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180" windowHeight="8835" tabRatio="928"/>
  </bookViews>
  <sheets>
    <sheet name="BOP salda-BOP Net" sheetId="64" r:id="rId1"/>
    <sheet name="R bież-CA" sheetId="65" r:id="rId2"/>
    <sheet name="Usługi-Services" sheetId="66" r:id="rId3"/>
    <sheet name="Usł1-Ser1" sheetId="67" r:id="rId4"/>
    <sheet name="Dochody-Income" sheetId="68" r:id="rId5"/>
    <sheet name="Doch1-Inc1" sheetId="69" r:id="rId6"/>
    <sheet name="Transfery-Current transfers" sheetId="70" r:id="rId7"/>
    <sheet name="Inw bez-Direct investment" sheetId="71" r:id="rId8"/>
    <sheet name="Inw portf-Portfolio investment" sheetId="72" r:id="rId9"/>
    <sheet name="Inw portf akt-Portf inv assets" sheetId="73" r:id="rId10"/>
    <sheet name="Inw portf pas-Portf inv liab" sheetId="74" r:id="rId11"/>
    <sheet name="Poz in akt-Other invest assets" sheetId="75" r:id="rId12"/>
    <sheet name="Poz inw pas-Other invest liab" sheetId="79" r:id="rId13"/>
  </sheets>
  <definedNames>
    <definedName name="_xlnm.Print_Area" localSheetId="0">'BOP salda-BOP Net'!$A$1:$Q$83</definedName>
    <definedName name="_xlnm.Print_Area" localSheetId="5">'Doch1-Inc1'!$A$2:$AB$85</definedName>
    <definedName name="_xlnm.Print_Area" localSheetId="4">'Dochody-Income'!$A$2:$S$85</definedName>
    <definedName name="_xlnm.Print_Area" localSheetId="7">'Inw bez-Direct investment'!$A$2:$J$84</definedName>
    <definedName name="_xlnm.Print_Area" localSheetId="9">'Inw portf akt-Portf inv assets'!$A$2:$R$85</definedName>
    <definedName name="_xlnm.Print_Area" localSheetId="10">'Inw portf pas-Portf inv liab'!$A$2:$P$85</definedName>
    <definedName name="_xlnm.Print_Area" localSheetId="8">'Inw portf-Portfolio investment'!$A$2:$K$84</definedName>
    <definedName name="_xlnm.Print_Area" localSheetId="11">'Poz in akt-Other invest assets'!$A$1:$L$84</definedName>
    <definedName name="_xlnm.Print_Area" localSheetId="12">'Poz inw pas-Other invest liab'!$A$1:$L$84</definedName>
    <definedName name="_xlnm.Print_Area" localSheetId="1">'R bież-CA'!$A$2:$P$84</definedName>
    <definedName name="_xlnm.Print_Area" localSheetId="6">'Transfery-Current transfers'!$A$2:$P$85</definedName>
    <definedName name="_xlnm.Print_Area" localSheetId="3">'Usł1-Ser1'!$A$2:$AJ$84</definedName>
    <definedName name="_xlnm.Print_Area" localSheetId="2">'Usługi-Services'!$A$2:$M$84</definedName>
    <definedName name="_xlnm.Print_Titles" localSheetId="0">'BOP salda-BOP Net'!$2:$8</definedName>
    <definedName name="_xlnm.Print_Titles" localSheetId="5">'Doch1-Inc1'!$2:$10</definedName>
    <definedName name="_xlnm.Print_Titles" localSheetId="4">'Dochody-Income'!$2:$10</definedName>
    <definedName name="_xlnm.Print_Titles" localSheetId="7">'Inw bez-Direct investment'!$2:$9</definedName>
    <definedName name="_xlnm.Print_Titles" localSheetId="9">'Inw portf akt-Portf inv assets'!$2:$10</definedName>
    <definedName name="_xlnm.Print_Titles" localSheetId="10">'Inw portf pas-Portf inv liab'!$2:$10</definedName>
    <definedName name="_xlnm.Print_Titles" localSheetId="8">'Inw portf-Portfolio investment'!$2:$9</definedName>
    <definedName name="_xlnm.Print_Titles" localSheetId="11">'Poz in akt-Other invest assets'!$2:$9</definedName>
    <definedName name="_xlnm.Print_Titles" localSheetId="12">'Poz inw pas-Other invest liab'!$2:$9</definedName>
    <definedName name="_xlnm.Print_Titles" localSheetId="1">'R bież-CA'!$2:$9</definedName>
    <definedName name="_xlnm.Print_Titles" localSheetId="6">'Transfery-Current transfers'!$2:$10</definedName>
    <definedName name="_xlnm.Print_Titles" localSheetId="3">'Usł1-Ser1'!$2:$9</definedName>
    <definedName name="_xlnm.Print_Titles" localSheetId="2">'Usługi-Services'!$2:$9</definedName>
  </definedNames>
  <calcPr calcId="145621"/>
</workbook>
</file>

<file path=xl/calcChain.xml><?xml version="1.0" encoding="utf-8"?>
<calcChain xmlns="http://schemas.openxmlformats.org/spreadsheetml/2006/main">
  <c r="J84" i="79" l="1"/>
  <c r="D84" i="79"/>
  <c r="G83" i="79"/>
  <c r="J82" i="79"/>
  <c r="D82" i="79"/>
  <c r="G81" i="79"/>
  <c r="G84" i="79"/>
  <c r="J83" i="79"/>
  <c r="D83" i="79"/>
  <c r="G82" i="79"/>
  <c r="J81" i="79"/>
  <c r="D81" i="79"/>
  <c r="J84" i="75"/>
  <c r="D84" i="75"/>
  <c r="G83" i="75"/>
  <c r="B83" i="75" s="1"/>
  <c r="J82" i="75"/>
  <c r="D82" i="75"/>
  <c r="B82" i="75" s="1"/>
  <c r="G81" i="75"/>
  <c r="G84" i="75"/>
  <c r="J83" i="75"/>
  <c r="D83" i="75"/>
  <c r="G82" i="75"/>
  <c r="J81" i="75"/>
  <c r="G85" i="74"/>
  <c r="L84" i="74"/>
  <c r="C84" i="74"/>
  <c r="G83" i="74"/>
  <c r="L82" i="74"/>
  <c r="C82" i="74"/>
  <c r="L85" i="74"/>
  <c r="C85" i="74"/>
  <c r="G84" i="74"/>
  <c r="L83" i="74"/>
  <c r="C83" i="74"/>
  <c r="G82" i="74"/>
  <c r="I85" i="73"/>
  <c r="N84" i="73"/>
  <c r="C84" i="73"/>
  <c r="I83" i="73"/>
  <c r="H83" i="73" s="1"/>
  <c r="N82" i="73"/>
  <c r="C82" i="73"/>
  <c r="N85" i="73"/>
  <c r="C85" i="73"/>
  <c r="I84" i="73"/>
  <c r="N83" i="73"/>
  <c r="C83" i="73"/>
  <c r="I82" i="73"/>
  <c r="D84" i="72"/>
  <c r="B84" i="72" s="1"/>
  <c r="D83" i="72"/>
  <c r="B83" i="72" s="1"/>
  <c r="D82" i="72"/>
  <c r="B82" i="72" s="1"/>
  <c r="D81" i="72"/>
  <c r="B81" i="72" s="1"/>
  <c r="I84" i="72"/>
  <c r="G84" i="72" s="1"/>
  <c r="I83" i="72"/>
  <c r="G83" i="72" s="1"/>
  <c r="I82" i="72"/>
  <c r="G82" i="72" s="1"/>
  <c r="I81" i="72"/>
  <c r="G81" i="72" s="1"/>
  <c r="C84" i="71"/>
  <c r="C83" i="71"/>
  <c r="C82" i="71"/>
  <c r="G81" i="71"/>
  <c r="C81" i="71"/>
  <c r="G84" i="71"/>
  <c r="G83" i="71"/>
  <c r="G82" i="71"/>
  <c r="K85" i="70"/>
  <c r="E85" i="70"/>
  <c r="K84" i="70"/>
  <c r="E84" i="70"/>
  <c r="N83" i="70"/>
  <c r="H83" i="70"/>
  <c r="E83" i="70"/>
  <c r="N82" i="70"/>
  <c r="H82" i="70"/>
  <c r="D82" i="70"/>
  <c r="N85" i="70"/>
  <c r="H85" i="70"/>
  <c r="D85" i="70"/>
  <c r="C85" i="70"/>
  <c r="N84" i="70"/>
  <c r="H84" i="70"/>
  <c r="D84" i="70"/>
  <c r="K83" i="70"/>
  <c r="D83" i="70"/>
  <c r="C83" i="70"/>
  <c r="B83" i="70" s="1"/>
  <c r="K82" i="70"/>
  <c r="E82" i="70"/>
  <c r="W85" i="69"/>
  <c r="S85" i="69"/>
  <c r="K85" i="69"/>
  <c r="G85" i="69"/>
  <c r="D85" i="69" s="1"/>
  <c r="W84" i="69"/>
  <c r="S84" i="69"/>
  <c r="K84" i="69"/>
  <c r="G84" i="69"/>
  <c r="D84" i="69" s="1"/>
  <c r="W83" i="69"/>
  <c r="T83" i="69"/>
  <c r="N83" i="69"/>
  <c r="G83" i="69"/>
  <c r="D83" i="69" s="1"/>
  <c r="W82" i="69"/>
  <c r="S82" i="69"/>
  <c r="K82" i="69"/>
  <c r="G82" i="69"/>
  <c r="D82" i="69" s="1"/>
  <c r="Z85" i="69"/>
  <c r="T85" i="69"/>
  <c r="R85" i="69"/>
  <c r="Q85" i="69" s="1"/>
  <c r="N85" i="69"/>
  <c r="H85" i="69"/>
  <c r="F85" i="69"/>
  <c r="C85" i="69" s="1"/>
  <c r="B85" i="69" s="1"/>
  <c r="Z84" i="69"/>
  <c r="T84" i="69"/>
  <c r="N84" i="69"/>
  <c r="H84" i="69"/>
  <c r="Z83" i="69"/>
  <c r="S83" i="69"/>
  <c r="R83" i="69"/>
  <c r="K83" i="69"/>
  <c r="H83" i="69"/>
  <c r="F83" i="69"/>
  <c r="Z82" i="69"/>
  <c r="T82" i="69"/>
  <c r="N82" i="69"/>
  <c r="H82" i="69"/>
  <c r="N85" i="68"/>
  <c r="J85" i="68"/>
  <c r="E85" i="68"/>
  <c r="N84" i="68"/>
  <c r="J84" i="68"/>
  <c r="D84" i="68"/>
  <c r="N83" i="68"/>
  <c r="J83" i="68"/>
  <c r="E83" i="68"/>
  <c r="N82" i="68"/>
  <c r="J82" i="68"/>
  <c r="D82" i="68"/>
  <c r="Q85" i="68"/>
  <c r="K85" i="68"/>
  <c r="Q84" i="68"/>
  <c r="K84" i="68"/>
  <c r="E84" i="68"/>
  <c r="Q83" i="68"/>
  <c r="K83" i="68"/>
  <c r="Q82" i="68"/>
  <c r="K82" i="68"/>
  <c r="E82" i="68"/>
  <c r="AE84" i="67"/>
  <c r="Y84" i="67"/>
  <c r="Q84" i="67"/>
  <c r="K84" i="67"/>
  <c r="E84" i="67"/>
  <c r="AH83" i="67"/>
  <c r="AB83" i="67"/>
  <c r="V83" i="67"/>
  <c r="N83" i="67"/>
  <c r="H83" i="67"/>
  <c r="E83" i="67"/>
  <c r="AH82" i="67"/>
  <c r="AB82" i="67"/>
  <c r="V82" i="67"/>
  <c r="N82" i="67"/>
  <c r="H82" i="67"/>
  <c r="D82" i="67"/>
  <c r="AE81" i="67"/>
  <c r="Y81" i="67"/>
  <c r="Q81" i="67"/>
  <c r="K81" i="67"/>
  <c r="D81" i="67"/>
  <c r="AH84" i="67"/>
  <c r="AB84" i="67"/>
  <c r="V84" i="67"/>
  <c r="N84" i="67"/>
  <c r="H84" i="67"/>
  <c r="D84" i="67"/>
  <c r="AE83" i="67"/>
  <c r="Y83" i="67"/>
  <c r="Q83" i="67"/>
  <c r="K83" i="67"/>
  <c r="D83" i="67"/>
  <c r="C83" i="67"/>
  <c r="B83" i="67" s="1"/>
  <c r="AE82" i="67"/>
  <c r="Y82" i="67"/>
  <c r="Q82" i="67"/>
  <c r="K82" i="67"/>
  <c r="E82" i="67"/>
  <c r="AH81" i="67"/>
  <c r="AB81" i="67"/>
  <c r="V81" i="67"/>
  <c r="N81" i="67"/>
  <c r="H81" i="67"/>
  <c r="E81" i="67"/>
  <c r="C81" i="67"/>
  <c r="H84" i="66"/>
  <c r="D84" i="66"/>
  <c r="H83" i="66"/>
  <c r="D83" i="66"/>
  <c r="H82" i="66"/>
  <c r="E82" i="66"/>
  <c r="H81" i="66"/>
  <c r="D81" i="66"/>
  <c r="K84" i="66"/>
  <c r="E84" i="66"/>
  <c r="K83" i="66"/>
  <c r="E83" i="66"/>
  <c r="K82" i="66"/>
  <c r="K81" i="66"/>
  <c r="E81" i="66"/>
  <c r="K84" i="65"/>
  <c r="H84" i="65"/>
  <c r="E84" i="65"/>
  <c r="N83" i="65"/>
  <c r="K83" i="65"/>
  <c r="D83" i="65"/>
  <c r="E83" i="65"/>
  <c r="N82" i="65"/>
  <c r="H82" i="65"/>
  <c r="E82" i="65"/>
  <c r="N81" i="65"/>
  <c r="H81" i="65"/>
  <c r="D81" i="65"/>
  <c r="N84" i="65"/>
  <c r="D84" i="65"/>
  <c r="C84" i="65"/>
  <c r="H83" i="65"/>
  <c r="K82" i="65"/>
  <c r="C82" i="65"/>
  <c r="K81" i="65"/>
  <c r="E81" i="65"/>
  <c r="H83" i="64"/>
  <c r="B83" i="64"/>
  <c r="B81" i="64"/>
  <c r="B80" i="64"/>
  <c r="B82" i="64"/>
  <c r="H84" i="73" l="1"/>
  <c r="B81" i="79"/>
  <c r="B82" i="79"/>
  <c r="H80" i="64"/>
  <c r="H82" i="64"/>
  <c r="D82" i="66"/>
  <c r="B81" i="67"/>
  <c r="D83" i="68"/>
  <c r="D85" i="68"/>
  <c r="D81" i="75"/>
  <c r="D82" i="65"/>
  <c r="B82" i="65" s="1"/>
  <c r="F82" i="74"/>
  <c r="H81" i="64"/>
  <c r="B84" i="79"/>
  <c r="B83" i="79"/>
  <c r="B81" i="75"/>
  <c r="B84" i="75"/>
  <c r="F83" i="74"/>
  <c r="F85" i="74"/>
  <c r="B83" i="74"/>
  <c r="B85" i="74"/>
  <c r="B82" i="74"/>
  <c r="F84" i="74"/>
  <c r="B84" i="74" s="1"/>
  <c r="B84" i="73"/>
  <c r="H82" i="73"/>
  <c r="B82" i="73" s="1"/>
  <c r="B83" i="73"/>
  <c r="H85" i="73"/>
  <c r="B85" i="73" s="1"/>
  <c r="B82" i="71"/>
  <c r="B84" i="71"/>
  <c r="B81" i="71"/>
  <c r="B83" i="71"/>
  <c r="B85" i="70"/>
  <c r="C82" i="70"/>
  <c r="B82" i="70" s="1"/>
  <c r="C84" i="70"/>
  <c r="B84" i="70" s="1"/>
  <c r="E85" i="69"/>
  <c r="Q83" i="69"/>
  <c r="E83" i="69"/>
  <c r="F82" i="69"/>
  <c r="R82" i="69"/>
  <c r="Q82" i="69" s="1"/>
  <c r="C83" i="69"/>
  <c r="B83" i="69" s="1"/>
  <c r="F84" i="69"/>
  <c r="R84" i="69"/>
  <c r="Q84" i="69" s="1"/>
  <c r="I82" i="68"/>
  <c r="H82" i="68" s="1"/>
  <c r="I83" i="68"/>
  <c r="H83" i="68" s="1"/>
  <c r="I84" i="68"/>
  <c r="H84" i="68" s="1"/>
  <c r="I85" i="68"/>
  <c r="H85" i="68" s="1"/>
  <c r="C82" i="67"/>
  <c r="B82" i="67" s="1"/>
  <c r="C84" i="67"/>
  <c r="B84" i="67" s="1"/>
  <c r="C81" i="66"/>
  <c r="B81" i="66" s="1"/>
  <c r="C82" i="66"/>
  <c r="B82" i="66" s="1"/>
  <c r="C83" i="66"/>
  <c r="B83" i="66" s="1"/>
  <c r="C84" i="66"/>
  <c r="B84" i="66" s="1"/>
  <c r="B84" i="65"/>
  <c r="C81" i="65"/>
  <c r="B81" i="65" s="1"/>
  <c r="C83" i="65"/>
  <c r="B83" i="65" s="1"/>
  <c r="E84" i="69" l="1"/>
  <c r="C84" i="69"/>
  <c r="B84" i="69" s="1"/>
  <c r="E82" i="69"/>
  <c r="C82" i="69"/>
  <c r="B82" i="69" s="1"/>
  <c r="C85" i="68"/>
  <c r="B85" i="68" s="1"/>
  <c r="C84" i="68"/>
  <c r="B84" i="68" s="1"/>
  <c r="C83" i="68"/>
  <c r="B83" i="68" s="1"/>
  <c r="C82" i="68"/>
  <c r="B82" i="68" s="1"/>
  <c r="U23" i="67" l="1"/>
  <c r="B10" i="73" l="1"/>
  <c r="B10" i="68"/>
  <c r="B9" i="79"/>
  <c r="B9" i="75"/>
  <c r="B10" i="74"/>
  <c r="B9" i="72"/>
  <c r="B9" i="71"/>
  <c r="B10" i="70"/>
  <c r="B10" i="69"/>
  <c r="B9" i="67"/>
  <c r="B9" i="66"/>
  <c r="B9" i="65"/>
  <c r="B8" i="64"/>
  <c r="D80" i="79"/>
  <c r="J79" i="79"/>
  <c r="G79" i="79"/>
  <c r="D79" i="79"/>
  <c r="B79" i="79" s="1"/>
  <c r="J78" i="79"/>
  <c r="G78" i="79"/>
  <c r="D78" i="79"/>
  <c r="L23" i="79"/>
  <c r="I23" i="79"/>
  <c r="F23" i="79"/>
  <c r="C23" i="79"/>
  <c r="J80" i="75"/>
  <c r="G80" i="75"/>
  <c r="G79" i="75"/>
  <c r="D79" i="75"/>
  <c r="J78" i="75"/>
  <c r="L23" i="75"/>
  <c r="I23" i="75"/>
  <c r="F23" i="75"/>
  <c r="C23" i="75"/>
  <c r="D78" i="75"/>
  <c r="G81" i="74"/>
  <c r="C81" i="74"/>
  <c r="G80" i="74"/>
  <c r="C80" i="74"/>
  <c r="L79" i="74"/>
  <c r="G79" i="74"/>
  <c r="C79" i="74"/>
  <c r="P24" i="74"/>
  <c r="O24" i="74"/>
  <c r="N24" i="74"/>
  <c r="K24" i="74"/>
  <c r="J24" i="74"/>
  <c r="I24" i="74"/>
  <c r="H24" i="74"/>
  <c r="E24" i="74"/>
  <c r="D24" i="74"/>
  <c r="N81" i="73"/>
  <c r="I81" i="73"/>
  <c r="I80" i="73"/>
  <c r="R24" i="73"/>
  <c r="P24" i="73"/>
  <c r="M24" i="73"/>
  <c r="K24" i="73"/>
  <c r="G24" i="73"/>
  <c r="E24" i="73"/>
  <c r="I80" i="72"/>
  <c r="G80" i="72" s="1"/>
  <c r="I79" i="72"/>
  <c r="J23" i="72"/>
  <c r="H23" i="72"/>
  <c r="C23" i="72"/>
  <c r="C79" i="71"/>
  <c r="J23" i="71"/>
  <c r="I23" i="71"/>
  <c r="E23" i="71"/>
  <c r="D23" i="71"/>
  <c r="K79" i="70"/>
  <c r="P24" i="70"/>
  <c r="M24" i="70"/>
  <c r="J24" i="70"/>
  <c r="I24" i="70"/>
  <c r="N81" i="70"/>
  <c r="T81" i="69"/>
  <c r="N81" i="69"/>
  <c r="W80" i="69"/>
  <c r="N80" i="69"/>
  <c r="K80" i="69"/>
  <c r="G80" i="69"/>
  <c r="AB24" i="69"/>
  <c r="Y24" i="69"/>
  <c r="V24" i="69"/>
  <c r="P24" i="69"/>
  <c r="O24" i="69"/>
  <c r="M24" i="69"/>
  <c r="J24" i="69"/>
  <c r="W81" i="69"/>
  <c r="Z79" i="69"/>
  <c r="J81" i="68"/>
  <c r="Q80" i="68"/>
  <c r="I80" i="68"/>
  <c r="Q79" i="68"/>
  <c r="S24" i="68"/>
  <c r="P24" i="68"/>
  <c r="M24" i="68"/>
  <c r="G24" i="68"/>
  <c r="E81" i="68"/>
  <c r="AH80" i="67"/>
  <c r="AE80" i="67"/>
  <c r="AB80" i="67"/>
  <c r="V80" i="67"/>
  <c r="Q80" i="67"/>
  <c r="AH79" i="67"/>
  <c r="AE79" i="67"/>
  <c r="H79" i="67"/>
  <c r="D79" i="67"/>
  <c r="AE78" i="67"/>
  <c r="AB78" i="67"/>
  <c r="Y78" i="67"/>
  <c r="V78" i="67"/>
  <c r="K78" i="67"/>
  <c r="H78" i="67"/>
  <c r="D78" i="67"/>
  <c r="E78" i="67"/>
  <c r="AF23" i="67"/>
  <c r="J23" i="67"/>
  <c r="V79" i="67"/>
  <c r="AH78" i="67"/>
  <c r="AE77" i="67"/>
  <c r="H80" i="66"/>
  <c r="D80" i="66"/>
  <c r="E80" i="66"/>
  <c r="H79" i="66"/>
  <c r="M23" i="66"/>
  <c r="J23" i="66"/>
  <c r="K80" i="66"/>
  <c r="N80" i="65"/>
  <c r="K80" i="65"/>
  <c r="H80" i="65"/>
  <c r="D80" i="65"/>
  <c r="N79" i="65"/>
  <c r="K79" i="65"/>
  <c r="D79" i="65"/>
  <c r="K78" i="65"/>
  <c r="H78" i="65"/>
  <c r="E78" i="65"/>
  <c r="P23" i="65"/>
  <c r="J23" i="65"/>
  <c r="C79" i="65"/>
  <c r="B79" i="64"/>
  <c r="P22" i="64"/>
  <c r="L22" i="64"/>
  <c r="G22" i="64"/>
  <c r="C22" i="64"/>
  <c r="U22" i="67"/>
  <c r="D76" i="79"/>
  <c r="D74" i="79"/>
  <c r="F22" i="79"/>
  <c r="J76" i="75"/>
  <c r="J74" i="75"/>
  <c r="D74" i="75"/>
  <c r="L22" i="75"/>
  <c r="I22" i="75"/>
  <c r="F22" i="75"/>
  <c r="C22" i="75"/>
  <c r="P23" i="74"/>
  <c r="M23" i="74"/>
  <c r="K23" i="74"/>
  <c r="M23" i="73"/>
  <c r="G23" i="73"/>
  <c r="D75" i="72"/>
  <c r="I73" i="72"/>
  <c r="F22" i="72"/>
  <c r="C22" i="72"/>
  <c r="J22" i="71"/>
  <c r="C75" i="70"/>
  <c r="P23" i="70"/>
  <c r="L23" i="70"/>
  <c r="I23" i="70"/>
  <c r="F23" i="70"/>
  <c r="C77" i="70"/>
  <c r="Z77" i="69"/>
  <c r="H77" i="69"/>
  <c r="Z76" i="69"/>
  <c r="W76" i="69"/>
  <c r="S76" i="69"/>
  <c r="T76" i="69"/>
  <c r="G76" i="69"/>
  <c r="D76" i="69" s="1"/>
  <c r="N75" i="69"/>
  <c r="Y23" i="69"/>
  <c r="N74" i="69"/>
  <c r="J23" i="69"/>
  <c r="S77" i="69"/>
  <c r="G77" i="69"/>
  <c r="T75" i="69"/>
  <c r="F75" i="69"/>
  <c r="G74" i="69"/>
  <c r="N77" i="68"/>
  <c r="K76" i="68"/>
  <c r="E76" i="68"/>
  <c r="N75" i="68"/>
  <c r="J75" i="68"/>
  <c r="K75" i="68"/>
  <c r="S23" i="68"/>
  <c r="P23" i="68"/>
  <c r="J74" i="68"/>
  <c r="L23" i="68"/>
  <c r="G23" i="68"/>
  <c r="AH76" i="67"/>
  <c r="AB76" i="67"/>
  <c r="V76" i="67"/>
  <c r="Q76" i="67"/>
  <c r="K76" i="67"/>
  <c r="H76" i="67"/>
  <c r="E76" i="67"/>
  <c r="AH75" i="67"/>
  <c r="V75" i="67"/>
  <c r="AJ22" i="67"/>
  <c r="AC22" i="67"/>
  <c r="R22" i="67"/>
  <c r="O22" i="67"/>
  <c r="L22" i="67"/>
  <c r="I22" i="67"/>
  <c r="E73" i="67"/>
  <c r="N76" i="67"/>
  <c r="E76" i="66"/>
  <c r="K75" i="66"/>
  <c r="H75" i="66"/>
  <c r="L22" i="66"/>
  <c r="I22" i="66"/>
  <c r="F22" i="66"/>
  <c r="H75" i="65"/>
  <c r="K74" i="65"/>
  <c r="C74" i="65"/>
  <c r="G22" i="65"/>
  <c r="H76" i="65"/>
  <c r="B75" i="64"/>
  <c r="Q21" i="64"/>
  <c r="M21" i="64"/>
  <c r="G21" i="64"/>
  <c r="E21" i="64"/>
  <c r="C21" i="64"/>
  <c r="U21" i="67"/>
  <c r="U20" i="67"/>
  <c r="U19" i="67"/>
  <c r="U18" i="67"/>
  <c r="U17" i="67"/>
  <c r="C9" i="79"/>
  <c r="D9" i="79"/>
  <c r="E9" i="79" s="1"/>
  <c r="F9" i="79" s="1"/>
  <c r="G9" i="79" s="1"/>
  <c r="H9" i="79" s="1"/>
  <c r="I9" i="79" s="1"/>
  <c r="J9" i="79" s="1"/>
  <c r="K9" i="79" s="1"/>
  <c r="L9" i="79" s="1"/>
  <c r="C9" i="75"/>
  <c r="D9" i="75"/>
  <c r="E9" i="75" s="1"/>
  <c r="F9" i="75" s="1"/>
  <c r="G9" i="75" s="1"/>
  <c r="H9" i="75" s="1"/>
  <c r="I9" i="75" s="1"/>
  <c r="J9" i="75" s="1"/>
  <c r="K9" i="75" s="1"/>
  <c r="L9" i="75" s="1"/>
  <c r="C10" i="74"/>
  <c r="D10" i="74"/>
  <c r="E10" i="74" s="1"/>
  <c r="F10" i="74" s="1"/>
  <c r="G10" i="74" s="1"/>
  <c r="H10" i="74" s="1"/>
  <c r="I10" i="74" s="1"/>
  <c r="J10" i="74" s="1"/>
  <c r="K10" i="74" s="1"/>
  <c r="L10" i="74" s="1"/>
  <c r="M10" i="74" s="1"/>
  <c r="N10" i="74" s="1"/>
  <c r="O10" i="74" s="1"/>
  <c r="P10" i="74" s="1"/>
  <c r="C10" i="73"/>
  <c r="D10" i="73"/>
  <c r="E10" i="73" s="1"/>
  <c r="F10" i="73" s="1"/>
  <c r="G10" i="73" s="1"/>
  <c r="H10" i="73" s="1"/>
  <c r="I10" i="73" s="1"/>
  <c r="J10" i="73" s="1"/>
  <c r="K10" i="73" s="1"/>
  <c r="L10" i="73" s="1"/>
  <c r="M10" i="73" s="1"/>
  <c r="N10" i="73" s="1"/>
  <c r="O10" i="73" s="1"/>
  <c r="P10" i="73" s="1"/>
  <c r="Q10" i="73" s="1"/>
  <c r="R10" i="73" s="1"/>
  <c r="C9" i="72"/>
  <c r="D9" i="72"/>
  <c r="E9" i="72" s="1"/>
  <c r="F9" i="72" s="1"/>
  <c r="G9" i="72" s="1"/>
  <c r="H9" i="72" s="1"/>
  <c r="I9" i="72" s="1"/>
  <c r="J9" i="72" s="1"/>
  <c r="K9" i="72" s="1"/>
  <c r="C9" i="71"/>
  <c r="D9" i="71" s="1"/>
  <c r="E9" i="71" s="1"/>
  <c r="F9" i="71" s="1"/>
  <c r="G9" i="71" s="1"/>
  <c r="H9" i="71" s="1"/>
  <c r="I9" i="71" s="1"/>
  <c r="J9" i="71" s="1"/>
  <c r="C10" i="70"/>
  <c r="D10" i="70" s="1"/>
  <c r="E10" i="70" s="1"/>
  <c r="F10" i="70" s="1"/>
  <c r="G10" i="70" s="1"/>
  <c r="H10" i="70" s="1"/>
  <c r="I10" i="70" s="1"/>
  <c r="J10" i="70" s="1"/>
  <c r="C10" i="69"/>
  <c r="D10" i="69"/>
  <c r="E10" i="69" s="1"/>
  <c r="F10" i="69" s="1"/>
  <c r="G10" i="69" s="1"/>
  <c r="H10" i="69" s="1"/>
  <c r="I10" i="69" s="1"/>
  <c r="J10" i="69" s="1"/>
  <c r="K10" i="69" s="1"/>
  <c r="L10" i="69" s="1"/>
  <c r="M10" i="69" s="1"/>
  <c r="N10" i="69" s="1"/>
  <c r="O10" i="69" s="1"/>
  <c r="P10" i="69" s="1"/>
  <c r="Q10" i="69" s="1"/>
  <c r="R10" i="69" s="1"/>
  <c r="S10" i="69" s="1"/>
  <c r="T10" i="69" s="1"/>
  <c r="U10" i="69" s="1"/>
  <c r="V10" i="69" s="1"/>
  <c r="W10" i="69" s="1"/>
  <c r="X10" i="69" s="1"/>
  <c r="Y10" i="69" s="1"/>
  <c r="Z10" i="69" s="1"/>
  <c r="AA10" i="69" s="1"/>
  <c r="AB10" i="69" s="1"/>
  <c r="C10" i="68"/>
  <c r="D10" i="68"/>
  <c r="E10" i="68" s="1"/>
  <c r="F10" i="68" s="1"/>
  <c r="G10" i="68" s="1"/>
  <c r="H10" i="68" s="1"/>
  <c r="I10" i="68" s="1"/>
  <c r="J10" i="68" s="1"/>
  <c r="K10" i="68" s="1"/>
  <c r="L10" i="68" s="1"/>
  <c r="M10" i="68" s="1"/>
  <c r="N10" i="68" s="1"/>
  <c r="O10" i="68" s="1"/>
  <c r="P10" i="68" s="1"/>
  <c r="Q10" i="68" s="1"/>
  <c r="R10" i="68" s="1"/>
  <c r="S10" i="68" s="1"/>
  <c r="C9" i="67"/>
  <c r="D9" i="67" s="1"/>
  <c r="E9" i="67"/>
  <c r="F9" i="67" s="1"/>
  <c r="G9" i="67" s="1"/>
  <c r="H9" i="67" s="1"/>
  <c r="I9" i="67" s="1"/>
  <c r="J9" i="67" s="1"/>
  <c r="K9" i="67" s="1"/>
  <c r="L9" i="67" s="1"/>
  <c r="M9" i="67" s="1"/>
  <c r="N9" i="67" s="1"/>
  <c r="O9" i="67" s="1"/>
  <c r="P9" i="67" s="1"/>
  <c r="Q9" i="67" s="1"/>
  <c r="R9" i="67" s="1"/>
  <c r="S9" i="67" s="1"/>
  <c r="V9" i="67" s="1"/>
  <c r="W9" i="67" s="1"/>
  <c r="X9" i="67" s="1"/>
  <c r="Y9" i="67" s="1"/>
  <c r="Z9" i="67" s="1"/>
  <c r="AA9" i="67" s="1"/>
  <c r="AB9" i="67" s="1"/>
  <c r="AC9" i="67" s="1"/>
  <c r="AD9" i="67" s="1"/>
  <c r="AE9" i="67" s="1"/>
  <c r="AF9" i="67" s="1"/>
  <c r="AG9" i="67" s="1"/>
  <c r="AH9" i="67" s="1"/>
  <c r="AI9" i="67" s="1"/>
  <c r="AJ9" i="67" s="1"/>
  <c r="C9" i="66"/>
  <c r="D9" i="66"/>
  <c r="E9" i="66" s="1"/>
  <c r="F9" i="66" s="1"/>
  <c r="G9" i="66" s="1"/>
  <c r="H9" i="66" s="1"/>
  <c r="I9" i="66" s="1"/>
  <c r="J9" i="66" s="1"/>
  <c r="K9" i="66" s="1"/>
  <c r="L9" i="66" s="1"/>
  <c r="M9" i="66" s="1"/>
  <c r="C9" i="65"/>
  <c r="D9" i="65" s="1"/>
  <c r="E9" i="65" s="1"/>
  <c r="F9" i="65" s="1"/>
  <c r="G9" i="65" s="1"/>
  <c r="H9" i="65" s="1"/>
  <c r="I9" i="65" s="1"/>
  <c r="J9" i="65" s="1"/>
  <c r="K9" i="65" s="1"/>
  <c r="L9" i="65" s="1"/>
  <c r="M9" i="65" s="1"/>
  <c r="N9" i="65" s="1"/>
  <c r="O9" i="65" s="1"/>
  <c r="P9" i="65" s="1"/>
  <c r="C8" i="64"/>
  <c r="D8" i="64" s="1"/>
  <c r="E8" i="64" s="1"/>
  <c r="F8" i="64" s="1"/>
  <c r="G8" i="64" s="1"/>
  <c r="H8" i="64" s="1"/>
  <c r="I8" i="64" s="1"/>
  <c r="J8" i="64" s="1"/>
  <c r="K8" i="64" s="1"/>
  <c r="L8" i="64" s="1"/>
  <c r="M8" i="64" s="1"/>
  <c r="N8" i="64" s="1"/>
  <c r="O8" i="64" s="1"/>
  <c r="P8" i="64" s="1"/>
  <c r="Q8" i="64" s="1"/>
  <c r="K73" i="70"/>
  <c r="K72" i="70"/>
  <c r="E73" i="70"/>
  <c r="E72" i="70"/>
  <c r="E71" i="70"/>
  <c r="T71" i="69"/>
  <c r="N72" i="69"/>
  <c r="G73" i="69"/>
  <c r="H73" i="69"/>
  <c r="H72" i="69"/>
  <c r="G71" i="69"/>
  <c r="E73" i="68"/>
  <c r="E71" i="68"/>
  <c r="AH71" i="67"/>
  <c r="V72" i="67"/>
  <c r="K44" i="69"/>
  <c r="K42" i="70"/>
  <c r="N44" i="70"/>
  <c r="H44" i="66"/>
  <c r="C45" i="74"/>
  <c r="W44" i="69"/>
  <c r="G68" i="75"/>
  <c r="N68" i="70"/>
  <c r="K68" i="69"/>
  <c r="AH67" i="67"/>
  <c r="V67" i="67"/>
  <c r="K25" i="67"/>
  <c r="K27" i="67"/>
  <c r="K28" i="67"/>
  <c r="AH28" i="67"/>
  <c r="E26" i="68"/>
  <c r="G11" i="68"/>
  <c r="H29" i="69"/>
  <c r="N26" i="69"/>
  <c r="N28" i="69"/>
  <c r="K27" i="70"/>
  <c r="N29" i="70"/>
  <c r="K32" i="67"/>
  <c r="N33" i="69"/>
  <c r="N33" i="70"/>
  <c r="K35" i="69"/>
  <c r="N38" i="67"/>
  <c r="N40" i="69"/>
  <c r="P14" i="69"/>
  <c r="G14" i="70"/>
  <c r="N38" i="70"/>
  <c r="N40" i="70"/>
  <c r="N39" i="70"/>
  <c r="K48" i="70"/>
  <c r="N48" i="70"/>
  <c r="N49" i="67"/>
  <c r="N50" i="67"/>
  <c r="N52" i="67"/>
  <c r="AJ16" i="67"/>
  <c r="F51" i="69"/>
  <c r="R51" i="69"/>
  <c r="Q51" i="69" s="1"/>
  <c r="R52" i="69"/>
  <c r="T53" i="69"/>
  <c r="K52" i="70"/>
  <c r="K53" i="70"/>
  <c r="E54" i="68"/>
  <c r="E57" i="68"/>
  <c r="F56" i="69"/>
  <c r="H57" i="69"/>
  <c r="N57" i="69"/>
  <c r="K57" i="69"/>
  <c r="N55" i="69"/>
  <c r="P18" i="69"/>
  <c r="S55" i="69"/>
  <c r="S54" i="69"/>
  <c r="K54" i="70"/>
  <c r="G18" i="70"/>
  <c r="M18" i="70"/>
  <c r="P18" i="70"/>
  <c r="C56" i="73"/>
  <c r="C57" i="73"/>
  <c r="I18" i="66"/>
  <c r="K59" i="70"/>
  <c r="K65" i="70"/>
  <c r="AE59" i="67"/>
  <c r="H53" i="70"/>
  <c r="W52" i="69"/>
  <c r="W51" i="69"/>
  <c r="W50" i="69"/>
  <c r="H48" i="70"/>
  <c r="W48" i="69"/>
  <c r="H47" i="67"/>
  <c r="W39" i="69"/>
  <c r="Q39" i="67"/>
  <c r="Q34" i="67"/>
  <c r="C30" i="71"/>
  <c r="N39" i="68"/>
  <c r="Y47" i="67"/>
  <c r="Y45" i="67"/>
  <c r="J15" i="71"/>
  <c r="K49" i="68"/>
  <c r="D45" i="72"/>
  <c r="I59" i="72"/>
  <c r="Q64" i="67"/>
  <c r="AE64" i="67"/>
  <c r="H64" i="67"/>
  <c r="W38" i="69"/>
  <c r="AE38" i="67"/>
  <c r="AE30" i="67"/>
  <c r="C27" i="74"/>
  <c r="Y11" i="69"/>
  <c r="W65" i="69"/>
  <c r="AD17" i="67"/>
  <c r="C53" i="73"/>
  <c r="F13" i="73"/>
  <c r="C33" i="74"/>
  <c r="AF11" i="67"/>
  <c r="AE31" i="67"/>
  <c r="C62" i="74"/>
  <c r="AB61" i="67"/>
  <c r="D40" i="70"/>
  <c r="C47" i="71"/>
  <c r="Q65" i="67"/>
  <c r="N66" i="68"/>
  <c r="I38" i="72"/>
  <c r="D61" i="70"/>
  <c r="C60" i="74"/>
  <c r="H28" i="67"/>
  <c r="E27" i="66"/>
  <c r="D31" i="72"/>
  <c r="I58" i="72"/>
  <c r="G17" i="64"/>
  <c r="AE53" i="67"/>
  <c r="C53" i="74"/>
  <c r="AE40" i="67"/>
  <c r="AB40" i="67"/>
  <c r="I39" i="72"/>
  <c r="W37" i="69"/>
  <c r="Q35" i="67"/>
  <c r="I26" i="72"/>
  <c r="C28" i="74"/>
  <c r="AE27" i="67"/>
  <c r="S18" i="67"/>
  <c r="E63" i="66"/>
  <c r="AB32" i="67"/>
  <c r="N37" i="68"/>
  <c r="N40" i="68"/>
  <c r="D53" i="72"/>
  <c r="I54" i="72"/>
  <c r="D58" i="72"/>
  <c r="D28" i="72"/>
  <c r="D36" i="72"/>
  <c r="I53" i="72"/>
  <c r="Y62" i="67"/>
  <c r="Q54" i="67"/>
  <c r="W59" i="69"/>
  <c r="C51" i="74"/>
  <c r="C41" i="73"/>
  <c r="I13" i="67"/>
  <c r="H40" i="67"/>
  <c r="G13" i="73"/>
  <c r="AE60" i="67"/>
  <c r="F21" i="73"/>
  <c r="H37" i="70"/>
  <c r="W36" i="69"/>
  <c r="Y30" i="67"/>
  <c r="H61" i="70"/>
  <c r="H68" i="67"/>
  <c r="S68" i="69"/>
  <c r="C68" i="73"/>
  <c r="C69" i="73"/>
  <c r="AB44" i="67"/>
  <c r="R42" i="69"/>
  <c r="AB43" i="67"/>
  <c r="AE26" i="67"/>
  <c r="H60" i="67"/>
  <c r="AE44" i="67"/>
  <c r="H41" i="67"/>
  <c r="AB42" i="67"/>
  <c r="H45" i="70"/>
  <c r="D43" i="72"/>
  <c r="E62" i="66"/>
  <c r="N61" i="68"/>
  <c r="D44" i="72"/>
  <c r="J14" i="72"/>
  <c r="I44" i="72"/>
  <c r="I42" i="72"/>
  <c r="D32" i="72"/>
  <c r="N36" i="68"/>
  <c r="Z11" i="67"/>
  <c r="I45" i="68"/>
  <c r="C45" i="68" s="1"/>
  <c r="Y43" i="67"/>
  <c r="Y36" i="67"/>
  <c r="I67" i="72"/>
  <c r="C68" i="74"/>
  <c r="Q67" i="67"/>
  <c r="J42" i="68"/>
  <c r="AB54" i="67"/>
  <c r="W29" i="69"/>
  <c r="W26" i="69"/>
  <c r="C43" i="74"/>
  <c r="H43" i="70"/>
  <c r="R45" i="69"/>
  <c r="H44" i="67"/>
  <c r="D38" i="72"/>
  <c r="O18" i="68"/>
  <c r="Y44" i="67"/>
  <c r="N26" i="68"/>
  <c r="D42" i="72"/>
  <c r="F13" i="64"/>
  <c r="F14" i="66"/>
  <c r="K13" i="64"/>
  <c r="B40" i="64"/>
  <c r="Y55" i="67"/>
  <c r="G16" i="64"/>
  <c r="Y53" i="67"/>
  <c r="L12" i="64"/>
  <c r="H68" i="70"/>
  <c r="I28" i="72"/>
  <c r="S69" i="69"/>
  <c r="B42" i="64"/>
  <c r="D64" i="72"/>
  <c r="C72" i="71"/>
  <c r="E66" i="66"/>
  <c r="B65" i="64"/>
  <c r="E28" i="66"/>
  <c r="S57" i="69"/>
  <c r="H40" i="70"/>
  <c r="S60" i="69"/>
  <c r="M22" i="68"/>
  <c r="E34" i="66"/>
  <c r="B38" i="64"/>
  <c r="C56" i="74"/>
  <c r="C58" i="71"/>
  <c r="G53" i="71"/>
  <c r="E60" i="66"/>
  <c r="B56" i="64"/>
  <c r="G21" i="73"/>
  <c r="E68" i="66"/>
  <c r="Y54" i="67"/>
  <c r="B59" i="64"/>
  <c r="H38" i="65"/>
  <c r="G54" i="71"/>
  <c r="D19" i="64"/>
  <c r="H69" i="65"/>
  <c r="D37" i="72"/>
  <c r="D25" i="72"/>
  <c r="N70" i="68"/>
  <c r="H30" i="67"/>
  <c r="E35" i="66"/>
  <c r="H53" i="65"/>
  <c r="AB37" i="67"/>
  <c r="E67" i="66"/>
  <c r="J12" i="65"/>
  <c r="K56" i="68"/>
  <c r="M19" i="64"/>
  <c r="I62" i="72"/>
  <c r="N44" i="73"/>
  <c r="S42" i="69"/>
  <c r="N44" i="68"/>
  <c r="W34" i="69"/>
  <c r="G19" i="64"/>
  <c r="Q68" i="67"/>
  <c r="H59" i="67"/>
  <c r="Z45" i="69"/>
  <c r="AB36" i="67"/>
  <c r="Y34" i="67"/>
  <c r="H62" i="65"/>
  <c r="E37" i="66"/>
  <c r="D60" i="72"/>
  <c r="H58" i="65"/>
  <c r="D18" i="71"/>
  <c r="C55" i="73"/>
  <c r="H13" i="72"/>
  <c r="H35" i="65"/>
  <c r="H30" i="65"/>
  <c r="H62" i="64"/>
  <c r="N67" i="65"/>
  <c r="K68" i="65"/>
  <c r="H29" i="65"/>
  <c r="Q16" i="64"/>
  <c r="Q53" i="67"/>
  <c r="L17" i="64"/>
  <c r="E32" i="66"/>
  <c r="G11" i="66"/>
  <c r="D13" i="64"/>
  <c r="H67" i="65"/>
  <c r="E44" i="66"/>
  <c r="E42" i="66"/>
  <c r="I40" i="68"/>
  <c r="K33" i="68"/>
  <c r="G12" i="73"/>
  <c r="Z69" i="69"/>
  <c r="G68" i="71"/>
  <c r="AB68" i="67"/>
  <c r="W63" i="69"/>
  <c r="K60" i="65"/>
  <c r="J12" i="64"/>
  <c r="E12" i="72"/>
  <c r="I68" i="72"/>
  <c r="O13" i="68"/>
  <c r="N68" i="68"/>
  <c r="I41" i="72"/>
  <c r="L15" i="68"/>
  <c r="D62" i="72"/>
  <c r="I43" i="72"/>
  <c r="G11" i="73"/>
  <c r="G44" i="71"/>
  <c r="AB67" i="67"/>
  <c r="Y60" i="67"/>
  <c r="Q44" i="67"/>
  <c r="I44" i="68"/>
  <c r="N44" i="65"/>
  <c r="J69" i="68"/>
  <c r="M21" i="74"/>
  <c r="M19" i="73"/>
  <c r="K11" i="72"/>
  <c r="J61" i="75"/>
  <c r="D29" i="72"/>
  <c r="E18" i="73"/>
  <c r="H17" i="72"/>
  <c r="K66" i="65"/>
  <c r="J13" i="72"/>
  <c r="I37" i="72"/>
  <c r="J26" i="68"/>
  <c r="D26" i="68" s="1"/>
  <c r="J19" i="67"/>
  <c r="Q19" i="73"/>
  <c r="G31" i="71"/>
  <c r="H11" i="71"/>
  <c r="J19" i="64"/>
  <c r="I56" i="72"/>
  <c r="G56" i="72" s="1"/>
  <c r="J17" i="72"/>
  <c r="N55" i="68"/>
  <c r="C32" i="74"/>
  <c r="H31" i="67"/>
  <c r="AG12" i="67"/>
  <c r="E38" i="66"/>
  <c r="C40" i="73"/>
  <c r="AE36" i="67"/>
  <c r="AB66" i="67"/>
  <c r="O21" i="68"/>
  <c r="L18" i="64"/>
  <c r="I68" i="68"/>
  <c r="C68" i="68" s="1"/>
  <c r="E65" i="66"/>
  <c r="K61" i="68"/>
  <c r="W62" i="69"/>
  <c r="I34" i="72"/>
  <c r="L48" i="74"/>
  <c r="AB55" i="67"/>
  <c r="M18" i="68"/>
  <c r="Q61" i="68"/>
  <c r="AB35" i="67"/>
  <c r="B49" i="64"/>
  <c r="D66" i="70"/>
  <c r="AG20" i="67"/>
  <c r="AD20" i="67"/>
  <c r="AD19" i="67"/>
  <c r="D26" i="72"/>
  <c r="AE33" i="67"/>
  <c r="D16" i="73"/>
  <c r="AB53" i="67"/>
  <c r="C46" i="71"/>
  <c r="N38" i="68"/>
  <c r="O14" i="68"/>
  <c r="I63" i="72"/>
  <c r="L26" i="74"/>
  <c r="AE39" i="67"/>
  <c r="Z56" i="69"/>
  <c r="G56" i="74"/>
  <c r="L57" i="74"/>
  <c r="R19" i="67"/>
  <c r="G65" i="74"/>
  <c r="R20" i="73"/>
  <c r="S19" i="67"/>
  <c r="Q19" i="67" s="1"/>
  <c r="AB64" i="67"/>
  <c r="M20" i="74"/>
  <c r="H46" i="64"/>
  <c r="H50" i="65"/>
  <c r="H48" i="65"/>
  <c r="M15" i="65"/>
  <c r="E50" i="66"/>
  <c r="E59" i="66"/>
  <c r="E49" i="66"/>
  <c r="E57" i="66"/>
  <c r="E46" i="66"/>
  <c r="I57" i="72"/>
  <c r="H18" i="72"/>
  <c r="F18" i="72"/>
  <c r="K58" i="68"/>
  <c r="AA18" i="67"/>
  <c r="I49" i="72"/>
  <c r="H16" i="72"/>
  <c r="C49" i="71"/>
  <c r="L17" i="68"/>
  <c r="J49" i="75"/>
  <c r="P17" i="68"/>
  <c r="K53" i="68"/>
  <c r="K51" i="68"/>
  <c r="Y49" i="67"/>
  <c r="D59" i="72"/>
  <c r="N52" i="65"/>
  <c r="Y51" i="67"/>
  <c r="N48" i="68"/>
  <c r="N46" i="68"/>
  <c r="O16" i="68"/>
  <c r="K46" i="68"/>
  <c r="H15" i="72"/>
  <c r="L15" i="75"/>
  <c r="J15" i="75" s="1"/>
  <c r="I48" i="72"/>
  <c r="E45" i="66"/>
  <c r="F15" i="66"/>
  <c r="K35" i="68"/>
  <c r="M13" i="68"/>
  <c r="W33" i="69"/>
  <c r="L28" i="74"/>
  <c r="N33" i="73"/>
  <c r="D26" i="70"/>
  <c r="H32" i="70"/>
  <c r="J32" i="68"/>
  <c r="D32" i="68" s="1"/>
  <c r="N37" i="73"/>
  <c r="C37" i="74"/>
  <c r="C38" i="73"/>
  <c r="O14" i="73"/>
  <c r="C31" i="71"/>
  <c r="S12" i="67"/>
  <c r="AB34" i="67"/>
  <c r="W35" i="69"/>
  <c r="H35" i="70"/>
  <c r="Q38" i="67"/>
  <c r="AB39" i="67"/>
  <c r="G27" i="71"/>
  <c r="B46" i="64"/>
  <c r="H48" i="67"/>
  <c r="R16" i="68"/>
  <c r="Q16" i="68" s="1"/>
  <c r="H46" i="70"/>
  <c r="H51" i="67"/>
  <c r="AB46" i="67"/>
  <c r="J16" i="70"/>
  <c r="C49" i="73"/>
  <c r="C48" i="74"/>
  <c r="AC16" i="67"/>
  <c r="AF16" i="67"/>
  <c r="AE49" i="67"/>
  <c r="AE52" i="67"/>
  <c r="X17" i="69"/>
  <c r="R17" i="68"/>
  <c r="H52" i="70"/>
  <c r="J18" i="67"/>
  <c r="Q57" i="67"/>
  <c r="AB59" i="67"/>
  <c r="AG18" i="67"/>
  <c r="N60" i="68"/>
  <c r="W60" i="69"/>
  <c r="Z60" i="69"/>
  <c r="H60" i="70"/>
  <c r="E19" i="73"/>
  <c r="C59" i="74"/>
  <c r="E19" i="74"/>
  <c r="E62" i="70"/>
  <c r="C62" i="70"/>
  <c r="S65" i="69"/>
  <c r="V20" i="69"/>
  <c r="S62" i="69"/>
  <c r="Q62" i="69" s="1"/>
  <c r="N64" i="69"/>
  <c r="F62" i="69"/>
  <c r="E65" i="68"/>
  <c r="E62" i="68"/>
  <c r="F20" i="68"/>
  <c r="AH63" i="67"/>
  <c r="E64" i="67"/>
  <c r="L19" i="66"/>
  <c r="H63" i="66"/>
  <c r="H61" i="66"/>
  <c r="E64" i="65"/>
  <c r="E61" i="65"/>
  <c r="I18" i="79"/>
  <c r="G18" i="79" s="1"/>
  <c r="D59" i="79"/>
  <c r="F18" i="79"/>
  <c r="K18" i="79"/>
  <c r="I18" i="75"/>
  <c r="F18" i="75"/>
  <c r="O19" i="70"/>
  <c r="N58" i="70"/>
  <c r="K60" i="70"/>
  <c r="M19" i="70"/>
  <c r="D60" i="70"/>
  <c r="G19" i="70"/>
  <c r="E19" i="70" s="1"/>
  <c r="D58" i="70"/>
  <c r="S59" i="69"/>
  <c r="Q59" i="69" s="1"/>
  <c r="R59" i="69"/>
  <c r="T59" i="69"/>
  <c r="T58" i="69"/>
  <c r="U19" i="69"/>
  <c r="R58" i="69"/>
  <c r="Q58" i="69" s="1"/>
  <c r="O19" i="69"/>
  <c r="L19" i="69"/>
  <c r="F19" i="69" s="1"/>
  <c r="K58" i="69"/>
  <c r="H60" i="69"/>
  <c r="J19" i="69"/>
  <c r="G19" i="68"/>
  <c r="E19" i="68" s="1"/>
  <c r="AJ18" i="67"/>
  <c r="O18" i="67"/>
  <c r="K58" i="67"/>
  <c r="L18" i="67"/>
  <c r="K18" i="67" s="1"/>
  <c r="K57" i="67"/>
  <c r="H58" i="67"/>
  <c r="K59" i="66"/>
  <c r="K57" i="66"/>
  <c r="H59" i="66"/>
  <c r="J18" i="66"/>
  <c r="G18" i="65"/>
  <c r="G56" i="79"/>
  <c r="F17" i="79"/>
  <c r="D17" i="79" s="1"/>
  <c r="J56" i="79"/>
  <c r="H17" i="75"/>
  <c r="D54" i="75"/>
  <c r="N57" i="73"/>
  <c r="N57" i="70"/>
  <c r="D56" i="70"/>
  <c r="N54" i="70"/>
  <c r="E54" i="70"/>
  <c r="V18" i="69"/>
  <c r="T57" i="69"/>
  <c r="R57" i="69"/>
  <c r="R56" i="69"/>
  <c r="K54" i="69"/>
  <c r="F55" i="69"/>
  <c r="G54" i="69"/>
  <c r="G18" i="68"/>
  <c r="E56" i="68"/>
  <c r="AJ17" i="67"/>
  <c r="AH55" i="67"/>
  <c r="X17" i="67"/>
  <c r="V55" i="67"/>
  <c r="O17" i="67"/>
  <c r="N56" i="67"/>
  <c r="N54" i="67"/>
  <c r="M17" i="67"/>
  <c r="D54" i="67"/>
  <c r="D56" i="67"/>
  <c r="D56" i="66"/>
  <c r="C56" i="67"/>
  <c r="C54" i="66"/>
  <c r="B54" i="66" s="1"/>
  <c r="C16" i="75"/>
  <c r="D50" i="75"/>
  <c r="C53" i="70"/>
  <c r="F17" i="70"/>
  <c r="R53" i="69"/>
  <c r="S51" i="69"/>
  <c r="V17" i="69"/>
  <c r="T50" i="69"/>
  <c r="G53" i="69"/>
  <c r="G52" i="69"/>
  <c r="G51" i="69"/>
  <c r="AH50" i="67"/>
  <c r="P16" i="67"/>
  <c r="L16" i="67"/>
  <c r="E52" i="67"/>
  <c r="K52" i="66"/>
  <c r="D47" i="79"/>
  <c r="D45" i="79"/>
  <c r="G48" i="75"/>
  <c r="D48" i="75"/>
  <c r="J45" i="75"/>
  <c r="N47" i="69"/>
  <c r="AH48" i="67"/>
  <c r="AH46" i="67"/>
  <c r="C48" i="66"/>
  <c r="G40" i="75"/>
  <c r="D39" i="75"/>
  <c r="J38" i="75"/>
  <c r="N41" i="70"/>
  <c r="O14" i="70"/>
  <c r="K38" i="70"/>
  <c r="D39" i="70"/>
  <c r="E39" i="70"/>
  <c r="S41" i="69"/>
  <c r="T41" i="69"/>
  <c r="R40" i="69"/>
  <c r="V14" i="69"/>
  <c r="S14" i="69" s="1"/>
  <c r="N39" i="69"/>
  <c r="N41" i="69"/>
  <c r="H41" i="69"/>
  <c r="G39" i="69"/>
  <c r="E39" i="69" s="1"/>
  <c r="G38" i="69"/>
  <c r="I14" i="69"/>
  <c r="E41" i="68"/>
  <c r="E39" i="68"/>
  <c r="F14" i="68"/>
  <c r="AH37" i="67"/>
  <c r="V39" i="67"/>
  <c r="P13" i="67"/>
  <c r="K39" i="67"/>
  <c r="M13" i="67"/>
  <c r="D39" i="66"/>
  <c r="K40" i="66"/>
  <c r="C38" i="66"/>
  <c r="J13" i="66"/>
  <c r="H40" i="66"/>
  <c r="H38" i="66"/>
  <c r="E40" i="65"/>
  <c r="F13" i="65"/>
  <c r="C12" i="79"/>
  <c r="H12" i="79"/>
  <c r="D36" i="79"/>
  <c r="D34" i="79"/>
  <c r="B34" i="79" s="1"/>
  <c r="J36" i="79"/>
  <c r="J34" i="79"/>
  <c r="H12" i="75"/>
  <c r="D36" i="75"/>
  <c r="J34" i="75"/>
  <c r="N13" i="74"/>
  <c r="K13" i="74"/>
  <c r="C36" i="71"/>
  <c r="P13" i="70"/>
  <c r="N34" i="70"/>
  <c r="N36" i="70"/>
  <c r="K35" i="70"/>
  <c r="K34" i="70"/>
  <c r="D35" i="70"/>
  <c r="E37" i="70"/>
  <c r="C37" i="70"/>
  <c r="C35" i="70"/>
  <c r="E35" i="70"/>
  <c r="F13" i="70"/>
  <c r="S35" i="69"/>
  <c r="S36" i="69"/>
  <c r="T35" i="69"/>
  <c r="R35" i="69"/>
  <c r="R34" i="69"/>
  <c r="G37" i="69"/>
  <c r="K37" i="69"/>
  <c r="F36" i="69"/>
  <c r="I13" i="69"/>
  <c r="F34" i="69"/>
  <c r="E36" i="68"/>
  <c r="AH36" i="67"/>
  <c r="V36" i="67"/>
  <c r="W12" i="67"/>
  <c r="N33" i="67"/>
  <c r="O12" i="67"/>
  <c r="K36" i="67"/>
  <c r="K34" i="67"/>
  <c r="L12" i="67"/>
  <c r="K33" i="67"/>
  <c r="D33" i="67"/>
  <c r="B33" i="67" s="1"/>
  <c r="E36" i="67"/>
  <c r="E35" i="67"/>
  <c r="H35" i="66"/>
  <c r="J12" i="66"/>
  <c r="G12" i="65"/>
  <c r="E34" i="65"/>
  <c r="D29" i="79"/>
  <c r="J31" i="79"/>
  <c r="J29" i="79"/>
  <c r="G30" i="75"/>
  <c r="E11" i="75"/>
  <c r="J32" i="75"/>
  <c r="J30" i="75"/>
  <c r="M12" i="70"/>
  <c r="N32" i="70"/>
  <c r="K32" i="70"/>
  <c r="K30" i="70"/>
  <c r="L12" i="70"/>
  <c r="K12" i="70" s="1"/>
  <c r="G12" i="70"/>
  <c r="C32" i="70"/>
  <c r="E32" i="70"/>
  <c r="C30" i="70"/>
  <c r="F12" i="70"/>
  <c r="E30" i="70"/>
  <c r="T32" i="69"/>
  <c r="R32" i="69"/>
  <c r="V12" i="69"/>
  <c r="F31" i="69"/>
  <c r="G33" i="69"/>
  <c r="H33" i="69"/>
  <c r="K32" i="69"/>
  <c r="G31" i="69"/>
  <c r="G30" i="69"/>
  <c r="J12" i="69"/>
  <c r="H30" i="69"/>
  <c r="F30" i="69"/>
  <c r="I12" i="69"/>
  <c r="E33" i="68"/>
  <c r="F12" i="68"/>
  <c r="AH32" i="67"/>
  <c r="AH30" i="67"/>
  <c r="AH29" i="67"/>
  <c r="AI11" i="67"/>
  <c r="X11" i="67"/>
  <c r="V32" i="67"/>
  <c r="V30" i="67"/>
  <c r="N32" i="67"/>
  <c r="N31" i="67"/>
  <c r="N30" i="67"/>
  <c r="N29" i="67"/>
  <c r="O11" i="67"/>
  <c r="M11" i="67"/>
  <c r="K11" i="67" s="1"/>
  <c r="K30" i="67"/>
  <c r="K29" i="67"/>
  <c r="L11" i="67"/>
  <c r="D32" i="67"/>
  <c r="D32" i="66"/>
  <c r="D31" i="66"/>
  <c r="C30" i="67"/>
  <c r="J11" i="66"/>
  <c r="E29" i="65"/>
  <c r="G28" i="79"/>
  <c r="J28" i="79"/>
  <c r="D26" i="75"/>
  <c r="H10" i="71"/>
  <c r="G25" i="71"/>
  <c r="C25" i="71"/>
  <c r="D10" i="71"/>
  <c r="N27" i="70"/>
  <c r="N26" i="70"/>
  <c r="D29" i="70"/>
  <c r="E29" i="70"/>
  <c r="C29" i="70"/>
  <c r="E28" i="70"/>
  <c r="F11" i="70"/>
  <c r="S29" i="69"/>
  <c r="S28" i="69"/>
  <c r="T28" i="69"/>
  <c r="S26" i="69"/>
  <c r="V11" i="69"/>
  <c r="N27" i="69"/>
  <c r="G29" i="69"/>
  <c r="M11" i="69"/>
  <c r="G26" i="69"/>
  <c r="K29" i="69"/>
  <c r="F28" i="69"/>
  <c r="E28" i="68"/>
  <c r="V27" i="67"/>
  <c r="X10" i="67"/>
  <c r="Q27" i="67"/>
  <c r="N26" i="67"/>
  <c r="M10" i="67"/>
  <c r="D28" i="67"/>
  <c r="D28" i="66"/>
  <c r="I10" i="66"/>
  <c r="C61" i="74"/>
  <c r="J60" i="79"/>
  <c r="D60" i="75"/>
  <c r="X18" i="67"/>
  <c r="K61" i="70"/>
  <c r="F61" i="69"/>
  <c r="H61" i="69"/>
  <c r="AH60" i="67"/>
  <c r="K60" i="67"/>
  <c r="H60" i="66"/>
  <c r="G66" i="74"/>
  <c r="H67" i="67"/>
  <c r="K67" i="66"/>
  <c r="L20" i="67"/>
  <c r="X20" i="67"/>
  <c r="E69" i="68"/>
  <c r="H68" i="69"/>
  <c r="F68" i="69"/>
  <c r="H69" i="69"/>
  <c r="K62" i="69"/>
  <c r="K66" i="69"/>
  <c r="K69" i="69"/>
  <c r="T68" i="69"/>
  <c r="R68" i="69"/>
  <c r="E68" i="70"/>
  <c r="D68" i="70"/>
  <c r="E20" i="75"/>
  <c r="D68" i="75"/>
  <c r="J68" i="79"/>
  <c r="G61" i="79"/>
  <c r="G67" i="79"/>
  <c r="M20" i="73"/>
  <c r="E63" i="68"/>
  <c r="K63" i="70"/>
  <c r="R63" i="69"/>
  <c r="T63" i="69"/>
  <c r="K63" i="69"/>
  <c r="N62" i="67"/>
  <c r="H62" i="67"/>
  <c r="H62" i="66"/>
  <c r="N66" i="67"/>
  <c r="F67" i="69"/>
  <c r="C66" i="67"/>
  <c r="H66" i="66"/>
  <c r="Q42" i="67"/>
  <c r="D43" i="66"/>
  <c r="D15" i="73"/>
  <c r="W43" i="69"/>
  <c r="C40" i="71"/>
  <c r="G37" i="71"/>
  <c r="S14" i="67"/>
  <c r="O15" i="70"/>
  <c r="N42" i="70"/>
  <c r="J43" i="79"/>
  <c r="J44" i="75"/>
  <c r="J42" i="75"/>
  <c r="K44" i="70"/>
  <c r="L15" i="70"/>
  <c r="E45" i="70"/>
  <c r="C45" i="70"/>
  <c r="C44" i="70"/>
  <c r="C42" i="70"/>
  <c r="F15" i="70"/>
  <c r="E42" i="70"/>
  <c r="T45" i="69"/>
  <c r="S44" i="69"/>
  <c r="V15" i="69"/>
  <c r="N44" i="69"/>
  <c r="P15" i="69"/>
  <c r="K42" i="69"/>
  <c r="L15" i="69"/>
  <c r="H45" i="69"/>
  <c r="F45" i="69"/>
  <c r="H44" i="69"/>
  <c r="F44" i="69"/>
  <c r="H43" i="69"/>
  <c r="F43" i="69"/>
  <c r="G45" i="69"/>
  <c r="G43" i="69"/>
  <c r="I15" i="69"/>
  <c r="F42" i="69"/>
  <c r="H42" i="69"/>
  <c r="V41" i="67"/>
  <c r="W14" i="67"/>
  <c r="N44" i="67"/>
  <c r="N42" i="67"/>
  <c r="N41" i="67"/>
  <c r="O14" i="67"/>
  <c r="K44" i="67"/>
  <c r="K42" i="67"/>
  <c r="L14" i="67"/>
  <c r="K41" i="67"/>
  <c r="H43" i="66"/>
  <c r="H41" i="66"/>
  <c r="I14" i="66"/>
  <c r="C41" i="65"/>
  <c r="G15" i="68"/>
  <c r="K43" i="70"/>
  <c r="L70" i="74"/>
  <c r="L72" i="74"/>
  <c r="K21" i="72"/>
  <c r="I71" i="72"/>
  <c r="J21" i="72"/>
  <c r="C72" i="74"/>
  <c r="C70" i="74"/>
  <c r="G71" i="72"/>
  <c r="N72" i="73"/>
  <c r="N70" i="73"/>
  <c r="F21" i="72"/>
  <c r="I72" i="73"/>
  <c r="D71" i="72"/>
  <c r="E21" i="72"/>
  <c r="C70" i="73"/>
  <c r="G72" i="71"/>
  <c r="G70" i="71"/>
  <c r="K73" i="68"/>
  <c r="AB72" i="67"/>
  <c r="H72" i="67"/>
  <c r="Q72" i="68"/>
  <c r="K72" i="68"/>
  <c r="H71" i="67"/>
  <c r="D71" i="70"/>
  <c r="B71" i="70" s="1"/>
  <c r="K71" i="68"/>
  <c r="H70" i="67"/>
  <c r="Y22" i="69"/>
  <c r="AG21" i="67"/>
  <c r="S21" i="67"/>
  <c r="I21" i="67"/>
  <c r="I21" i="66"/>
  <c r="C71" i="67"/>
  <c r="C72" i="67"/>
  <c r="L21" i="67"/>
  <c r="O21" i="67"/>
  <c r="W21" i="67"/>
  <c r="V71" i="67"/>
  <c r="AI21" i="67"/>
  <c r="AH70" i="67"/>
  <c r="AH72" i="67"/>
  <c r="F22" i="68"/>
  <c r="E72" i="68"/>
  <c r="I22" i="69"/>
  <c r="H71" i="69"/>
  <c r="F71" i="69"/>
  <c r="E71" i="69" s="1"/>
  <c r="F72" i="69"/>
  <c r="F73" i="69"/>
  <c r="E73" i="69" s="1"/>
  <c r="L22" i="69"/>
  <c r="K71" i="69"/>
  <c r="K72" i="69"/>
  <c r="K73" i="69"/>
  <c r="O22" i="69"/>
  <c r="N71" i="69"/>
  <c r="N73" i="69"/>
  <c r="U22" i="69"/>
  <c r="T73" i="69"/>
  <c r="F22" i="70"/>
  <c r="C71" i="70"/>
  <c r="C72" i="70"/>
  <c r="C73" i="70"/>
  <c r="L22" i="70"/>
  <c r="O22" i="70"/>
  <c r="N71" i="70"/>
  <c r="N73" i="70"/>
  <c r="J71" i="75"/>
  <c r="I21" i="75"/>
  <c r="I21" i="79"/>
  <c r="G70" i="79"/>
  <c r="G71" i="79"/>
  <c r="G72" i="79"/>
  <c r="D54" i="66"/>
  <c r="E39" i="66"/>
  <c r="D54" i="72"/>
  <c r="B54" i="72" s="1"/>
  <c r="B37" i="64"/>
  <c r="B36" i="72"/>
  <c r="Q17" i="64"/>
  <c r="D56" i="72"/>
  <c r="B56" i="72" s="1"/>
  <c r="N40" i="65"/>
  <c r="I33" i="72"/>
  <c r="B62" i="72"/>
  <c r="K12" i="74"/>
  <c r="S20" i="68"/>
  <c r="C63" i="69"/>
  <c r="W61" i="69"/>
  <c r="K30" i="68"/>
  <c r="Z30" i="69"/>
  <c r="L33" i="74"/>
  <c r="AB33" i="67"/>
  <c r="AC12" i="67"/>
  <c r="AB12" i="67" s="1"/>
  <c r="AE34" i="67"/>
  <c r="L37" i="74"/>
  <c r="C12" i="64"/>
  <c r="R13" i="67"/>
  <c r="Q37" i="67"/>
  <c r="AB14" i="69"/>
  <c r="AE56" i="67"/>
  <c r="AE58" i="67"/>
  <c r="N66" i="65"/>
  <c r="C66" i="71"/>
  <c r="D66" i="72"/>
  <c r="B66" i="72" s="1"/>
  <c r="C67" i="71"/>
  <c r="G49" i="74"/>
  <c r="G16" i="74" s="1"/>
  <c r="D27" i="65"/>
  <c r="H66" i="67"/>
  <c r="F17" i="72"/>
  <c r="L15" i="64"/>
  <c r="Z67" i="69"/>
  <c r="Q67" i="68"/>
  <c r="D67" i="70"/>
  <c r="X12" i="69"/>
  <c r="R12" i="69" s="1"/>
  <c r="F19" i="64"/>
  <c r="L14" i="64"/>
  <c r="S67" i="69"/>
  <c r="N32" i="65"/>
  <c r="J20" i="65"/>
  <c r="K50" i="65"/>
  <c r="K68" i="68"/>
  <c r="J68" i="68"/>
  <c r="D68" i="68" s="1"/>
  <c r="B68" i="68" s="1"/>
  <c r="L27" i="74"/>
  <c r="D53" i="65"/>
  <c r="G56" i="71"/>
  <c r="H17" i="71"/>
  <c r="K64" i="65"/>
  <c r="K55" i="68"/>
  <c r="G63" i="71"/>
  <c r="F10" i="72"/>
  <c r="C59" i="73"/>
  <c r="I20" i="74"/>
  <c r="Y40" i="67"/>
  <c r="D34" i="72"/>
  <c r="Q14" i="64"/>
  <c r="AE61" i="67"/>
  <c r="Z32" i="69"/>
  <c r="H27" i="67"/>
  <c r="H29" i="67"/>
  <c r="G17" i="73"/>
  <c r="AE54" i="67"/>
  <c r="E36" i="66"/>
  <c r="C36" i="66"/>
  <c r="Z36" i="69"/>
  <c r="Q36" i="68"/>
  <c r="I47" i="73"/>
  <c r="I52" i="73"/>
  <c r="R14" i="68"/>
  <c r="Z41" i="69"/>
  <c r="K19" i="72"/>
  <c r="P19" i="74"/>
  <c r="AG17" i="67"/>
  <c r="AB20" i="69"/>
  <c r="K20" i="73"/>
  <c r="N39" i="65"/>
  <c r="AA21" i="69"/>
  <c r="Q66" i="68"/>
  <c r="S21" i="68"/>
  <c r="J20" i="67"/>
  <c r="G55" i="71"/>
  <c r="H19" i="71"/>
  <c r="C26" i="74"/>
  <c r="H38" i="70"/>
  <c r="G20" i="73"/>
  <c r="C45" i="71"/>
  <c r="B45" i="71" s="1"/>
  <c r="Q17" i="73"/>
  <c r="N64" i="68"/>
  <c r="N28" i="73"/>
  <c r="Q13" i="73"/>
  <c r="N52" i="73"/>
  <c r="C64" i="66"/>
  <c r="B63" i="64"/>
  <c r="C48" i="71"/>
  <c r="Q25" i="67"/>
  <c r="J11" i="74"/>
  <c r="C35" i="73"/>
  <c r="L39" i="74"/>
  <c r="AE37" i="67"/>
  <c r="X14" i="69"/>
  <c r="Q16" i="73"/>
  <c r="C64" i="74"/>
  <c r="F19" i="72"/>
  <c r="H63" i="67"/>
  <c r="H65" i="70"/>
  <c r="Z65" i="69"/>
  <c r="AB63" i="67"/>
  <c r="AG19" i="67"/>
  <c r="D15" i="64"/>
  <c r="E48" i="66"/>
  <c r="E47" i="66"/>
  <c r="C52" i="66"/>
  <c r="E52" i="66"/>
  <c r="C59" i="71"/>
  <c r="I51" i="72"/>
  <c r="K52" i="68"/>
  <c r="D57" i="72"/>
  <c r="B57" i="72" s="1"/>
  <c r="J60" i="68"/>
  <c r="D60" i="68" s="1"/>
  <c r="D49" i="72"/>
  <c r="Y50" i="67"/>
  <c r="G57" i="72"/>
  <c r="F18" i="71"/>
  <c r="K60" i="68"/>
  <c r="I60" i="68"/>
  <c r="I52" i="72"/>
  <c r="D50" i="72"/>
  <c r="E16" i="71"/>
  <c r="J57" i="75"/>
  <c r="D52" i="72"/>
  <c r="N53" i="68"/>
  <c r="M17" i="68"/>
  <c r="Y52" i="67"/>
  <c r="C49" i="66"/>
  <c r="F16" i="66"/>
  <c r="E51" i="66"/>
  <c r="C51" i="66"/>
  <c r="I47" i="72"/>
  <c r="I45" i="72"/>
  <c r="J15" i="72"/>
  <c r="G45" i="72"/>
  <c r="F15" i="72"/>
  <c r="D46" i="72"/>
  <c r="N47" i="68"/>
  <c r="P14" i="68"/>
  <c r="N14" i="68" s="1"/>
  <c r="C28" i="73"/>
  <c r="D12" i="73"/>
  <c r="S10" i="67"/>
  <c r="AB26" i="67"/>
  <c r="J28" i="68"/>
  <c r="H27" i="70"/>
  <c r="Q30" i="67"/>
  <c r="S32" i="69"/>
  <c r="I36" i="73"/>
  <c r="C41" i="74"/>
  <c r="AD12" i="67"/>
  <c r="Y13" i="69"/>
  <c r="J13" i="70"/>
  <c r="AB38" i="67"/>
  <c r="Y14" i="69"/>
  <c r="J39" i="68"/>
  <c r="C26" i="71"/>
  <c r="Q37" i="68"/>
  <c r="H45" i="67"/>
  <c r="I15" i="67"/>
  <c r="Q45" i="67"/>
  <c r="AE47" i="67"/>
  <c r="S16" i="68"/>
  <c r="Z49" i="69"/>
  <c r="Q49" i="68"/>
  <c r="H52" i="67"/>
  <c r="AE45" i="67"/>
  <c r="W47" i="69"/>
  <c r="Q48" i="68"/>
  <c r="C47" i="73"/>
  <c r="M16" i="74"/>
  <c r="H49" i="67"/>
  <c r="Q50" i="67"/>
  <c r="AD16" i="67"/>
  <c r="AB16" i="67" s="1"/>
  <c r="AE51" i="67"/>
  <c r="J53" i="68"/>
  <c r="H51" i="70"/>
  <c r="AD18" i="67"/>
  <c r="AF18" i="67"/>
  <c r="AE18" i="67" s="1"/>
  <c r="AE57" i="67"/>
  <c r="R19" i="68"/>
  <c r="AE50" i="67"/>
  <c r="Z52" i="69"/>
  <c r="D17" i="73"/>
  <c r="E17" i="73"/>
  <c r="G51" i="74"/>
  <c r="G52" i="74"/>
  <c r="L52" i="74"/>
  <c r="F18" i="73"/>
  <c r="I55" i="73"/>
  <c r="Q18" i="73"/>
  <c r="D18" i="74"/>
  <c r="C57" i="74"/>
  <c r="O18" i="74"/>
  <c r="Q59" i="67"/>
  <c r="AB57" i="67"/>
  <c r="N58" i="68"/>
  <c r="W58" i="69"/>
  <c r="AB19" i="69"/>
  <c r="I19" i="70"/>
  <c r="H58" i="70"/>
  <c r="D19" i="73"/>
  <c r="J19" i="74"/>
  <c r="C64" i="73"/>
  <c r="AB52" i="67"/>
  <c r="G64" i="79"/>
  <c r="D64" i="79"/>
  <c r="J64" i="79"/>
  <c r="B64" i="79" s="1"/>
  <c r="G64" i="75"/>
  <c r="G63" i="75"/>
  <c r="D64" i="75"/>
  <c r="N64" i="70"/>
  <c r="P20" i="70"/>
  <c r="K64" i="70"/>
  <c r="O20" i="70"/>
  <c r="N20" i="70" s="1"/>
  <c r="D65" i="70"/>
  <c r="D62" i="70"/>
  <c r="B62" i="70" s="1"/>
  <c r="T65" i="69"/>
  <c r="T62" i="69"/>
  <c r="R62" i="69"/>
  <c r="N65" i="69"/>
  <c r="K64" i="69"/>
  <c r="H65" i="69"/>
  <c r="AI19" i="67"/>
  <c r="AH61" i="67"/>
  <c r="V63" i="67"/>
  <c r="Q61" i="67"/>
  <c r="N61" i="67"/>
  <c r="K64" i="67"/>
  <c r="K61" i="67"/>
  <c r="C63" i="65"/>
  <c r="H18" i="79"/>
  <c r="G59" i="75"/>
  <c r="N60" i="70"/>
  <c r="N59" i="70"/>
  <c r="K58" i="70"/>
  <c r="L19" i="70"/>
  <c r="E60" i="70"/>
  <c r="C60" i="70"/>
  <c r="B60" i="70" s="1"/>
  <c r="E59" i="70"/>
  <c r="C59" i="70"/>
  <c r="E58" i="70"/>
  <c r="F19" i="70"/>
  <c r="C58" i="70"/>
  <c r="B58" i="70" s="1"/>
  <c r="R60" i="69"/>
  <c r="T60" i="69"/>
  <c r="V19" i="69"/>
  <c r="S58" i="69"/>
  <c r="P19" i="69"/>
  <c r="F59" i="69"/>
  <c r="C59" i="69" s="1"/>
  <c r="M19" i="69"/>
  <c r="H59" i="69"/>
  <c r="F58" i="69"/>
  <c r="I19" i="69"/>
  <c r="H58" i="69"/>
  <c r="E60" i="68"/>
  <c r="C60" i="68"/>
  <c r="E59" i="68"/>
  <c r="E58" i="68"/>
  <c r="F19" i="68"/>
  <c r="AH57" i="67"/>
  <c r="AI18" i="67"/>
  <c r="V58" i="67"/>
  <c r="K59" i="67"/>
  <c r="M18" i="67"/>
  <c r="E59" i="67"/>
  <c r="D59" i="66"/>
  <c r="E57" i="67"/>
  <c r="E57" i="65"/>
  <c r="J53" i="79"/>
  <c r="D56" i="75"/>
  <c r="G53" i="75"/>
  <c r="J55" i="75"/>
  <c r="J53" i="75"/>
  <c r="N55" i="70"/>
  <c r="D55" i="70"/>
  <c r="N56" i="70"/>
  <c r="E56" i="70"/>
  <c r="D54" i="70"/>
  <c r="R55" i="69"/>
  <c r="Q55" i="69" s="1"/>
  <c r="N54" i="69"/>
  <c r="N56" i="69"/>
  <c r="F18" i="68"/>
  <c r="E18" i="68" s="1"/>
  <c r="AH56" i="67"/>
  <c r="AI17" i="67"/>
  <c r="AH54" i="67"/>
  <c r="V56" i="67"/>
  <c r="W17" i="67"/>
  <c r="V54" i="67"/>
  <c r="R17" i="67"/>
  <c r="Q56" i="67"/>
  <c r="P17" i="67"/>
  <c r="N55" i="67"/>
  <c r="N53" i="67"/>
  <c r="L17" i="67"/>
  <c r="K56" i="67"/>
  <c r="K54" i="67"/>
  <c r="K53" i="67"/>
  <c r="I17" i="66"/>
  <c r="H56" i="66"/>
  <c r="H53" i="66"/>
  <c r="D51" i="79"/>
  <c r="J49" i="79"/>
  <c r="G51" i="75"/>
  <c r="D51" i="75"/>
  <c r="N53" i="70"/>
  <c r="N51" i="70"/>
  <c r="P17" i="70"/>
  <c r="O17" i="70"/>
  <c r="N17" i="70" s="1"/>
  <c r="M17" i="70"/>
  <c r="D52" i="70"/>
  <c r="K53" i="69"/>
  <c r="K51" i="69"/>
  <c r="AH51" i="67"/>
  <c r="V51" i="67"/>
  <c r="D46" i="79"/>
  <c r="C15" i="75"/>
  <c r="H15" i="75"/>
  <c r="F15" i="75"/>
  <c r="J47" i="75"/>
  <c r="J46" i="75"/>
  <c r="P16" i="70"/>
  <c r="M16" i="70"/>
  <c r="E49" i="70"/>
  <c r="D48" i="70"/>
  <c r="E48" i="70"/>
  <c r="D47" i="70"/>
  <c r="G16" i="70"/>
  <c r="D16" i="70" s="1"/>
  <c r="D46" i="70"/>
  <c r="F16" i="70"/>
  <c r="S49" i="69"/>
  <c r="S46" i="69"/>
  <c r="G49" i="69"/>
  <c r="N48" i="69"/>
  <c r="K48" i="69"/>
  <c r="M16" i="69"/>
  <c r="L16" i="69"/>
  <c r="F49" i="69"/>
  <c r="H48" i="69"/>
  <c r="J16" i="69"/>
  <c r="G47" i="69"/>
  <c r="F47" i="69"/>
  <c r="H47" i="69"/>
  <c r="G46" i="69"/>
  <c r="H46" i="69"/>
  <c r="I16" i="69"/>
  <c r="E48" i="68"/>
  <c r="E47" i="68"/>
  <c r="G16" i="68"/>
  <c r="E46" i="68"/>
  <c r="AI15" i="67"/>
  <c r="V48" i="67"/>
  <c r="V46" i="67"/>
  <c r="D47" i="67"/>
  <c r="E46" i="67"/>
  <c r="D48" i="66"/>
  <c r="B48" i="66" s="1"/>
  <c r="D38" i="75"/>
  <c r="P14" i="74"/>
  <c r="G14" i="73"/>
  <c r="P14" i="70"/>
  <c r="D41" i="70"/>
  <c r="E40" i="70"/>
  <c r="C40" i="70"/>
  <c r="F14" i="70"/>
  <c r="S39" i="69"/>
  <c r="S40" i="69"/>
  <c r="R39" i="69"/>
  <c r="T39" i="69"/>
  <c r="U14" i="69"/>
  <c r="N38" i="69"/>
  <c r="M14" i="69"/>
  <c r="K41" i="69"/>
  <c r="G40" i="69"/>
  <c r="E40" i="69" s="1"/>
  <c r="F40" i="69"/>
  <c r="H40" i="69"/>
  <c r="H39" i="69"/>
  <c r="F39" i="69"/>
  <c r="E40" i="68"/>
  <c r="G14" i="68"/>
  <c r="V38" i="67"/>
  <c r="W13" i="67"/>
  <c r="N39" i="67"/>
  <c r="N37" i="67"/>
  <c r="K38" i="67"/>
  <c r="K37" i="67"/>
  <c r="L13" i="67"/>
  <c r="D38" i="66"/>
  <c r="D40" i="66"/>
  <c r="H39" i="66"/>
  <c r="H37" i="66"/>
  <c r="I13" i="66"/>
  <c r="H13" i="66" s="1"/>
  <c r="D35" i="79"/>
  <c r="G33" i="75"/>
  <c r="G34" i="71"/>
  <c r="N35" i="70"/>
  <c r="H34" i="70"/>
  <c r="N37" i="70"/>
  <c r="M13" i="70"/>
  <c r="D36" i="70"/>
  <c r="S37" i="69"/>
  <c r="R37" i="69"/>
  <c r="R36" i="69"/>
  <c r="Q36" i="69" s="1"/>
  <c r="T36" i="69"/>
  <c r="V13" i="69"/>
  <c r="S13" i="69" s="1"/>
  <c r="M13" i="69"/>
  <c r="G36" i="69"/>
  <c r="G34" i="69"/>
  <c r="H37" i="69"/>
  <c r="K36" i="69"/>
  <c r="F35" i="69"/>
  <c r="K34" i="69"/>
  <c r="E37" i="68"/>
  <c r="E35" i="68"/>
  <c r="E34" i="68"/>
  <c r="AH35" i="67"/>
  <c r="AI12" i="67"/>
  <c r="AH33" i="67"/>
  <c r="V35" i="67"/>
  <c r="V34" i="67"/>
  <c r="K35" i="67"/>
  <c r="M12" i="67"/>
  <c r="I12" i="67"/>
  <c r="H33" i="67"/>
  <c r="H36" i="67"/>
  <c r="D34" i="67"/>
  <c r="D36" i="67"/>
  <c r="D36" i="66"/>
  <c r="D35" i="66"/>
  <c r="K34" i="66"/>
  <c r="H33" i="66"/>
  <c r="I12" i="66"/>
  <c r="G31" i="79"/>
  <c r="D30" i="79"/>
  <c r="J32" i="79"/>
  <c r="J30" i="79"/>
  <c r="G29" i="75"/>
  <c r="D29" i="75"/>
  <c r="J31" i="75"/>
  <c r="B31" i="71"/>
  <c r="C29" i="71"/>
  <c r="D11" i="71"/>
  <c r="P12" i="70"/>
  <c r="O12" i="70"/>
  <c r="N30" i="70"/>
  <c r="K33" i="70"/>
  <c r="K31" i="70"/>
  <c r="E33" i="70"/>
  <c r="C33" i="70"/>
  <c r="E31" i="70"/>
  <c r="C31" i="70"/>
  <c r="S33" i="69"/>
  <c r="T33" i="69"/>
  <c r="R33" i="69"/>
  <c r="R31" i="69"/>
  <c r="T31" i="69"/>
  <c r="R30" i="69"/>
  <c r="T30" i="69"/>
  <c r="U12" i="69"/>
  <c r="T12" i="69" s="1"/>
  <c r="N32" i="69"/>
  <c r="N30" i="69"/>
  <c r="G32" i="69"/>
  <c r="H32" i="69"/>
  <c r="F32" i="69"/>
  <c r="H31" i="69"/>
  <c r="K30" i="69"/>
  <c r="E32" i="68"/>
  <c r="G12" i="68"/>
  <c r="E12" i="68" s="1"/>
  <c r="AH31" i="67"/>
  <c r="AJ11" i="67"/>
  <c r="V31" i="67"/>
  <c r="V29" i="67"/>
  <c r="W11" i="67"/>
  <c r="R11" i="67"/>
  <c r="P11" i="67"/>
  <c r="J11" i="67"/>
  <c r="K32" i="66"/>
  <c r="H32" i="66"/>
  <c r="H31" i="66"/>
  <c r="H30" i="66"/>
  <c r="H29" i="66"/>
  <c r="I11" i="66"/>
  <c r="J25" i="79"/>
  <c r="D27" i="75"/>
  <c r="J27" i="75"/>
  <c r="G26" i="74"/>
  <c r="C28" i="71"/>
  <c r="P11" i="70"/>
  <c r="K26" i="70"/>
  <c r="C27" i="70"/>
  <c r="G11" i="70"/>
  <c r="T29" i="69"/>
  <c r="R27" i="69"/>
  <c r="U11" i="69"/>
  <c r="T26" i="69"/>
  <c r="P11" i="69"/>
  <c r="N29" i="69"/>
  <c r="G28" i="69"/>
  <c r="G27" i="69"/>
  <c r="H27" i="69"/>
  <c r="I11" i="69"/>
  <c r="H26" i="69"/>
  <c r="E27" i="68"/>
  <c r="F11" i="68"/>
  <c r="E11" i="68" s="1"/>
  <c r="AH26" i="67"/>
  <c r="V28" i="67"/>
  <c r="V25" i="67"/>
  <c r="N28" i="67"/>
  <c r="N25" i="67"/>
  <c r="K26" i="67"/>
  <c r="L10" i="67"/>
  <c r="D27" i="66"/>
  <c r="H27" i="66"/>
  <c r="J10" i="66"/>
  <c r="G10" i="65"/>
  <c r="E27" i="65"/>
  <c r="F10" i="65"/>
  <c r="I61" i="73"/>
  <c r="D60" i="79"/>
  <c r="G61" i="69"/>
  <c r="N61" i="70"/>
  <c r="C61" i="70"/>
  <c r="B61" i="70" s="1"/>
  <c r="E61" i="70"/>
  <c r="K61" i="69"/>
  <c r="E61" i="68"/>
  <c r="N60" i="67"/>
  <c r="C65" i="74"/>
  <c r="E21" i="73"/>
  <c r="X19" i="67"/>
  <c r="X21" i="69"/>
  <c r="D67" i="65"/>
  <c r="D68" i="65"/>
  <c r="H65" i="66"/>
  <c r="K65" i="66"/>
  <c r="N68" i="67"/>
  <c r="W20" i="67"/>
  <c r="V64" i="67"/>
  <c r="V68" i="67"/>
  <c r="AH64" i="67"/>
  <c r="AH68" i="67"/>
  <c r="E68" i="68"/>
  <c r="P20" i="69"/>
  <c r="C68" i="70"/>
  <c r="C69" i="70"/>
  <c r="K68" i="70"/>
  <c r="N69" i="70"/>
  <c r="J67" i="75"/>
  <c r="G65" i="75"/>
  <c r="G67" i="75"/>
  <c r="D67" i="79"/>
  <c r="D68" i="79"/>
  <c r="I20" i="79"/>
  <c r="O21" i="73"/>
  <c r="O20" i="73"/>
  <c r="D62" i="79"/>
  <c r="F20" i="79"/>
  <c r="F20" i="75"/>
  <c r="D63" i="70"/>
  <c r="S63" i="69"/>
  <c r="G63" i="69"/>
  <c r="N63" i="70"/>
  <c r="E63" i="70"/>
  <c r="N63" i="69"/>
  <c r="H63" i="69"/>
  <c r="F63" i="69"/>
  <c r="AH62" i="67"/>
  <c r="V62" i="67"/>
  <c r="K62" i="67"/>
  <c r="R67" i="69"/>
  <c r="Q67" i="69" s="1"/>
  <c r="T67" i="69"/>
  <c r="E67" i="68"/>
  <c r="C66" i="65"/>
  <c r="Q15" i="73"/>
  <c r="E14" i="71"/>
  <c r="C44" i="73"/>
  <c r="J15" i="70"/>
  <c r="Q41" i="67"/>
  <c r="R14" i="67"/>
  <c r="Q43" i="67"/>
  <c r="O15" i="74"/>
  <c r="J42" i="79"/>
  <c r="L15" i="73"/>
  <c r="G15" i="73"/>
  <c r="W45" i="69"/>
  <c r="H13" i="71"/>
  <c r="AB41" i="67"/>
  <c r="AC14" i="67"/>
  <c r="T43" i="69"/>
  <c r="R43" i="69"/>
  <c r="P15" i="70"/>
  <c r="AE42" i="67"/>
  <c r="D44" i="75"/>
  <c r="C14" i="79"/>
  <c r="G43" i="79"/>
  <c r="D43" i="79"/>
  <c r="J44" i="79"/>
  <c r="C14" i="75"/>
  <c r="J43" i="75"/>
  <c r="M15" i="70"/>
  <c r="D44" i="70"/>
  <c r="B44" i="70" s="1"/>
  <c r="D42" i="70"/>
  <c r="B42" i="70" s="1"/>
  <c r="S43" i="69"/>
  <c r="D43" i="69" s="1"/>
  <c r="T42" i="69"/>
  <c r="N45" i="69"/>
  <c r="N43" i="69"/>
  <c r="O15" i="69"/>
  <c r="N15" i="69" s="1"/>
  <c r="N42" i="69"/>
  <c r="K45" i="69"/>
  <c r="K43" i="69"/>
  <c r="M15" i="69"/>
  <c r="K15" i="69" s="1"/>
  <c r="G44" i="69"/>
  <c r="G42" i="69"/>
  <c r="E42" i="69" s="1"/>
  <c r="J15" i="69"/>
  <c r="V44" i="67"/>
  <c r="V42" i="67"/>
  <c r="N43" i="67"/>
  <c r="P14" i="67"/>
  <c r="K43" i="67"/>
  <c r="M14" i="67"/>
  <c r="K14" i="67" s="1"/>
  <c r="E44" i="67"/>
  <c r="D44" i="66"/>
  <c r="E43" i="67"/>
  <c r="H42" i="66"/>
  <c r="G43" i="75"/>
  <c r="G42" i="75"/>
  <c r="D43" i="65"/>
  <c r="E42" i="65"/>
  <c r="AH43" i="67"/>
  <c r="AH41" i="67"/>
  <c r="AI14" i="67"/>
  <c r="E45" i="68"/>
  <c r="E44" i="68"/>
  <c r="E43" i="68"/>
  <c r="E42" i="68"/>
  <c r="F15" i="68"/>
  <c r="D45" i="70"/>
  <c r="B45" i="70" s="1"/>
  <c r="N43" i="70"/>
  <c r="C43" i="70"/>
  <c r="E43" i="70"/>
  <c r="P22" i="74"/>
  <c r="N22" i="74"/>
  <c r="I22" i="74"/>
  <c r="G71" i="74"/>
  <c r="I72" i="72"/>
  <c r="I21" i="72" s="1"/>
  <c r="I70" i="72"/>
  <c r="C73" i="74"/>
  <c r="P22" i="73"/>
  <c r="N73" i="73"/>
  <c r="N71" i="73"/>
  <c r="K22" i="73"/>
  <c r="I73" i="73"/>
  <c r="I71" i="73"/>
  <c r="D72" i="72"/>
  <c r="D70" i="72"/>
  <c r="C73" i="73"/>
  <c r="C71" i="73"/>
  <c r="B72" i="72"/>
  <c r="J72" i="79"/>
  <c r="C71" i="71"/>
  <c r="O20" i="64"/>
  <c r="I21" i="71"/>
  <c r="E21" i="71"/>
  <c r="G20" i="64"/>
  <c r="D73" i="70"/>
  <c r="J73" i="68"/>
  <c r="D73" i="68" s="1"/>
  <c r="AE72" i="67"/>
  <c r="Y72" i="67"/>
  <c r="J72" i="68"/>
  <c r="D72" i="68" s="1"/>
  <c r="W72" i="69"/>
  <c r="AE71" i="67"/>
  <c r="Q71" i="67"/>
  <c r="H71" i="70"/>
  <c r="W71" i="69"/>
  <c r="AE70" i="67"/>
  <c r="Q70" i="67"/>
  <c r="Q70" i="68"/>
  <c r="AD21" i="67"/>
  <c r="J21" i="67"/>
  <c r="E71" i="65"/>
  <c r="J21" i="66"/>
  <c r="K69" i="66"/>
  <c r="D70" i="67"/>
  <c r="D70" i="66"/>
  <c r="D72" i="67"/>
  <c r="B72" i="67" s="1"/>
  <c r="K69" i="67"/>
  <c r="X21" i="67"/>
  <c r="M22" i="69"/>
  <c r="P22" i="69"/>
  <c r="T70" i="69"/>
  <c r="S71" i="69"/>
  <c r="T72" i="69"/>
  <c r="S72" i="69"/>
  <c r="S73" i="69"/>
  <c r="D72" i="70"/>
  <c r="B72" i="70" s="1"/>
  <c r="M22" i="70"/>
  <c r="D69" i="75"/>
  <c r="D72" i="75"/>
  <c r="C21" i="75"/>
  <c r="J69" i="79"/>
  <c r="D69" i="79"/>
  <c r="D71" i="79"/>
  <c r="P17" i="69"/>
  <c r="G17" i="69" s="1"/>
  <c r="N71" i="67"/>
  <c r="K70" i="67"/>
  <c r="AB71" i="67"/>
  <c r="Q72" i="67"/>
  <c r="I70" i="68"/>
  <c r="G72" i="69"/>
  <c r="E72" i="69" s="1"/>
  <c r="C67" i="74"/>
  <c r="M13" i="64"/>
  <c r="P21" i="74"/>
  <c r="J45" i="68"/>
  <c r="G18" i="64"/>
  <c r="K66" i="70"/>
  <c r="G21" i="68"/>
  <c r="E60" i="67"/>
  <c r="E28" i="67"/>
  <c r="F29" i="69"/>
  <c r="E29" i="69" s="1"/>
  <c r="K29" i="66"/>
  <c r="D33" i="75"/>
  <c r="G36" i="79"/>
  <c r="E45" i="65"/>
  <c r="V16" i="69"/>
  <c r="G48" i="79"/>
  <c r="AH49" i="67"/>
  <c r="E51" i="68"/>
  <c r="E53" i="68"/>
  <c r="H50" i="69"/>
  <c r="H51" i="69"/>
  <c r="L17" i="69"/>
  <c r="C56" i="69"/>
  <c r="H55" i="70"/>
  <c r="C19" i="70"/>
  <c r="P19" i="70"/>
  <c r="D57" i="79"/>
  <c r="T64" i="69"/>
  <c r="R65" i="69"/>
  <c r="N33" i="65"/>
  <c r="N35" i="73"/>
  <c r="N26" i="65"/>
  <c r="I32" i="73"/>
  <c r="E15" i="72"/>
  <c r="C18" i="72"/>
  <c r="H17" i="74"/>
  <c r="M11" i="73"/>
  <c r="K54" i="68"/>
  <c r="I54" i="68"/>
  <c r="P13" i="65"/>
  <c r="AA14" i="69"/>
  <c r="I61" i="72"/>
  <c r="G61" i="72" s="1"/>
  <c r="D14" i="64"/>
  <c r="Z55" i="69"/>
  <c r="Q30" i="68"/>
  <c r="C26" i="66"/>
  <c r="F70" i="69"/>
  <c r="F22" i="69" s="1"/>
  <c r="E70" i="65"/>
  <c r="H69" i="67"/>
  <c r="H21" i="67" s="1"/>
  <c r="Z71" i="69"/>
  <c r="G71" i="71"/>
  <c r="D41" i="75"/>
  <c r="G41" i="79"/>
  <c r="S45" i="69"/>
  <c r="N43" i="68"/>
  <c r="E66" i="67"/>
  <c r="H67" i="69"/>
  <c r="D66" i="65"/>
  <c r="I20" i="75"/>
  <c r="D67" i="75"/>
  <c r="N66" i="69"/>
  <c r="AH65" i="67"/>
  <c r="P20" i="67"/>
  <c r="E67" i="67"/>
  <c r="D65" i="65"/>
  <c r="H65" i="67"/>
  <c r="I20" i="67"/>
  <c r="N61" i="73"/>
  <c r="H25" i="66"/>
  <c r="L10" i="66"/>
  <c r="E11" i="70"/>
  <c r="C28" i="70"/>
  <c r="D27" i="79"/>
  <c r="E30" i="67"/>
  <c r="N11" i="67"/>
  <c r="E30" i="68"/>
  <c r="F33" i="69"/>
  <c r="C33" i="69" s="1"/>
  <c r="H11" i="79"/>
  <c r="K33" i="66"/>
  <c r="L12" i="66"/>
  <c r="K35" i="66"/>
  <c r="E34" i="69"/>
  <c r="H36" i="70"/>
  <c r="O13" i="70"/>
  <c r="N13" i="70" s="1"/>
  <c r="H12" i="71"/>
  <c r="C38" i="65"/>
  <c r="S38" i="69"/>
  <c r="D38" i="70"/>
  <c r="G37" i="75"/>
  <c r="J37" i="79"/>
  <c r="G37" i="79"/>
  <c r="G40" i="79"/>
  <c r="I15" i="66"/>
  <c r="H48" i="66"/>
  <c r="K45" i="66"/>
  <c r="L15" i="66"/>
  <c r="K46" i="66"/>
  <c r="K47" i="66"/>
  <c r="E48" i="67"/>
  <c r="L15" i="67"/>
  <c r="K46" i="67"/>
  <c r="O15" i="67"/>
  <c r="N46" i="67"/>
  <c r="N48" i="67"/>
  <c r="R46" i="69"/>
  <c r="T46" i="69"/>
  <c r="R47" i="69"/>
  <c r="T47" i="69"/>
  <c r="R48" i="69"/>
  <c r="R49" i="69"/>
  <c r="Q49" i="69" s="1"/>
  <c r="T49" i="69"/>
  <c r="K15" i="75"/>
  <c r="E15" i="79"/>
  <c r="H49" i="66"/>
  <c r="I16" i="66"/>
  <c r="H50" i="66"/>
  <c r="K49" i="66"/>
  <c r="L16" i="66"/>
  <c r="E50" i="67"/>
  <c r="C52" i="67"/>
  <c r="C50" i="70"/>
  <c r="C51" i="70"/>
  <c r="C52" i="70"/>
  <c r="E52" i="70"/>
  <c r="K50" i="70"/>
  <c r="D52" i="75"/>
  <c r="H16" i="75"/>
  <c r="G52" i="75"/>
  <c r="G17" i="65"/>
  <c r="G17" i="67"/>
  <c r="H54" i="70"/>
  <c r="M18" i="73"/>
  <c r="F18" i="65"/>
  <c r="C17" i="64"/>
  <c r="G58" i="69"/>
  <c r="G59" i="69"/>
  <c r="G57" i="75"/>
  <c r="C61" i="67"/>
  <c r="E61" i="67"/>
  <c r="N63" i="67"/>
  <c r="F64" i="69"/>
  <c r="F65" i="69"/>
  <c r="C64" i="70"/>
  <c r="E65" i="70"/>
  <c r="C65" i="70"/>
  <c r="L20" i="70"/>
  <c r="K62" i="70"/>
  <c r="D63" i="79"/>
  <c r="AB50" i="67"/>
  <c r="G55" i="74"/>
  <c r="K17" i="73"/>
  <c r="J17" i="73"/>
  <c r="I50" i="73"/>
  <c r="Q53" i="68"/>
  <c r="Q51" i="68"/>
  <c r="Q60" i="68"/>
  <c r="Q46" i="68"/>
  <c r="Z47" i="69"/>
  <c r="N25" i="65"/>
  <c r="Q26" i="68"/>
  <c r="R11" i="68"/>
  <c r="G31" i="74"/>
  <c r="H12" i="72"/>
  <c r="I53" i="68"/>
  <c r="K17" i="68"/>
  <c r="C46" i="66"/>
  <c r="C50" i="66"/>
  <c r="Q63" i="67"/>
  <c r="AB25" i="67"/>
  <c r="AC10" i="67"/>
  <c r="J64" i="75"/>
  <c r="D63" i="72"/>
  <c r="N64" i="73"/>
  <c r="I51" i="73"/>
  <c r="H50" i="64"/>
  <c r="Q62" i="68"/>
  <c r="H66" i="70"/>
  <c r="K62" i="68"/>
  <c r="I62" i="68"/>
  <c r="C62" i="68" s="1"/>
  <c r="H62" i="70"/>
  <c r="I20" i="70"/>
  <c r="Q14" i="73"/>
  <c r="E19" i="72"/>
  <c r="Q59" i="68"/>
  <c r="J57" i="68"/>
  <c r="K18" i="73"/>
  <c r="N62" i="73"/>
  <c r="J37" i="68"/>
  <c r="D37" i="68" s="1"/>
  <c r="N28" i="65"/>
  <c r="C19" i="72"/>
  <c r="B58" i="72"/>
  <c r="K63" i="65"/>
  <c r="K66" i="68"/>
  <c r="L21" i="68"/>
  <c r="H49" i="65"/>
  <c r="K15" i="64"/>
  <c r="W67" i="69"/>
  <c r="K67" i="68"/>
  <c r="P19" i="73"/>
  <c r="O19" i="73"/>
  <c r="Q57" i="68"/>
  <c r="P17" i="74"/>
  <c r="Q39" i="68"/>
  <c r="Z37" i="69"/>
  <c r="AE35" i="67"/>
  <c r="Q27" i="68"/>
  <c r="L10" i="64"/>
  <c r="C33" i="66"/>
  <c r="L11" i="73"/>
  <c r="AB31" i="67"/>
  <c r="C53" i="71"/>
  <c r="B53" i="71" s="1"/>
  <c r="B32" i="72"/>
  <c r="K52" i="65"/>
  <c r="AB65" i="67"/>
  <c r="Z29" i="69"/>
  <c r="R20" i="67"/>
  <c r="AA15" i="69"/>
  <c r="Z42" i="69"/>
  <c r="Z28" i="69"/>
  <c r="D62" i="66"/>
  <c r="B34" i="72"/>
  <c r="B26" i="72"/>
  <c r="B37" i="72"/>
  <c r="C13" i="72"/>
  <c r="C55" i="66"/>
  <c r="G41" i="72"/>
  <c r="I65" i="72"/>
  <c r="G65" i="72" s="1"/>
  <c r="K69" i="68"/>
  <c r="I69" i="68"/>
  <c r="N60" i="65"/>
  <c r="N36" i="65"/>
  <c r="O12" i="64"/>
  <c r="N63" i="68"/>
  <c r="N54" i="73"/>
  <c r="I44" i="73"/>
  <c r="H44" i="73" s="1"/>
  <c r="O10" i="65"/>
  <c r="J16" i="64"/>
  <c r="J14" i="65"/>
  <c r="C41" i="66"/>
  <c r="C42" i="66"/>
  <c r="C44" i="66"/>
  <c r="D30" i="66"/>
  <c r="C32" i="66"/>
  <c r="L55" i="74"/>
  <c r="L15" i="65"/>
  <c r="K45" i="65"/>
  <c r="C40" i="74"/>
  <c r="C65" i="71"/>
  <c r="H64" i="65"/>
  <c r="K53" i="65"/>
  <c r="H63" i="64"/>
  <c r="I43" i="73"/>
  <c r="K43" i="68"/>
  <c r="I43" i="68"/>
  <c r="C43" i="68" s="1"/>
  <c r="J11" i="71"/>
  <c r="C35" i="71"/>
  <c r="B35" i="71" s="1"/>
  <c r="G45" i="71"/>
  <c r="I19" i="65"/>
  <c r="I19" i="67"/>
  <c r="H19" i="67" s="1"/>
  <c r="M13" i="65"/>
  <c r="N61" i="65"/>
  <c r="I18" i="65"/>
  <c r="Z54" i="69"/>
  <c r="N68" i="73"/>
  <c r="Z43" i="69"/>
  <c r="I15" i="74"/>
  <c r="N41" i="65"/>
  <c r="O14" i="65"/>
  <c r="H33" i="65"/>
  <c r="K46" i="65"/>
  <c r="I13" i="64"/>
  <c r="K41" i="65"/>
  <c r="Q68" i="68"/>
  <c r="W32" i="69"/>
  <c r="AA13" i="69"/>
  <c r="Z13" i="69" s="1"/>
  <c r="Z34" i="69"/>
  <c r="I11" i="70"/>
  <c r="P14" i="65"/>
  <c r="N42" i="65"/>
  <c r="I57" i="68"/>
  <c r="H57" i="68" s="1"/>
  <c r="C66" i="66"/>
  <c r="H68" i="65"/>
  <c r="Q10" i="64"/>
  <c r="C35" i="66"/>
  <c r="J66" i="68"/>
  <c r="D66" i="68" s="1"/>
  <c r="C70" i="66"/>
  <c r="G62" i="72"/>
  <c r="H70" i="65"/>
  <c r="K69" i="65"/>
  <c r="B64" i="64"/>
  <c r="M21" i="73"/>
  <c r="I18" i="74"/>
  <c r="C17" i="72"/>
  <c r="I17" i="64"/>
  <c r="Q13" i="64"/>
  <c r="I63" i="68"/>
  <c r="H41" i="64"/>
  <c r="K17" i="64"/>
  <c r="D71" i="65"/>
  <c r="N72" i="68"/>
  <c r="I14" i="75"/>
  <c r="E67" i="70"/>
  <c r="C62" i="67"/>
  <c r="E19" i="79"/>
  <c r="C20" i="75"/>
  <c r="H20" i="75"/>
  <c r="D65" i="75"/>
  <c r="N66" i="70"/>
  <c r="V21" i="69"/>
  <c r="S66" i="69"/>
  <c r="Q66" i="69" s="1"/>
  <c r="J21" i="69"/>
  <c r="AJ20" i="67"/>
  <c r="N65" i="67"/>
  <c r="O20" i="67"/>
  <c r="AE65" i="67"/>
  <c r="H20" i="72"/>
  <c r="E26" i="65"/>
  <c r="F10" i="75"/>
  <c r="E29" i="67"/>
  <c r="N32" i="73"/>
  <c r="H32" i="73" s="1"/>
  <c r="E34" i="67"/>
  <c r="J33" i="79"/>
  <c r="C39" i="67"/>
  <c r="E39" i="67"/>
  <c r="K38" i="69"/>
  <c r="L14" i="69"/>
  <c r="K14" i="69" s="1"/>
  <c r="E14" i="70"/>
  <c r="D37" i="75"/>
  <c r="F13" i="75"/>
  <c r="G39" i="79"/>
  <c r="E46" i="65"/>
  <c r="E48" i="65"/>
  <c r="V45" i="67"/>
  <c r="W15" i="67"/>
  <c r="V15" i="67" s="1"/>
  <c r="G45" i="75"/>
  <c r="G16" i="65"/>
  <c r="E51" i="65"/>
  <c r="W16" i="67"/>
  <c r="V49" i="67"/>
  <c r="G17" i="70"/>
  <c r="D49" i="75"/>
  <c r="E54" i="65"/>
  <c r="E53" i="67"/>
  <c r="C53" i="67"/>
  <c r="E55" i="67"/>
  <c r="P18" i="73"/>
  <c r="R18" i="73"/>
  <c r="C17" i="75"/>
  <c r="E59" i="65"/>
  <c r="E58" i="67"/>
  <c r="D59" i="67"/>
  <c r="K59" i="69"/>
  <c r="K18" i="75"/>
  <c r="C18" i="75"/>
  <c r="G19" i="65"/>
  <c r="C64" i="65"/>
  <c r="H62" i="69"/>
  <c r="G62" i="69"/>
  <c r="I62" i="73"/>
  <c r="J19" i="73"/>
  <c r="O18" i="65"/>
  <c r="I17" i="70"/>
  <c r="AA19" i="69"/>
  <c r="Z19" i="69" s="1"/>
  <c r="Z58" i="69"/>
  <c r="G48" i="74"/>
  <c r="F48" i="74" s="1"/>
  <c r="B48" i="74" s="1"/>
  <c r="N48" i="65"/>
  <c r="N46" i="65"/>
  <c r="Q47" i="67"/>
  <c r="J39" i="75"/>
  <c r="H31" i="70"/>
  <c r="J11" i="73"/>
  <c r="J46" i="68"/>
  <c r="C16" i="66"/>
  <c r="E16" i="72"/>
  <c r="Z64" i="69"/>
  <c r="W14" i="69"/>
  <c r="D25" i="66"/>
  <c r="J64" i="68"/>
  <c r="O20" i="74"/>
  <c r="Z66" i="69"/>
  <c r="AC17" i="67"/>
  <c r="AB17" i="67" s="1"/>
  <c r="AB56" i="67"/>
  <c r="Z33" i="69"/>
  <c r="J62" i="68"/>
  <c r="D62" i="68" s="1"/>
  <c r="G65" i="71"/>
  <c r="B65" i="71" s="1"/>
  <c r="H20" i="71"/>
  <c r="AB13" i="69"/>
  <c r="G37" i="72"/>
  <c r="N38" i="73"/>
  <c r="I12" i="70"/>
  <c r="C12" i="70" s="1"/>
  <c r="I30" i="68"/>
  <c r="C30" i="68" s="1"/>
  <c r="H57" i="65"/>
  <c r="I32" i="68"/>
  <c r="C32" i="68" s="1"/>
  <c r="B32" i="68" s="1"/>
  <c r="K70" i="70"/>
  <c r="R71" i="69"/>
  <c r="N70" i="69"/>
  <c r="N22" i="69" s="1"/>
  <c r="C69" i="67"/>
  <c r="H69" i="66"/>
  <c r="Z70" i="69"/>
  <c r="H70" i="70"/>
  <c r="Q71" i="68"/>
  <c r="N71" i="65"/>
  <c r="N72" i="65"/>
  <c r="D42" i="68"/>
  <c r="F14" i="65"/>
  <c r="C41" i="67"/>
  <c r="E42" i="67"/>
  <c r="C42" i="67"/>
  <c r="C44" i="67"/>
  <c r="E43" i="69"/>
  <c r="E44" i="69"/>
  <c r="E44" i="70"/>
  <c r="K15" i="70"/>
  <c r="E14" i="79"/>
  <c r="D42" i="79"/>
  <c r="N15" i="70"/>
  <c r="J65" i="79"/>
  <c r="J68" i="75"/>
  <c r="P21" i="70"/>
  <c r="E69" i="70"/>
  <c r="D69" i="70"/>
  <c r="R69" i="69"/>
  <c r="T69" i="69"/>
  <c r="R66" i="69"/>
  <c r="L21" i="69"/>
  <c r="L20" i="69"/>
  <c r="F69" i="69"/>
  <c r="H66" i="69"/>
  <c r="F66" i="69"/>
  <c r="I21" i="69"/>
  <c r="E66" i="68"/>
  <c r="E21" i="68" s="1"/>
  <c r="F21" i="68"/>
  <c r="E68" i="67"/>
  <c r="C68" i="67"/>
  <c r="C65" i="67"/>
  <c r="F20" i="67"/>
  <c r="H67" i="66"/>
  <c r="E67" i="65"/>
  <c r="W19" i="67"/>
  <c r="V19" i="67" s="1"/>
  <c r="V61" i="67"/>
  <c r="I19" i="75"/>
  <c r="E19" i="75"/>
  <c r="I66" i="73"/>
  <c r="V60" i="67"/>
  <c r="L61" i="74"/>
  <c r="D28" i="65"/>
  <c r="F10" i="67"/>
  <c r="E10" i="67" s="1"/>
  <c r="C25" i="67"/>
  <c r="E25" i="67"/>
  <c r="E27" i="67"/>
  <c r="C27" i="67"/>
  <c r="G10" i="67"/>
  <c r="K26" i="69"/>
  <c r="L11" i="69"/>
  <c r="K11" i="69" s="1"/>
  <c r="O11" i="69"/>
  <c r="L29" i="74"/>
  <c r="D28" i="75"/>
  <c r="G25" i="75"/>
  <c r="I10" i="75"/>
  <c r="G26" i="75"/>
  <c r="M11" i="66"/>
  <c r="K30" i="66"/>
  <c r="AH11" i="67"/>
  <c r="E31" i="68"/>
  <c r="E12" i="70"/>
  <c r="G31" i="75"/>
  <c r="C11" i="75"/>
  <c r="C33" i="67"/>
  <c r="C35" i="67"/>
  <c r="G12" i="67"/>
  <c r="K12" i="67"/>
  <c r="C36" i="69"/>
  <c r="K13" i="73"/>
  <c r="G33" i="79"/>
  <c r="E37" i="65"/>
  <c r="E37" i="67"/>
  <c r="F13" i="67"/>
  <c r="C37" i="67"/>
  <c r="E38" i="67"/>
  <c r="C38" i="67"/>
  <c r="E40" i="67"/>
  <c r="C40" i="67"/>
  <c r="F38" i="69"/>
  <c r="E38" i="69" s="1"/>
  <c r="G38" i="75"/>
  <c r="D40" i="79"/>
  <c r="C45" i="67"/>
  <c r="F15" i="67"/>
  <c r="C46" i="67"/>
  <c r="B46" i="67" s="1"/>
  <c r="E47" i="67"/>
  <c r="K48" i="66"/>
  <c r="G45" i="79"/>
  <c r="E49" i="67"/>
  <c r="C49" i="67"/>
  <c r="E51" i="67"/>
  <c r="G17" i="68"/>
  <c r="G50" i="69"/>
  <c r="J17" i="69"/>
  <c r="S53" i="69"/>
  <c r="J52" i="75"/>
  <c r="G50" i="75"/>
  <c r="E53" i="65"/>
  <c r="E55" i="65"/>
  <c r="L17" i="66"/>
  <c r="M17" i="66"/>
  <c r="O18" i="70"/>
  <c r="N18" i="70" s="1"/>
  <c r="G56" i="75"/>
  <c r="D59" i="65"/>
  <c r="G18" i="67"/>
  <c r="D57" i="67"/>
  <c r="N58" i="69"/>
  <c r="T19" i="69"/>
  <c r="D57" i="75"/>
  <c r="B57" i="75" s="1"/>
  <c r="J57" i="79"/>
  <c r="D64" i="65"/>
  <c r="H64" i="66"/>
  <c r="K61" i="66"/>
  <c r="E63" i="67"/>
  <c r="K64" i="66"/>
  <c r="J61" i="79"/>
  <c r="R19" i="73"/>
  <c r="K19" i="73"/>
  <c r="I60" i="73"/>
  <c r="O18" i="73"/>
  <c r="L18" i="73"/>
  <c r="Z53" i="69"/>
  <c r="Z51" i="69"/>
  <c r="P16" i="73"/>
  <c r="N48" i="73"/>
  <c r="L16" i="73"/>
  <c r="Z46" i="69"/>
  <c r="AA16" i="69"/>
  <c r="Q46" i="67"/>
  <c r="P12" i="65"/>
  <c r="N39" i="73"/>
  <c r="I40" i="73"/>
  <c r="J13" i="73"/>
  <c r="N31" i="65"/>
  <c r="J11" i="70"/>
  <c r="D11" i="70" s="1"/>
  <c r="AA11" i="69"/>
  <c r="Z26" i="69"/>
  <c r="I30" i="73"/>
  <c r="G29" i="74"/>
  <c r="C45" i="66"/>
  <c r="I46" i="68"/>
  <c r="I47" i="68"/>
  <c r="C47" i="68" s="1"/>
  <c r="J58" i="68"/>
  <c r="D58" i="68" s="1"/>
  <c r="C16" i="72"/>
  <c r="B59" i="72"/>
  <c r="J16" i="72"/>
  <c r="D57" i="66"/>
  <c r="C57" i="66"/>
  <c r="D49" i="66"/>
  <c r="B49" i="66" s="1"/>
  <c r="C59" i="66"/>
  <c r="B59" i="66" s="1"/>
  <c r="AE63" i="67"/>
  <c r="O17" i="73"/>
  <c r="N50" i="73"/>
  <c r="N47" i="73"/>
  <c r="O12" i="74"/>
  <c r="L31" i="74"/>
  <c r="O11" i="74"/>
  <c r="K65" i="68"/>
  <c r="N38" i="65"/>
  <c r="N63" i="65"/>
  <c r="D29" i="66"/>
  <c r="J18" i="74"/>
  <c r="I46" i="73"/>
  <c r="J16" i="73"/>
  <c r="AF12" i="67"/>
  <c r="AE12" i="67" s="1"/>
  <c r="AA20" i="69"/>
  <c r="Y21" i="69"/>
  <c r="AB18" i="69"/>
  <c r="Z59" i="69"/>
  <c r="H19" i="74"/>
  <c r="G58" i="74"/>
  <c r="Z31" i="69"/>
  <c r="C53" i="66"/>
  <c r="G19" i="66"/>
  <c r="D61" i="66"/>
  <c r="R14" i="73"/>
  <c r="D65" i="66"/>
  <c r="G20" i="66"/>
  <c r="AA20" i="67"/>
  <c r="I14" i="64"/>
  <c r="Q66" i="67"/>
  <c r="K16" i="73"/>
  <c r="AA18" i="69"/>
  <c r="Z18" i="69" s="1"/>
  <c r="Z57" i="69"/>
  <c r="Z39" i="69"/>
  <c r="Q12" i="73"/>
  <c r="Z27" i="69"/>
  <c r="Z10" i="67"/>
  <c r="C62" i="71"/>
  <c r="G26" i="72"/>
  <c r="J35" i="75"/>
  <c r="L12" i="79"/>
  <c r="N40" i="73"/>
  <c r="C11" i="72"/>
  <c r="C60" i="66"/>
  <c r="R13" i="73"/>
  <c r="F12" i="72"/>
  <c r="D12" i="72" s="1"/>
  <c r="J19" i="71"/>
  <c r="P14" i="73"/>
  <c r="I14" i="74"/>
  <c r="P13" i="73"/>
  <c r="D65" i="72"/>
  <c r="B65" i="72" s="1"/>
  <c r="E20" i="72"/>
  <c r="AC20" i="67"/>
  <c r="C33" i="73"/>
  <c r="Q29" i="68"/>
  <c r="H15" i="74"/>
  <c r="G42" i="74"/>
  <c r="G15" i="74" s="1"/>
  <c r="Q44" i="68"/>
  <c r="Q42" i="68"/>
  <c r="R15" i="68"/>
  <c r="Q28" i="68"/>
  <c r="G34" i="72"/>
  <c r="Q18" i="64"/>
  <c r="H14" i="72"/>
  <c r="D33" i="72"/>
  <c r="B33" i="72" s="1"/>
  <c r="Z35" i="69"/>
  <c r="C30" i="66"/>
  <c r="B30" i="66" s="1"/>
  <c r="M15" i="73"/>
  <c r="C67" i="66"/>
  <c r="B67" i="66" s="1"/>
  <c r="H43" i="65"/>
  <c r="K43" i="65"/>
  <c r="J11" i="65"/>
  <c r="B64" i="72"/>
  <c r="J70" i="68"/>
  <c r="H70" i="68" s="1"/>
  <c r="H25" i="65"/>
  <c r="H64" i="64"/>
  <c r="I19" i="64"/>
  <c r="K67" i="65"/>
  <c r="K59" i="65"/>
  <c r="I20" i="65"/>
  <c r="O19" i="74"/>
  <c r="D72" i="66"/>
  <c r="G62" i="71"/>
  <c r="L11" i="75"/>
  <c r="G33" i="71"/>
  <c r="G48" i="71"/>
  <c r="H16" i="71"/>
  <c r="G49" i="71"/>
  <c r="B49" i="71" s="1"/>
  <c r="I27" i="68"/>
  <c r="C27" i="68" s="1"/>
  <c r="I9" i="64"/>
  <c r="K38" i="65"/>
  <c r="N59" i="73"/>
  <c r="C58" i="74"/>
  <c r="Q54" i="68"/>
  <c r="Z13" i="67"/>
  <c r="Q33" i="67"/>
  <c r="AB29" i="67"/>
  <c r="AB11" i="69"/>
  <c r="Z11" i="69" s="1"/>
  <c r="Z61" i="69"/>
  <c r="L68" i="74"/>
  <c r="N26" i="73"/>
  <c r="C66" i="73"/>
  <c r="D21" i="73"/>
  <c r="Q43" i="68"/>
  <c r="R15" i="73"/>
  <c r="Q45" i="68"/>
  <c r="X15" i="69"/>
  <c r="Y15" i="69"/>
  <c r="S15" i="69" s="1"/>
  <c r="O19" i="64"/>
  <c r="G43" i="72"/>
  <c r="C14" i="72"/>
  <c r="L14" i="75"/>
  <c r="B44" i="72"/>
  <c r="H60" i="65"/>
  <c r="G68" i="72"/>
  <c r="K47" i="65"/>
  <c r="D41" i="66"/>
  <c r="B41" i="66" s="1"/>
  <c r="Z68" i="69"/>
  <c r="H57" i="70"/>
  <c r="R16" i="73"/>
  <c r="Z40" i="69"/>
  <c r="Q34" i="68"/>
  <c r="P13" i="68"/>
  <c r="H26" i="70"/>
  <c r="AB15" i="69"/>
  <c r="Z15" i="69" s="1"/>
  <c r="J15" i="73"/>
  <c r="G44" i="74"/>
  <c r="L18" i="68"/>
  <c r="K18" i="68" s="1"/>
  <c r="J13" i="64"/>
  <c r="K39" i="65"/>
  <c r="I14" i="65"/>
  <c r="H41" i="65"/>
  <c r="H42" i="65"/>
  <c r="E29" i="66"/>
  <c r="C29" i="66"/>
  <c r="H32" i="65"/>
  <c r="L17" i="79"/>
  <c r="M21" i="68"/>
  <c r="G32" i="74"/>
  <c r="C72" i="66"/>
  <c r="C34" i="66"/>
  <c r="E10" i="72"/>
  <c r="B25" i="72"/>
  <c r="K65" i="65"/>
  <c r="K20" i="65" s="1"/>
  <c r="L20" i="65"/>
  <c r="J62" i="75"/>
  <c r="Q15" i="64"/>
  <c r="H34" i="65"/>
  <c r="M20" i="65"/>
  <c r="H39" i="65"/>
  <c r="C65" i="66"/>
  <c r="G59" i="71"/>
  <c r="L19" i="65"/>
  <c r="H67" i="64"/>
  <c r="H54" i="65"/>
  <c r="J27" i="79"/>
  <c r="C70" i="68"/>
  <c r="L9" i="64"/>
  <c r="K55" i="65"/>
  <c r="H47" i="64"/>
  <c r="J9" i="64"/>
  <c r="I18" i="64"/>
  <c r="B62" i="64"/>
  <c r="H55" i="65"/>
  <c r="K17" i="66"/>
  <c r="K27" i="68"/>
  <c r="E14" i="64"/>
  <c r="D46" i="68"/>
  <c r="N32" i="68"/>
  <c r="J19" i="70"/>
  <c r="H59" i="70"/>
  <c r="D59" i="70"/>
  <c r="B59" i="70" s="1"/>
  <c r="C46" i="65"/>
  <c r="D37" i="66"/>
  <c r="I71" i="68"/>
  <c r="C57" i="68"/>
  <c r="D17" i="64"/>
  <c r="H44" i="64"/>
  <c r="D57" i="68"/>
  <c r="H62" i="68"/>
  <c r="H50" i="73"/>
  <c r="C17" i="70"/>
  <c r="Q11" i="64"/>
  <c r="J12" i="71"/>
  <c r="O15" i="68"/>
  <c r="E40" i="66"/>
  <c r="F12" i="64"/>
  <c r="I15" i="64"/>
  <c r="N27" i="65"/>
  <c r="F10" i="64"/>
  <c r="L18" i="79"/>
  <c r="C54" i="65"/>
  <c r="J40" i="75"/>
  <c r="K38" i="68"/>
  <c r="N30" i="65"/>
  <c r="W31" i="69"/>
  <c r="S31" i="69"/>
  <c r="Q31" i="69" s="1"/>
  <c r="K63" i="68"/>
  <c r="N45" i="68"/>
  <c r="P15" i="68"/>
  <c r="M17" i="65"/>
  <c r="D10" i="64"/>
  <c r="J10" i="65"/>
  <c r="H48" i="64"/>
  <c r="J18" i="64"/>
  <c r="H51" i="64"/>
  <c r="H32" i="64"/>
  <c r="AE55" i="67"/>
  <c r="K34" i="68"/>
  <c r="C37" i="71"/>
  <c r="F20" i="64"/>
  <c r="N27" i="68"/>
  <c r="P11" i="68"/>
  <c r="N33" i="68"/>
  <c r="I35" i="72"/>
  <c r="G35" i="72" s="1"/>
  <c r="J12" i="72"/>
  <c r="B45" i="64"/>
  <c r="B47" i="64"/>
  <c r="D17" i="74"/>
  <c r="C50" i="74"/>
  <c r="O11" i="68"/>
  <c r="N11" i="68" s="1"/>
  <c r="R28" i="69"/>
  <c r="E71" i="66"/>
  <c r="D18" i="64"/>
  <c r="P20" i="68"/>
  <c r="H69" i="68"/>
  <c r="C69" i="68"/>
  <c r="J17" i="64"/>
  <c r="G58" i="71"/>
  <c r="B58" i="71" s="1"/>
  <c r="I16" i="64"/>
  <c r="F9" i="64"/>
  <c r="L10" i="75"/>
  <c r="J56" i="75"/>
  <c r="H56" i="70"/>
  <c r="C56" i="70"/>
  <c r="B56" i="70" s="1"/>
  <c r="I18" i="70"/>
  <c r="C54" i="70"/>
  <c r="B54" i="70" s="1"/>
  <c r="I41" i="68"/>
  <c r="C41" i="68" s="1"/>
  <c r="I13" i="70"/>
  <c r="C13" i="70" s="1"/>
  <c r="C36" i="70"/>
  <c r="B36" i="70" s="1"/>
  <c r="K37" i="68"/>
  <c r="K36" i="68"/>
  <c r="Q9" i="64"/>
  <c r="I21" i="74"/>
  <c r="C71" i="69"/>
  <c r="H40" i="65"/>
  <c r="B44" i="64"/>
  <c r="N50" i="68"/>
  <c r="N52" i="68"/>
  <c r="I52" i="68"/>
  <c r="E58" i="69"/>
  <c r="C55" i="70"/>
  <c r="B55" i="70" s="1"/>
  <c r="C51" i="69"/>
  <c r="C53" i="68"/>
  <c r="D31" i="70"/>
  <c r="B31" i="70" s="1"/>
  <c r="J12" i="70"/>
  <c r="D12" i="70" s="1"/>
  <c r="J31" i="68"/>
  <c r="I10" i="65"/>
  <c r="Q28" i="67"/>
  <c r="N73" i="68"/>
  <c r="I73" i="68"/>
  <c r="C73" i="68" s="1"/>
  <c r="B73" i="68" s="1"/>
  <c r="E16" i="64"/>
  <c r="H40" i="64"/>
  <c r="B54" i="64"/>
  <c r="H65" i="64"/>
  <c r="K72" i="65"/>
  <c r="M14" i="65"/>
  <c r="K49" i="65"/>
  <c r="H69" i="64"/>
  <c r="H70" i="64"/>
  <c r="F17" i="64"/>
  <c r="K29" i="65"/>
  <c r="B28" i="64"/>
  <c r="K32" i="65"/>
  <c r="B31" i="64"/>
  <c r="Q12" i="64"/>
  <c r="H26" i="65"/>
  <c r="N54" i="65"/>
  <c r="J11" i="64"/>
  <c r="F17" i="66"/>
  <c r="D9" i="64"/>
  <c r="I21" i="65"/>
  <c r="I12" i="64"/>
  <c r="M20" i="68"/>
  <c r="K51" i="65"/>
  <c r="K16" i="65" s="1"/>
  <c r="F11" i="64"/>
  <c r="G35" i="71"/>
  <c r="H56" i="64"/>
  <c r="H55" i="64"/>
  <c r="H54" i="64"/>
  <c r="L21" i="65"/>
  <c r="C71" i="65"/>
  <c r="D70" i="65"/>
  <c r="N20" i="64"/>
  <c r="H35" i="64"/>
  <c r="K25" i="65"/>
  <c r="B50" i="64"/>
  <c r="H39" i="64"/>
  <c r="K37" i="65"/>
  <c r="K13" i="65" s="1"/>
  <c r="B33" i="64"/>
  <c r="K33" i="65"/>
  <c r="B32" i="64"/>
  <c r="M18" i="65"/>
  <c r="H66" i="64"/>
  <c r="C72" i="65"/>
  <c r="D12" i="64"/>
  <c r="E20" i="64"/>
  <c r="H29" i="64"/>
  <c r="B27" i="64"/>
  <c r="K40" i="65"/>
  <c r="C35" i="65"/>
  <c r="B34" i="64"/>
  <c r="B41" i="64"/>
  <c r="C56" i="66"/>
  <c r="H57" i="64"/>
  <c r="B35" i="64"/>
  <c r="K36" i="65"/>
  <c r="M20" i="64"/>
  <c r="B43" i="64"/>
  <c r="P13" i="64"/>
  <c r="N12" i="64"/>
  <c r="H60" i="64"/>
  <c r="D16" i="64"/>
  <c r="H38" i="64"/>
  <c r="E17" i="64"/>
  <c r="M18" i="64"/>
  <c r="E18" i="64"/>
  <c r="B24" i="64"/>
  <c r="H31" i="64"/>
  <c r="H43" i="64"/>
  <c r="M10" i="64"/>
  <c r="H24" i="64"/>
  <c r="E12" i="64"/>
  <c r="P16" i="64"/>
  <c r="P19" i="64"/>
  <c r="P18" i="64"/>
  <c r="G15" i="70"/>
  <c r="D15" i="70" s="1"/>
  <c r="G60" i="69"/>
  <c r="D60" i="69" s="1"/>
  <c r="AA17" i="69"/>
  <c r="AA16" i="67"/>
  <c r="H73" i="70"/>
  <c r="G48" i="69"/>
  <c r="Z17" i="67"/>
  <c r="L19" i="75"/>
  <c r="J29" i="75"/>
  <c r="B29" i="75" s="1"/>
  <c r="N56" i="65"/>
  <c r="J16" i="66"/>
  <c r="F16" i="72"/>
  <c r="K51" i="66"/>
  <c r="D31" i="79"/>
  <c r="G66" i="79"/>
  <c r="G66" i="75"/>
  <c r="G20" i="75" s="1"/>
  <c r="G54" i="75"/>
  <c r="B44" i="73"/>
  <c r="C67" i="73"/>
  <c r="B52" i="72"/>
  <c r="K16" i="72"/>
  <c r="N67" i="70"/>
  <c r="N21" i="70" s="1"/>
  <c r="K67" i="70"/>
  <c r="B35" i="70"/>
  <c r="N12" i="70"/>
  <c r="N28" i="70"/>
  <c r="N59" i="69"/>
  <c r="K67" i="69"/>
  <c r="K21" i="69" s="1"/>
  <c r="J67" i="68"/>
  <c r="D67" i="68" s="1"/>
  <c r="AH66" i="67"/>
  <c r="AE66" i="67"/>
  <c r="V53" i="67"/>
  <c r="AH39" i="67"/>
  <c r="AH27" i="67"/>
  <c r="D68" i="66"/>
  <c r="H34" i="66"/>
  <c r="D67" i="66"/>
  <c r="D64" i="66"/>
  <c r="C69" i="66"/>
  <c r="P19" i="65"/>
  <c r="O16" i="64"/>
  <c r="C33" i="65"/>
  <c r="R72" i="69"/>
  <c r="D70" i="68"/>
  <c r="B70" i="68" s="1"/>
  <c r="E21" i="79"/>
  <c r="AB22" i="69"/>
  <c r="H21" i="79"/>
  <c r="F21" i="75"/>
  <c r="J69" i="75"/>
  <c r="L21" i="66"/>
  <c r="J21" i="71"/>
  <c r="C21" i="72"/>
  <c r="J22" i="73"/>
  <c r="O22" i="73"/>
  <c r="I20" i="64"/>
  <c r="O21" i="65"/>
  <c r="K70" i="68"/>
  <c r="K22" i="68" s="1"/>
  <c r="O22" i="68"/>
  <c r="Z21" i="67"/>
  <c r="F21" i="67"/>
  <c r="R22" i="68"/>
  <c r="D69" i="72"/>
  <c r="B69" i="72" s="1"/>
  <c r="I70" i="73"/>
  <c r="H70" i="73" s="1"/>
  <c r="N22" i="73"/>
  <c r="H21" i="72"/>
  <c r="L21" i="75"/>
  <c r="G21" i="66"/>
  <c r="G22" i="73"/>
  <c r="E22" i="73"/>
  <c r="F22" i="73"/>
  <c r="D22" i="73"/>
  <c r="F21" i="71"/>
  <c r="C74" i="70"/>
  <c r="C76" i="70"/>
  <c r="C23" i="70" s="1"/>
  <c r="D77" i="69"/>
  <c r="F74" i="69"/>
  <c r="C74" i="69" s="1"/>
  <c r="R74" i="69"/>
  <c r="F76" i="69"/>
  <c r="E76" i="69" s="1"/>
  <c r="R76" i="69"/>
  <c r="Q76" i="69" s="1"/>
  <c r="C74" i="67"/>
  <c r="C76" i="67"/>
  <c r="C73" i="65"/>
  <c r="C75" i="65"/>
  <c r="S22" i="68"/>
  <c r="P16" i="69"/>
  <c r="J19" i="66"/>
  <c r="L63" i="74"/>
  <c r="Y67" i="67"/>
  <c r="W68" i="69"/>
  <c r="C63" i="71"/>
  <c r="B63" i="71" s="1"/>
  <c r="Q52" i="67"/>
  <c r="N40" i="67"/>
  <c r="Q57" i="69"/>
  <c r="G54" i="72"/>
  <c r="P12" i="69"/>
  <c r="V43" i="67"/>
  <c r="H72" i="70"/>
  <c r="B61" i="64"/>
  <c r="I69" i="72"/>
  <c r="G69" i="72" s="1"/>
  <c r="G58" i="72"/>
  <c r="B40" i="70"/>
  <c r="E14" i="75"/>
  <c r="X15" i="67"/>
  <c r="D46" i="75"/>
  <c r="M17" i="69"/>
  <c r="E74" i="65"/>
  <c r="K75" i="65"/>
  <c r="C74" i="73"/>
  <c r="K66" i="67"/>
  <c r="I10" i="79"/>
  <c r="D35" i="67"/>
  <c r="P15" i="67"/>
  <c r="N15" i="67" s="1"/>
  <c r="D47" i="75"/>
  <c r="G47" i="75"/>
  <c r="D59" i="75"/>
  <c r="F20" i="70"/>
  <c r="C20" i="70" s="1"/>
  <c r="J20" i="64"/>
  <c r="N36" i="67"/>
  <c r="N74" i="65"/>
  <c r="K74" i="68"/>
  <c r="N74" i="68"/>
  <c r="E75" i="70"/>
  <c r="B42" i="72"/>
  <c r="V69" i="67"/>
  <c r="K60" i="66"/>
  <c r="I17" i="71"/>
  <c r="J73" i="79"/>
  <c r="D48" i="79"/>
  <c r="G74" i="79"/>
  <c r="E15" i="75"/>
  <c r="D15" i="75" s="1"/>
  <c r="G62" i="75"/>
  <c r="D63" i="75"/>
  <c r="G70" i="74"/>
  <c r="D19" i="74"/>
  <c r="C19" i="74" s="1"/>
  <c r="G30" i="74"/>
  <c r="M14" i="74"/>
  <c r="C66" i="74"/>
  <c r="H14" i="74"/>
  <c r="L50" i="74"/>
  <c r="G73" i="74"/>
  <c r="P11" i="74"/>
  <c r="C39" i="74"/>
  <c r="I12" i="74"/>
  <c r="O22" i="74"/>
  <c r="G69" i="74"/>
  <c r="G68" i="74"/>
  <c r="F68" i="74" s="1"/>
  <c r="B68" i="74" s="1"/>
  <c r="L60" i="74"/>
  <c r="J13" i="74"/>
  <c r="D20" i="74"/>
  <c r="C71" i="74"/>
  <c r="N20" i="74"/>
  <c r="C34" i="74"/>
  <c r="E11" i="74"/>
  <c r="C55" i="74"/>
  <c r="E15" i="74"/>
  <c r="C74" i="74"/>
  <c r="C76" i="74"/>
  <c r="L77" i="74"/>
  <c r="L43" i="74"/>
  <c r="C49" i="74"/>
  <c r="G27" i="74"/>
  <c r="C76" i="73"/>
  <c r="N76" i="73"/>
  <c r="N75" i="73"/>
  <c r="I74" i="73"/>
  <c r="G51" i="72"/>
  <c r="D76" i="72"/>
  <c r="B76" i="72" s="1"/>
  <c r="B75" i="72"/>
  <c r="B38" i="72"/>
  <c r="I14" i="71"/>
  <c r="C73" i="71"/>
  <c r="H74" i="70"/>
  <c r="N31" i="70"/>
  <c r="K71" i="70"/>
  <c r="D74" i="70"/>
  <c r="B74" i="70" s="1"/>
  <c r="B29" i="70"/>
  <c r="N65" i="70"/>
  <c r="H76" i="70"/>
  <c r="E49" i="69"/>
  <c r="N19" i="69"/>
  <c r="F21" i="69"/>
  <c r="N36" i="69"/>
  <c r="S64" i="69"/>
  <c r="D28" i="68"/>
  <c r="Q75" i="68"/>
  <c r="K77" i="68"/>
  <c r="B60" i="68"/>
  <c r="E75" i="68"/>
  <c r="I74" i="68"/>
  <c r="C74" i="68" s="1"/>
  <c r="Y46" i="67"/>
  <c r="C73" i="67"/>
  <c r="M15" i="67"/>
  <c r="K15" i="67" s="1"/>
  <c r="K55" i="67"/>
  <c r="N34" i="67"/>
  <c r="D68" i="67"/>
  <c r="B68" i="67" s="1"/>
  <c r="AA21" i="67"/>
  <c r="N58" i="67"/>
  <c r="C76" i="66"/>
  <c r="I19" i="66"/>
  <c r="H36" i="66"/>
  <c r="H28" i="66"/>
  <c r="D75" i="66"/>
  <c r="D26" i="66"/>
  <c r="B26" i="66" s="1"/>
  <c r="E73" i="66"/>
  <c r="K76" i="66"/>
  <c r="H51" i="65"/>
  <c r="D73" i="65"/>
  <c r="B73" i="65" s="1"/>
  <c r="D74" i="65"/>
  <c r="B74" i="65" s="1"/>
  <c r="E75" i="65"/>
  <c r="J19" i="65"/>
  <c r="J18" i="65"/>
  <c r="H73" i="65"/>
  <c r="H74" i="65"/>
  <c r="N73" i="65"/>
  <c r="B72" i="64"/>
  <c r="H72" i="64"/>
  <c r="B74" i="64"/>
  <c r="D21" i="64"/>
  <c r="I21" i="64"/>
  <c r="B57" i="64"/>
  <c r="C42" i="65"/>
  <c r="Y61" i="67"/>
  <c r="N15" i="64"/>
  <c r="K41" i="66"/>
  <c r="K70" i="66"/>
  <c r="K70" i="69"/>
  <c r="K22" i="69" s="1"/>
  <c r="R44" i="69"/>
  <c r="AJ15" i="67"/>
  <c r="AH15" i="67" s="1"/>
  <c r="C16" i="79"/>
  <c r="K53" i="66"/>
  <c r="N13" i="64"/>
  <c r="H22" i="74"/>
  <c r="G59" i="74"/>
  <c r="H21" i="74"/>
  <c r="L64" i="74"/>
  <c r="G41" i="74"/>
  <c r="G64" i="74"/>
  <c r="P18" i="74"/>
  <c r="G45" i="74"/>
  <c r="I16" i="67"/>
  <c r="G63" i="74"/>
  <c r="F63" i="74" s="1"/>
  <c r="G47" i="74"/>
  <c r="K18" i="74"/>
  <c r="E21" i="74"/>
  <c r="L69" i="74"/>
  <c r="K73" i="65"/>
  <c r="E73" i="65"/>
  <c r="C73" i="66"/>
  <c r="D73" i="66"/>
  <c r="K73" i="67"/>
  <c r="N73" i="67"/>
  <c r="Q73" i="67"/>
  <c r="AB73" i="67"/>
  <c r="H74" i="69"/>
  <c r="T74" i="69"/>
  <c r="G73" i="72"/>
  <c r="G74" i="74"/>
  <c r="D73" i="75"/>
  <c r="G73" i="75"/>
  <c r="G73" i="79"/>
  <c r="C79" i="70"/>
  <c r="C81" i="70"/>
  <c r="F78" i="69"/>
  <c r="C78" i="69" s="1"/>
  <c r="R78" i="69"/>
  <c r="F80" i="69"/>
  <c r="E80" i="69" s="1"/>
  <c r="R80" i="69"/>
  <c r="I78" i="68"/>
  <c r="I79" i="68"/>
  <c r="C78" i="67"/>
  <c r="B78" i="67" s="1"/>
  <c r="C80" i="67"/>
  <c r="C77" i="66"/>
  <c r="C78" i="66"/>
  <c r="B79" i="65"/>
  <c r="C78" i="65"/>
  <c r="C80" i="65"/>
  <c r="B80" i="65" s="1"/>
  <c r="E19" i="71"/>
  <c r="I59" i="68"/>
  <c r="C59" i="68" s="1"/>
  <c r="L12" i="65"/>
  <c r="M16" i="64"/>
  <c r="E13" i="64"/>
  <c r="N19" i="64"/>
  <c r="H61" i="64"/>
  <c r="C49" i="65"/>
  <c r="E56" i="66"/>
  <c r="C71" i="66"/>
  <c r="B71" i="66" s="1"/>
  <c r="N35" i="65"/>
  <c r="AI22" i="67"/>
  <c r="H22" i="71"/>
  <c r="D73" i="72"/>
  <c r="B73" i="72" s="1"/>
  <c r="C78" i="68"/>
  <c r="H53" i="64"/>
  <c r="N17" i="64"/>
  <c r="C33" i="71"/>
  <c r="E12" i="71"/>
  <c r="N11" i="69"/>
  <c r="J40" i="79"/>
  <c r="B62" i="68"/>
  <c r="B70" i="73"/>
  <c r="H16" i="66"/>
  <c r="L17" i="75"/>
  <c r="B57" i="68"/>
  <c r="G28" i="71"/>
  <c r="I10" i="71"/>
  <c r="C46" i="68"/>
  <c r="B46" i="68" s="1"/>
  <c r="C55" i="67"/>
  <c r="AF17" i="67"/>
  <c r="L12" i="73"/>
  <c r="C61" i="65"/>
  <c r="H61" i="65"/>
  <c r="H15" i="71"/>
  <c r="F55" i="74"/>
  <c r="K36" i="66"/>
  <c r="G20" i="65"/>
  <c r="G65" i="79"/>
  <c r="K44" i="66"/>
  <c r="AC19" i="67"/>
  <c r="AB19" i="67" s="1"/>
  <c r="N62" i="70"/>
  <c r="D45" i="67"/>
  <c r="C31" i="69"/>
  <c r="E60" i="65"/>
  <c r="P22" i="70"/>
  <c r="N70" i="70"/>
  <c r="M21" i="67"/>
  <c r="D71" i="66"/>
  <c r="K71" i="66"/>
  <c r="H73" i="73"/>
  <c r="B73" i="73" s="1"/>
  <c r="M14" i="66"/>
  <c r="G14" i="67"/>
  <c r="E66" i="65"/>
  <c r="F20" i="65"/>
  <c r="E63" i="69"/>
  <c r="G68" i="79"/>
  <c r="B68" i="79" s="1"/>
  <c r="C19" i="79"/>
  <c r="L21" i="70"/>
  <c r="D60" i="66"/>
  <c r="B60" i="66" s="1"/>
  <c r="M18" i="66"/>
  <c r="C26" i="67"/>
  <c r="D25" i="75"/>
  <c r="N35" i="67"/>
  <c r="P12" i="67"/>
  <c r="N12" i="67" s="1"/>
  <c r="P13" i="74"/>
  <c r="L34" i="74"/>
  <c r="G34" i="75"/>
  <c r="I12" i="75"/>
  <c r="G12" i="75" s="1"/>
  <c r="D58" i="79"/>
  <c r="E18" i="79"/>
  <c r="C62" i="73"/>
  <c r="G50" i="74"/>
  <c r="L47" i="74"/>
  <c r="Q31" i="68"/>
  <c r="S12" i="68"/>
  <c r="E69" i="65"/>
  <c r="G39" i="71"/>
  <c r="C62" i="66"/>
  <c r="B62" i="66"/>
  <c r="K62" i="66"/>
  <c r="D66" i="75"/>
  <c r="D20" i="75" s="1"/>
  <c r="O21" i="70"/>
  <c r="K28" i="66"/>
  <c r="C28" i="66"/>
  <c r="B28" i="66" s="1"/>
  <c r="E30" i="65"/>
  <c r="K31" i="66"/>
  <c r="C31" i="66"/>
  <c r="B31" i="66" s="1"/>
  <c r="D34" i="66"/>
  <c r="B34" i="66" s="1"/>
  <c r="M12" i="66"/>
  <c r="D46" i="66"/>
  <c r="B46" i="66" s="1"/>
  <c r="H46" i="66"/>
  <c r="D51" i="70"/>
  <c r="B51" i="70" s="1"/>
  <c r="E51" i="70"/>
  <c r="D53" i="70"/>
  <c r="B53" i="70" s="1"/>
  <c r="E53" i="70"/>
  <c r="K16" i="75"/>
  <c r="F18" i="67"/>
  <c r="C57" i="67"/>
  <c r="B57" i="67" s="1"/>
  <c r="J33" i="68"/>
  <c r="D33" i="68" s="1"/>
  <c r="Q33" i="68"/>
  <c r="Y48" i="67"/>
  <c r="AA15" i="67"/>
  <c r="Q64" i="68"/>
  <c r="R20" i="68"/>
  <c r="Q20" i="68" s="1"/>
  <c r="I39" i="73"/>
  <c r="G34" i="74"/>
  <c r="M14" i="73"/>
  <c r="I38" i="73"/>
  <c r="H38" i="73" s="1"/>
  <c r="G46" i="74"/>
  <c r="J20" i="74"/>
  <c r="G35" i="79"/>
  <c r="C21" i="79"/>
  <c r="I14" i="79"/>
  <c r="D65" i="79"/>
  <c r="E11" i="79"/>
  <c r="G30" i="79"/>
  <c r="G34" i="79"/>
  <c r="J39" i="79"/>
  <c r="D37" i="79"/>
  <c r="B37" i="79" s="1"/>
  <c r="D39" i="79"/>
  <c r="I15" i="79"/>
  <c r="E17" i="79"/>
  <c r="J59" i="79"/>
  <c r="G57" i="79"/>
  <c r="G63" i="79"/>
  <c r="J45" i="79"/>
  <c r="J62" i="79"/>
  <c r="D49" i="79"/>
  <c r="F19" i="79"/>
  <c r="B40" i="79"/>
  <c r="G49" i="79"/>
  <c r="F13" i="79"/>
  <c r="K11" i="79"/>
  <c r="J11" i="79" s="1"/>
  <c r="D25" i="79"/>
  <c r="D72" i="79"/>
  <c r="D70" i="79"/>
  <c r="J71" i="79"/>
  <c r="J41" i="79"/>
  <c r="B41" i="79" s="1"/>
  <c r="J66" i="79"/>
  <c r="K20" i="79"/>
  <c r="G59" i="79"/>
  <c r="G29" i="79"/>
  <c r="B29" i="79" s="1"/>
  <c r="J35" i="79"/>
  <c r="F12" i="79"/>
  <c r="D33" i="79"/>
  <c r="K13" i="79"/>
  <c r="G46" i="79"/>
  <c r="G44" i="79"/>
  <c r="D41" i="79"/>
  <c r="F14" i="79"/>
  <c r="D14" i="79" s="1"/>
  <c r="D28" i="79"/>
  <c r="C11" i="79"/>
  <c r="H13" i="79"/>
  <c r="G38" i="79"/>
  <c r="C13" i="79"/>
  <c r="J46" i="79"/>
  <c r="B46" i="79" s="1"/>
  <c r="H15" i="79"/>
  <c r="D56" i="79"/>
  <c r="J55" i="79"/>
  <c r="C18" i="79"/>
  <c r="J63" i="79"/>
  <c r="K19" i="79"/>
  <c r="J19" i="79" s="1"/>
  <c r="L19" i="79"/>
  <c r="L11" i="79"/>
  <c r="G60" i="79"/>
  <c r="J50" i="79"/>
  <c r="I16" i="79"/>
  <c r="G53" i="79"/>
  <c r="D38" i="79"/>
  <c r="J48" i="79"/>
  <c r="B67" i="75"/>
  <c r="B56" i="75"/>
  <c r="B52" i="75"/>
  <c r="J72" i="75"/>
  <c r="K14" i="75"/>
  <c r="J14" i="75" s="1"/>
  <c r="G35" i="75"/>
  <c r="C12" i="75"/>
  <c r="G74" i="75"/>
  <c r="O21" i="74"/>
  <c r="G67" i="74"/>
  <c r="L42" i="74"/>
  <c r="F42" i="74" s="1"/>
  <c r="K15" i="74"/>
  <c r="L62" i="74"/>
  <c r="G54" i="74"/>
  <c r="G53" i="74"/>
  <c r="H11" i="74"/>
  <c r="O14" i="74"/>
  <c r="G38" i="74"/>
  <c r="N14" i="74"/>
  <c r="L14" i="74" s="1"/>
  <c r="C36" i="74"/>
  <c r="E13" i="74"/>
  <c r="D16" i="74"/>
  <c r="L74" i="74"/>
  <c r="F74" i="74" s="1"/>
  <c r="B74" i="74" s="1"/>
  <c r="F26" i="74"/>
  <c r="B26" i="74" s="1"/>
  <c r="C81" i="73"/>
  <c r="H61" i="73"/>
  <c r="C21" i="73"/>
  <c r="D23" i="73"/>
  <c r="F23" i="73"/>
  <c r="J23" i="73"/>
  <c r="L23" i="73"/>
  <c r="N74" i="73"/>
  <c r="Q23" i="73"/>
  <c r="I75" i="73"/>
  <c r="I79" i="73"/>
  <c r="C80" i="73"/>
  <c r="N80" i="73"/>
  <c r="H80" i="73" s="1"/>
  <c r="B53" i="72"/>
  <c r="D67" i="72"/>
  <c r="B60" i="72"/>
  <c r="D18" i="72"/>
  <c r="B18" i="72" s="1"/>
  <c r="G28" i="72"/>
  <c r="D78" i="72"/>
  <c r="B78" i="72" s="1"/>
  <c r="D80" i="72"/>
  <c r="B80" i="72" s="1"/>
  <c r="B71" i="71"/>
  <c r="C75" i="71"/>
  <c r="G69" i="71"/>
  <c r="I19" i="71"/>
  <c r="G19" i="71" s="1"/>
  <c r="C69" i="71"/>
  <c r="B69" i="71" s="1"/>
  <c r="C34" i="71"/>
  <c r="C74" i="71"/>
  <c r="C76" i="71"/>
  <c r="E74" i="70"/>
  <c r="B12" i="70"/>
  <c r="K74" i="70"/>
  <c r="G23" i="70"/>
  <c r="J23" i="70"/>
  <c r="M23" i="70"/>
  <c r="E77" i="70"/>
  <c r="K77" i="70"/>
  <c r="E62" i="69"/>
  <c r="D59" i="69"/>
  <c r="E59" i="69"/>
  <c r="Q60" i="69"/>
  <c r="D33" i="69"/>
  <c r="B33" i="69" s="1"/>
  <c r="E33" i="69"/>
  <c r="C40" i="69"/>
  <c r="Q40" i="69"/>
  <c r="E74" i="69"/>
  <c r="D26" i="69"/>
  <c r="C68" i="69"/>
  <c r="C66" i="69"/>
  <c r="R21" i="69"/>
  <c r="C45" i="69"/>
  <c r="T22" i="69"/>
  <c r="C65" i="69"/>
  <c r="C62" i="69"/>
  <c r="Q42" i="69"/>
  <c r="C42" i="69"/>
  <c r="Q43" i="69"/>
  <c r="C43" i="69"/>
  <c r="B43" i="69" s="1"/>
  <c r="E61" i="69"/>
  <c r="D36" i="69"/>
  <c r="B36" i="69" s="1"/>
  <c r="E36" i="69"/>
  <c r="H19" i="69"/>
  <c r="Q71" i="69"/>
  <c r="S21" i="69"/>
  <c r="D58" i="69"/>
  <c r="D38" i="69"/>
  <c r="D45" i="69"/>
  <c r="D73" i="69"/>
  <c r="D28" i="69"/>
  <c r="AA22" i="69"/>
  <c r="N60" i="69"/>
  <c r="Z63" i="69"/>
  <c r="C79" i="68"/>
  <c r="H60" i="68"/>
  <c r="H74" i="68"/>
  <c r="B35" i="67"/>
  <c r="AH18" i="67"/>
  <c r="AJ19" i="67"/>
  <c r="AH19" i="67" s="1"/>
  <c r="AH40" i="67"/>
  <c r="E74" i="67"/>
  <c r="N74" i="67"/>
  <c r="Q74" i="67"/>
  <c r="B35" i="66"/>
  <c r="E77" i="66"/>
  <c r="B70" i="66"/>
  <c r="B44" i="66"/>
  <c r="H71" i="66"/>
  <c r="B32" i="66"/>
  <c r="K54" i="66"/>
  <c r="H22" i="65"/>
  <c r="M11" i="65"/>
  <c r="K27" i="65"/>
  <c r="N76" i="65"/>
  <c r="N64" i="65"/>
  <c r="P11" i="64"/>
  <c r="C76" i="69"/>
  <c r="D21" i="70"/>
  <c r="H28" i="64"/>
  <c r="B30" i="79"/>
  <c r="B43" i="79"/>
  <c r="F21" i="70"/>
  <c r="E10" i="71"/>
  <c r="J10" i="64"/>
  <c r="G41" i="75"/>
  <c r="N42" i="73"/>
  <c r="B60" i="79"/>
  <c r="F10" i="79"/>
  <c r="C30" i="65"/>
  <c r="E35" i="65"/>
  <c r="Q37" i="69"/>
  <c r="M13" i="73"/>
  <c r="E12" i="79"/>
  <c r="D40" i="69"/>
  <c r="B40" i="69" s="1"/>
  <c r="C13" i="75"/>
  <c r="D46" i="67"/>
  <c r="D45" i="75"/>
  <c r="B45" i="75" s="1"/>
  <c r="I17" i="79"/>
  <c r="G27" i="79"/>
  <c r="O16" i="69"/>
  <c r="F16" i="69" s="1"/>
  <c r="G38" i="72"/>
  <c r="AD14" i="67"/>
  <c r="AB14" i="67"/>
  <c r="E22" i="74"/>
  <c r="N75" i="65"/>
  <c r="N22" i="65" s="1"/>
  <c r="K76" i="65"/>
  <c r="K22" i="65" s="1"/>
  <c r="H73" i="66"/>
  <c r="AH74" i="67"/>
  <c r="D76" i="75"/>
  <c r="J74" i="79"/>
  <c r="B74" i="79" s="1"/>
  <c r="I78" i="72"/>
  <c r="G78" i="72" s="1"/>
  <c r="C78" i="73"/>
  <c r="N78" i="73"/>
  <c r="C78" i="74"/>
  <c r="C24" i="74" s="1"/>
  <c r="B73" i="64"/>
  <c r="AE76" i="67"/>
  <c r="N76" i="68"/>
  <c r="N23" i="68"/>
  <c r="W75" i="69"/>
  <c r="W77" i="69"/>
  <c r="K75" i="70"/>
  <c r="O23" i="73"/>
  <c r="G75" i="74"/>
  <c r="H81" i="73"/>
  <c r="G21" i="71"/>
  <c r="K17" i="69"/>
  <c r="C72" i="69"/>
  <c r="Q72" i="69"/>
  <c r="I17" i="65"/>
  <c r="H56" i="65"/>
  <c r="C28" i="65"/>
  <c r="B28" i="65" s="1"/>
  <c r="K28" i="65"/>
  <c r="B36" i="64"/>
  <c r="K26" i="65"/>
  <c r="M10" i="65"/>
  <c r="C51" i="65"/>
  <c r="L16" i="65"/>
  <c r="C28" i="69"/>
  <c r="B28" i="69"/>
  <c r="Q28" i="69"/>
  <c r="I11" i="64"/>
  <c r="G21" i="74"/>
  <c r="Q44" i="69"/>
  <c r="C44" i="69"/>
  <c r="H74" i="73"/>
  <c r="B74" i="73"/>
  <c r="M9" i="64"/>
  <c r="E9" i="64"/>
  <c r="M11" i="64"/>
  <c r="H59" i="64"/>
  <c r="K35" i="65"/>
  <c r="H71" i="65"/>
  <c r="K71" i="65"/>
  <c r="B52" i="64"/>
  <c r="K34" i="65"/>
  <c r="M12" i="65"/>
  <c r="D31" i="68"/>
  <c r="N16" i="64"/>
  <c r="H73" i="68"/>
  <c r="B39" i="64"/>
  <c r="J25" i="75"/>
  <c r="B25" i="75" s="1"/>
  <c r="I38" i="68"/>
  <c r="C38" i="68" s="1"/>
  <c r="C39" i="71"/>
  <c r="B39" i="71" s="1"/>
  <c r="F18" i="64"/>
  <c r="B26" i="64"/>
  <c r="G43" i="74"/>
  <c r="F43" i="74" s="1"/>
  <c r="B43" i="74" s="1"/>
  <c r="O19" i="67"/>
  <c r="U20" i="69"/>
  <c r="T20" i="69" s="1"/>
  <c r="G20" i="70"/>
  <c r="P16" i="74"/>
  <c r="P20" i="74"/>
  <c r="L20" i="74" s="1"/>
  <c r="I16" i="71"/>
  <c r="AA19" i="67"/>
  <c r="E12" i="74"/>
  <c r="C30" i="74"/>
  <c r="Y18" i="69"/>
  <c r="S18" i="69" s="1"/>
  <c r="C44" i="71"/>
  <c r="B44" i="71" s="1"/>
  <c r="B65" i="79"/>
  <c r="B45" i="69"/>
  <c r="B76" i="69"/>
  <c r="H53" i="68"/>
  <c r="D53" i="68"/>
  <c r="B53" i="68" s="1"/>
  <c r="D39" i="68"/>
  <c r="C25" i="65"/>
  <c r="C58" i="65"/>
  <c r="H28" i="65"/>
  <c r="Q46" i="69"/>
  <c r="D46" i="69"/>
  <c r="D49" i="69"/>
  <c r="Q45" i="69"/>
  <c r="Q68" i="69"/>
  <c r="E28" i="69"/>
  <c r="H72" i="73"/>
  <c r="H15" i="69"/>
  <c r="Y27" i="67"/>
  <c r="Q53" i="69"/>
  <c r="B35" i="79"/>
  <c r="C22" i="71"/>
  <c r="AE17" i="67"/>
  <c r="B73" i="66"/>
  <c r="D37" i="65"/>
  <c r="K31" i="65"/>
  <c r="E15" i="70"/>
  <c r="L13" i="65"/>
  <c r="K44" i="65"/>
  <c r="B25" i="64"/>
  <c r="L11" i="68"/>
  <c r="I11" i="68" s="1"/>
  <c r="C11" i="68" s="1"/>
  <c r="N31" i="68"/>
  <c r="I28" i="68"/>
  <c r="H28" i="68" s="1"/>
  <c r="G79" i="72"/>
  <c r="C28" i="68"/>
  <c r="B28" i="68" s="1"/>
  <c r="F47" i="74"/>
  <c r="K11" i="64"/>
  <c r="B67" i="72"/>
  <c r="E18" i="67"/>
  <c r="K30" i="65"/>
  <c r="K11" i="65" s="1"/>
  <c r="Y37" i="67"/>
  <c r="B60" i="64"/>
  <c r="C71" i="68"/>
  <c r="D38" i="65"/>
  <c r="D42" i="65"/>
  <c r="H36" i="65"/>
  <c r="H12" i="65" s="1"/>
  <c r="E75" i="67"/>
  <c r="E22" i="67" s="1"/>
  <c r="AE75" i="67"/>
  <c r="I75" i="68"/>
  <c r="C75" i="68" s="1"/>
  <c r="J76" i="68"/>
  <c r="Z75" i="69"/>
  <c r="F77" i="69"/>
  <c r="E77" i="69" s="1"/>
  <c r="D74" i="72"/>
  <c r="B74" i="72" s="1"/>
  <c r="J22" i="72"/>
  <c r="D23" i="74"/>
  <c r="O23" i="74"/>
  <c r="K22" i="75"/>
  <c r="I22" i="79"/>
  <c r="E77" i="65"/>
  <c r="C77" i="65"/>
  <c r="D78" i="66"/>
  <c r="B78" i="66" s="1"/>
  <c r="K78" i="66"/>
  <c r="AH34" i="67"/>
  <c r="B76" i="64"/>
  <c r="H76" i="64"/>
  <c r="H78" i="64"/>
  <c r="H75" i="70"/>
  <c r="H77" i="70"/>
  <c r="I74" i="72"/>
  <c r="D73" i="79"/>
  <c r="B73" i="79" s="1"/>
  <c r="J76" i="79"/>
  <c r="K79" i="66"/>
  <c r="D76" i="66"/>
  <c r="B76" i="66" s="1"/>
  <c r="H74" i="67"/>
  <c r="AB74" i="67"/>
  <c r="J77" i="68"/>
  <c r="J23" i="68" s="1"/>
  <c r="M23" i="68"/>
  <c r="S75" i="69"/>
  <c r="D76" i="70"/>
  <c r="H23" i="74"/>
  <c r="C80" i="66"/>
  <c r="B80" i="66" s="1"/>
  <c r="E79" i="66"/>
  <c r="C77" i="67"/>
  <c r="C79" i="67"/>
  <c r="B79" i="67" s="1"/>
  <c r="K80" i="68"/>
  <c r="F81" i="69"/>
  <c r="J78" i="68"/>
  <c r="E78" i="70"/>
  <c r="D76" i="68"/>
  <c r="G74" i="72"/>
  <c r="F23" i="69"/>
  <c r="B80" i="67" l="1"/>
  <c r="B12" i="64"/>
  <c r="C20" i="74"/>
  <c r="F52" i="74"/>
  <c r="D45" i="68"/>
  <c r="H45" i="68"/>
  <c r="C64" i="69"/>
  <c r="B64" i="69" s="1"/>
  <c r="B78" i="79"/>
  <c r="H75" i="68"/>
  <c r="D22" i="72"/>
  <c r="D77" i="68"/>
  <c r="D12" i="79"/>
  <c r="B56" i="79"/>
  <c r="C80" i="69"/>
  <c r="H19" i="66"/>
  <c r="Y17" i="67"/>
  <c r="P12" i="64"/>
  <c r="P17" i="64"/>
  <c r="B37" i="66"/>
  <c r="H21" i="75"/>
  <c r="G69" i="75"/>
  <c r="B69" i="75" s="1"/>
  <c r="D71" i="67"/>
  <c r="B71" i="67" s="1"/>
  <c r="E71" i="67"/>
  <c r="H14" i="75"/>
  <c r="G14" i="75" s="1"/>
  <c r="N51" i="73"/>
  <c r="S17" i="68"/>
  <c r="Q17" i="68" s="1"/>
  <c r="J50" i="68"/>
  <c r="D50" i="68" s="1"/>
  <c r="O20" i="65"/>
  <c r="N65" i="65"/>
  <c r="Z38" i="69"/>
  <c r="K64" i="68"/>
  <c r="E14" i="73"/>
  <c r="C39" i="73"/>
  <c r="N62" i="65"/>
  <c r="N19" i="65" s="1"/>
  <c r="O19" i="65"/>
  <c r="H10" i="79"/>
  <c r="G10" i="79" s="1"/>
  <c r="G11" i="67"/>
  <c r="L30" i="74"/>
  <c r="N12" i="74"/>
  <c r="D30" i="75"/>
  <c r="F11" i="75"/>
  <c r="E33" i="67"/>
  <c r="V33" i="67"/>
  <c r="X12" i="67"/>
  <c r="V12" i="67" s="1"/>
  <c r="J36" i="75"/>
  <c r="K12" i="75"/>
  <c r="L13" i="66"/>
  <c r="C37" i="66"/>
  <c r="K63" i="66"/>
  <c r="M20" i="69"/>
  <c r="K20" i="69" s="1"/>
  <c r="G65" i="69"/>
  <c r="E65" i="69" s="1"/>
  <c r="K65" i="69"/>
  <c r="O14" i="64"/>
  <c r="H52" i="65"/>
  <c r="D79" i="70"/>
  <c r="B79" i="70" s="1"/>
  <c r="D80" i="70"/>
  <c r="D81" i="70"/>
  <c r="B81" i="70" s="1"/>
  <c r="I34" i="68"/>
  <c r="C34" i="68" s="1"/>
  <c r="H13" i="70"/>
  <c r="C55" i="69"/>
  <c r="F13" i="71"/>
  <c r="H36" i="64"/>
  <c r="D26" i="65"/>
  <c r="H17" i="65"/>
  <c r="N18" i="64"/>
  <c r="D42" i="69"/>
  <c r="B42" i="69" s="1"/>
  <c r="D62" i="69"/>
  <c r="B62" i="69" s="1"/>
  <c r="G72" i="72"/>
  <c r="H75" i="73"/>
  <c r="L65" i="74"/>
  <c r="F65" i="74" s="1"/>
  <c r="B65" i="74" s="1"/>
  <c r="K17" i="79"/>
  <c r="J17" i="79" s="1"/>
  <c r="B33" i="79"/>
  <c r="G26" i="79"/>
  <c r="B39" i="79"/>
  <c r="K21" i="79"/>
  <c r="I12" i="71"/>
  <c r="I37" i="68"/>
  <c r="L13" i="68"/>
  <c r="K13" i="68" s="1"/>
  <c r="J63" i="68"/>
  <c r="E11" i="64"/>
  <c r="J35" i="68"/>
  <c r="D35" i="68" s="1"/>
  <c r="J21" i="68"/>
  <c r="F69" i="74"/>
  <c r="H16" i="65"/>
  <c r="K22" i="70"/>
  <c r="F27" i="74"/>
  <c r="B27" i="74" s="1"/>
  <c r="C22" i="74"/>
  <c r="F70" i="74"/>
  <c r="B70" i="74" s="1"/>
  <c r="G21" i="67"/>
  <c r="D55" i="79"/>
  <c r="Q74" i="69"/>
  <c r="M21" i="65"/>
  <c r="J22" i="70"/>
  <c r="H10" i="72"/>
  <c r="E72" i="67"/>
  <c r="B29" i="64"/>
  <c r="H33" i="64"/>
  <c r="N9" i="64"/>
  <c r="C70" i="65"/>
  <c r="B70" i="65" s="1"/>
  <c r="D34" i="65"/>
  <c r="B30" i="64"/>
  <c r="F14" i="64"/>
  <c r="M11" i="68"/>
  <c r="K11" i="68" s="1"/>
  <c r="J15" i="64"/>
  <c r="B71" i="64"/>
  <c r="H52" i="64"/>
  <c r="C48" i="65"/>
  <c r="B48" i="65" s="1"/>
  <c r="B72" i="66"/>
  <c r="Q15" i="68"/>
  <c r="N14" i="73"/>
  <c r="J21" i="70"/>
  <c r="G16" i="66"/>
  <c r="E16" i="66" s="1"/>
  <c r="Q47" i="68"/>
  <c r="M16" i="73"/>
  <c r="I16" i="73" s="1"/>
  <c r="B49" i="67"/>
  <c r="C36" i="67"/>
  <c r="B36" i="67" s="1"/>
  <c r="H51" i="73"/>
  <c r="C66" i="70"/>
  <c r="E66" i="70"/>
  <c r="E21" i="70" s="1"/>
  <c r="D67" i="67"/>
  <c r="G20" i="67"/>
  <c r="D61" i="75"/>
  <c r="F19" i="75"/>
  <c r="E32" i="69"/>
  <c r="H11" i="75"/>
  <c r="F16" i="75"/>
  <c r="F16" i="79"/>
  <c r="C17" i="79"/>
  <c r="H57" i="66"/>
  <c r="K58" i="66"/>
  <c r="C58" i="66"/>
  <c r="G64" i="69"/>
  <c r="H64" i="69"/>
  <c r="J20" i="69"/>
  <c r="G20" i="69" s="1"/>
  <c r="N45" i="65"/>
  <c r="D62" i="67"/>
  <c r="G19" i="67"/>
  <c r="D19" i="67" s="1"/>
  <c r="G61" i="75"/>
  <c r="O16" i="73"/>
  <c r="N49" i="73"/>
  <c r="J36" i="68"/>
  <c r="H36" i="68" s="1"/>
  <c r="S13" i="68"/>
  <c r="D20" i="73"/>
  <c r="C65" i="73"/>
  <c r="B66" i="70"/>
  <c r="B29" i="72"/>
  <c r="R12" i="73"/>
  <c r="H69" i="70"/>
  <c r="I35" i="68"/>
  <c r="H35" i="68" s="1"/>
  <c r="Q35" i="68"/>
  <c r="J43" i="68"/>
  <c r="H43" i="68" s="1"/>
  <c r="S15" i="68"/>
  <c r="I25" i="72"/>
  <c r="G25" i="72" s="1"/>
  <c r="J10" i="72"/>
  <c r="L18" i="70"/>
  <c r="K18" i="70" s="1"/>
  <c r="K57" i="70"/>
  <c r="F18" i="70"/>
  <c r="E57" i="70"/>
  <c r="C57" i="70"/>
  <c r="B57" i="70" s="1"/>
  <c r="E55" i="70"/>
  <c r="S56" i="69"/>
  <c r="Q56" i="69" s="1"/>
  <c r="T56" i="69"/>
  <c r="R54" i="69"/>
  <c r="Q54" i="69" s="1"/>
  <c r="T54" i="69"/>
  <c r="G56" i="69"/>
  <c r="D56" i="69" s="1"/>
  <c r="B56" i="69" s="1"/>
  <c r="H56" i="69"/>
  <c r="J18" i="69"/>
  <c r="D52" i="67"/>
  <c r="B52" i="67" s="1"/>
  <c r="K50" i="67"/>
  <c r="D50" i="67"/>
  <c r="D52" i="66"/>
  <c r="B52" i="66" s="1"/>
  <c r="H52" i="66"/>
  <c r="L16" i="70"/>
  <c r="K49" i="70"/>
  <c r="D64" i="69"/>
  <c r="G10" i="66"/>
  <c r="E26" i="66"/>
  <c r="D41" i="67"/>
  <c r="B41" i="67" s="1"/>
  <c r="E41" i="67"/>
  <c r="I53" i="73"/>
  <c r="M17" i="73"/>
  <c r="W53" i="69"/>
  <c r="Y17" i="69"/>
  <c r="W17" i="69" s="1"/>
  <c r="R21" i="68"/>
  <c r="I66" i="68"/>
  <c r="J17" i="74"/>
  <c r="I21" i="70"/>
  <c r="H67" i="70"/>
  <c r="H21" i="70" s="1"/>
  <c r="C67" i="70"/>
  <c r="B67" i="70" s="1"/>
  <c r="E30" i="69"/>
  <c r="C30" i="69"/>
  <c r="E31" i="69"/>
  <c r="M19" i="67"/>
  <c r="D63" i="67"/>
  <c r="AE46" i="67"/>
  <c r="AG15" i="67"/>
  <c r="AE15" i="67" s="1"/>
  <c r="R15" i="67"/>
  <c r="C48" i="67"/>
  <c r="Q48" i="67"/>
  <c r="B77" i="67"/>
  <c r="B76" i="70"/>
  <c r="AE22" i="67"/>
  <c r="K37" i="66"/>
  <c r="H12" i="70"/>
  <c r="C40" i="65"/>
  <c r="N16" i="69"/>
  <c r="L14" i="68"/>
  <c r="I14" i="68" s="1"/>
  <c r="C14" i="68" s="1"/>
  <c r="L10" i="65"/>
  <c r="B21" i="64"/>
  <c r="F20" i="71"/>
  <c r="D20" i="72"/>
  <c r="J58" i="79"/>
  <c r="B38" i="73"/>
  <c r="H39" i="73"/>
  <c r="B39" i="73" s="1"/>
  <c r="D44" i="67"/>
  <c r="B44" i="67" s="1"/>
  <c r="I36" i="68"/>
  <c r="N35" i="68"/>
  <c r="F21" i="66"/>
  <c r="M18" i="74"/>
  <c r="N11" i="74"/>
  <c r="F30" i="74"/>
  <c r="B30" i="74" s="1"/>
  <c r="D69" i="66"/>
  <c r="P10" i="65"/>
  <c r="F37" i="69"/>
  <c r="P20" i="64"/>
  <c r="N10" i="64"/>
  <c r="D30" i="65"/>
  <c r="B30" i="65" s="1"/>
  <c r="B53" i="64"/>
  <c r="B58" i="64"/>
  <c r="C12" i="72"/>
  <c r="B12" i="72" s="1"/>
  <c r="I72" i="68"/>
  <c r="H72" i="68" s="1"/>
  <c r="D10" i="72"/>
  <c r="H65" i="65"/>
  <c r="C61" i="66"/>
  <c r="B61" i="66" s="1"/>
  <c r="Z62" i="69"/>
  <c r="O12" i="73"/>
  <c r="N56" i="73"/>
  <c r="I11" i="75"/>
  <c r="AA12" i="69"/>
  <c r="I58" i="68"/>
  <c r="H58" i="68" s="1"/>
  <c r="I20" i="69"/>
  <c r="H20" i="69" s="1"/>
  <c r="K38" i="66"/>
  <c r="F15" i="69"/>
  <c r="Q50" i="68"/>
  <c r="G69" i="69"/>
  <c r="N69" i="69"/>
  <c r="F11" i="79"/>
  <c r="D11" i="79" s="1"/>
  <c r="D53" i="75"/>
  <c r="G55" i="75"/>
  <c r="E18" i="75"/>
  <c r="D18" i="75" s="1"/>
  <c r="D63" i="66"/>
  <c r="L15" i="79"/>
  <c r="O17" i="64"/>
  <c r="J65" i="68"/>
  <c r="D65" i="68" s="1"/>
  <c r="D13" i="71"/>
  <c r="C38" i="71"/>
  <c r="M21" i="69"/>
  <c r="G67" i="69"/>
  <c r="D67" i="69" s="1"/>
  <c r="F17" i="65"/>
  <c r="I15" i="65"/>
  <c r="I28" i="73"/>
  <c r="H28" i="73" s="1"/>
  <c r="B28" i="73" s="1"/>
  <c r="C44" i="65"/>
  <c r="H44" i="65"/>
  <c r="N14" i="64"/>
  <c r="H54" i="67"/>
  <c r="I17" i="67"/>
  <c r="W64" i="69"/>
  <c r="R64" i="69"/>
  <c r="Q64" i="69" s="1"/>
  <c r="K56" i="70"/>
  <c r="T55" i="69"/>
  <c r="U18" i="69"/>
  <c r="T18" i="69" s="1"/>
  <c r="E55" i="68"/>
  <c r="L17" i="70"/>
  <c r="K17" i="70" s="1"/>
  <c r="U17" i="69"/>
  <c r="R50" i="69"/>
  <c r="N52" i="69"/>
  <c r="F52" i="69"/>
  <c r="C52" i="69" s="1"/>
  <c r="O17" i="69"/>
  <c r="N17" i="69" s="1"/>
  <c r="N50" i="69"/>
  <c r="K49" i="67"/>
  <c r="M16" i="67"/>
  <c r="K16" i="67" s="1"/>
  <c r="D49" i="67"/>
  <c r="O16" i="70"/>
  <c r="H21" i="69"/>
  <c r="B68" i="75"/>
  <c r="L41" i="74"/>
  <c r="F41" i="74" s="1"/>
  <c r="B41" i="74" s="1"/>
  <c r="B63" i="72"/>
  <c r="L36" i="74"/>
  <c r="N51" i="65"/>
  <c r="U15" i="69"/>
  <c r="T44" i="69"/>
  <c r="K14" i="79"/>
  <c r="N68" i="69"/>
  <c r="G68" i="69"/>
  <c r="K21" i="74"/>
  <c r="E10" i="75"/>
  <c r="D10" i="75" s="1"/>
  <c r="C29" i="65"/>
  <c r="H11" i="66"/>
  <c r="C31" i="67"/>
  <c r="E31" i="67"/>
  <c r="D30" i="67"/>
  <c r="K11" i="75"/>
  <c r="C39" i="69"/>
  <c r="E13" i="75"/>
  <c r="D13" i="75" s="1"/>
  <c r="H16" i="69"/>
  <c r="E16" i="70"/>
  <c r="E50" i="68"/>
  <c r="F17" i="68"/>
  <c r="E17" i="68" s="1"/>
  <c r="F50" i="69"/>
  <c r="I17" i="69"/>
  <c r="H17" i="69" s="1"/>
  <c r="K50" i="69"/>
  <c r="D55" i="65"/>
  <c r="N17" i="67"/>
  <c r="V17" i="67"/>
  <c r="B53" i="75"/>
  <c r="C19" i="75"/>
  <c r="AB47" i="67"/>
  <c r="AD15" i="67"/>
  <c r="N29" i="65"/>
  <c r="N11" i="65" s="1"/>
  <c r="H28" i="70"/>
  <c r="M16" i="65"/>
  <c r="P20" i="73"/>
  <c r="Q65" i="68"/>
  <c r="H64" i="70"/>
  <c r="I49" i="73"/>
  <c r="H49" i="73" s="1"/>
  <c r="B49" i="73" s="1"/>
  <c r="I33" i="73"/>
  <c r="O9" i="64"/>
  <c r="H18" i="74"/>
  <c r="AC21" i="67"/>
  <c r="AB69" i="67"/>
  <c r="Z72" i="69"/>
  <c r="G72" i="74"/>
  <c r="L14" i="66"/>
  <c r="D43" i="75"/>
  <c r="J21" i="74"/>
  <c r="N27" i="73"/>
  <c r="J26" i="75"/>
  <c r="B26" i="75" s="1"/>
  <c r="C47" i="66"/>
  <c r="U16" i="69"/>
  <c r="T16" i="69" s="1"/>
  <c r="D51" i="67"/>
  <c r="N59" i="65"/>
  <c r="E14" i="74"/>
  <c r="N68" i="65"/>
  <c r="Q69" i="68"/>
  <c r="F12" i="73"/>
  <c r="B72" i="71"/>
  <c r="C43" i="71"/>
  <c r="N42" i="68"/>
  <c r="H42" i="67"/>
  <c r="I14" i="67"/>
  <c r="I13" i="71"/>
  <c r="AG14" i="67"/>
  <c r="AE41" i="67"/>
  <c r="H44" i="70"/>
  <c r="I15" i="70"/>
  <c r="N74" i="70"/>
  <c r="D75" i="70"/>
  <c r="B75" i="70" s="1"/>
  <c r="D77" i="70"/>
  <c r="B77" i="70" s="1"/>
  <c r="H71" i="64"/>
  <c r="D61" i="65"/>
  <c r="C60" i="65"/>
  <c r="D32" i="79"/>
  <c r="B36" i="66"/>
  <c r="K12" i="79"/>
  <c r="J12" i="79" s="1"/>
  <c r="D39" i="65"/>
  <c r="E39" i="65"/>
  <c r="K13" i="67"/>
  <c r="AI16" i="67"/>
  <c r="AH16" i="67" s="1"/>
  <c r="E52" i="68"/>
  <c r="H52" i="69"/>
  <c r="K52" i="69"/>
  <c r="J20" i="73"/>
  <c r="N16" i="74"/>
  <c r="G37" i="74"/>
  <c r="F37" i="74" s="1"/>
  <c r="B37" i="74" s="1"/>
  <c r="Q32" i="68"/>
  <c r="L19" i="73"/>
  <c r="C43" i="65"/>
  <c r="B43" i="65" s="1"/>
  <c r="K11" i="74"/>
  <c r="L17" i="73"/>
  <c r="J18" i="70"/>
  <c r="D57" i="70"/>
  <c r="W57" i="69"/>
  <c r="J29" i="68"/>
  <c r="D29" i="68" s="1"/>
  <c r="G44" i="72"/>
  <c r="J14" i="67"/>
  <c r="E14" i="72"/>
  <c r="D41" i="72"/>
  <c r="C19" i="64"/>
  <c r="E20" i="74"/>
  <c r="C63" i="74"/>
  <c r="B63" i="74" s="1"/>
  <c r="H41" i="70"/>
  <c r="C41" i="70"/>
  <c r="B41" i="70" s="1"/>
  <c r="H63" i="70"/>
  <c r="C63" i="70"/>
  <c r="B63" i="70" s="1"/>
  <c r="R61" i="69"/>
  <c r="X19" i="69"/>
  <c r="AE23" i="67"/>
  <c r="I67" i="73"/>
  <c r="L71" i="74"/>
  <c r="M15" i="74"/>
  <c r="G44" i="75"/>
  <c r="D44" i="69"/>
  <c r="J41" i="75"/>
  <c r="B41" i="75" s="1"/>
  <c r="O15" i="73"/>
  <c r="N15" i="73" s="1"/>
  <c r="G38" i="71"/>
  <c r="Q14" i="67"/>
  <c r="I45" i="73"/>
  <c r="C62" i="65"/>
  <c r="C19" i="65" s="1"/>
  <c r="K69" i="70"/>
  <c r="B68" i="70"/>
  <c r="R21" i="73"/>
  <c r="G60" i="75"/>
  <c r="K26" i="66"/>
  <c r="R11" i="73"/>
  <c r="Q33" i="69"/>
  <c r="J12" i="74"/>
  <c r="G36" i="75"/>
  <c r="C39" i="65"/>
  <c r="B39" i="65" s="1"/>
  <c r="D38" i="67"/>
  <c r="M15" i="66"/>
  <c r="K15" i="66" s="1"/>
  <c r="K45" i="67"/>
  <c r="N45" i="67"/>
  <c r="J51" i="75"/>
  <c r="B51" i="75" s="1"/>
  <c r="G52" i="79"/>
  <c r="E56" i="65"/>
  <c r="D53" i="79"/>
  <c r="B53" i="79" s="1"/>
  <c r="G55" i="79"/>
  <c r="E58" i="65"/>
  <c r="E18" i="65" s="1"/>
  <c r="K19" i="70"/>
  <c r="J59" i="75"/>
  <c r="B59" i="75" s="1"/>
  <c r="N64" i="67"/>
  <c r="K20" i="74"/>
  <c r="I64" i="73"/>
  <c r="H64" i="73" s="1"/>
  <c r="B64" i="73" s="1"/>
  <c r="C18" i="74"/>
  <c r="M17" i="74"/>
  <c r="J16" i="74"/>
  <c r="N46" i="73"/>
  <c r="Z48" i="69"/>
  <c r="M11" i="74"/>
  <c r="L11" i="74" s="1"/>
  <c r="H45" i="64"/>
  <c r="I50" i="72"/>
  <c r="G52" i="72"/>
  <c r="I59" i="73"/>
  <c r="L53" i="74"/>
  <c r="F53" i="74" s="1"/>
  <c r="B53" i="74" s="1"/>
  <c r="G36" i="74"/>
  <c r="L20" i="79"/>
  <c r="O10" i="64"/>
  <c r="J20" i="71"/>
  <c r="N17" i="74"/>
  <c r="Q73" i="68"/>
  <c r="Q22" i="68" s="1"/>
  <c r="D21" i="71"/>
  <c r="Q21" i="73"/>
  <c r="P21" i="73"/>
  <c r="K20" i="72"/>
  <c r="D60" i="65"/>
  <c r="H51" i="66"/>
  <c r="D51" i="66"/>
  <c r="AH52" i="67"/>
  <c r="P19" i="67"/>
  <c r="N19" i="67" s="1"/>
  <c r="M20" i="70"/>
  <c r="K20" i="70" s="1"/>
  <c r="E20" i="71"/>
  <c r="I27" i="72"/>
  <c r="G27" i="72" s="1"/>
  <c r="D68" i="72"/>
  <c r="B68" i="72" s="1"/>
  <c r="B20" i="72" s="1"/>
  <c r="B31" i="72"/>
  <c r="D11" i="64"/>
  <c r="F10" i="66"/>
  <c r="C10" i="66" s="1"/>
  <c r="Y31" i="67"/>
  <c r="H58" i="66"/>
  <c r="K31" i="69"/>
  <c r="K29" i="70"/>
  <c r="C75" i="66"/>
  <c r="B75" i="66" s="1"/>
  <c r="E75" i="66"/>
  <c r="I77" i="68"/>
  <c r="L22" i="79"/>
  <c r="L23" i="65"/>
  <c r="K77" i="65"/>
  <c r="K23" i="65" s="1"/>
  <c r="L80" i="74"/>
  <c r="G13" i="64"/>
  <c r="N19" i="70"/>
  <c r="Y12" i="69"/>
  <c r="S12" i="69" s="1"/>
  <c r="D71" i="69"/>
  <c r="B71" i="69" s="1"/>
  <c r="H21" i="71"/>
  <c r="N14" i="67"/>
  <c r="G15" i="69"/>
  <c r="D15" i="69" s="1"/>
  <c r="P15" i="73"/>
  <c r="G40" i="71"/>
  <c r="B40" i="71" s="1"/>
  <c r="H19" i="75"/>
  <c r="D61" i="79"/>
  <c r="AF20" i="67"/>
  <c r="I68" i="73"/>
  <c r="L66" i="74"/>
  <c r="F66" i="74" s="1"/>
  <c r="H10" i="66"/>
  <c r="I27" i="73"/>
  <c r="H27" i="73" s="1"/>
  <c r="I11" i="74"/>
  <c r="G11" i="74" s="1"/>
  <c r="F11" i="74" s="1"/>
  <c r="G28" i="75"/>
  <c r="G32" i="75"/>
  <c r="E12" i="75"/>
  <c r="E38" i="65"/>
  <c r="E13" i="65" s="1"/>
  <c r="G13" i="67"/>
  <c r="E13" i="67" s="1"/>
  <c r="D40" i="67"/>
  <c r="B40" i="67" s="1"/>
  <c r="K47" i="67"/>
  <c r="N47" i="67"/>
  <c r="V47" i="67"/>
  <c r="D51" i="65"/>
  <c r="B51" i="65" s="1"/>
  <c r="V52" i="67"/>
  <c r="E16" i="75"/>
  <c r="D50" i="79"/>
  <c r="G51" i="79"/>
  <c r="AH17" i="67"/>
  <c r="E17" i="75"/>
  <c r="D54" i="79"/>
  <c r="G58" i="79"/>
  <c r="D64" i="70"/>
  <c r="L58" i="74"/>
  <c r="F58" i="74" s="1"/>
  <c r="B58" i="74" s="1"/>
  <c r="P17" i="73"/>
  <c r="AB12" i="69"/>
  <c r="AD11" i="67"/>
  <c r="I16" i="65"/>
  <c r="H47" i="65"/>
  <c r="K48" i="65"/>
  <c r="K15" i="65" s="1"/>
  <c r="I65" i="73"/>
  <c r="I48" i="73"/>
  <c r="H48" i="73" s="1"/>
  <c r="B48" i="73" s="1"/>
  <c r="N36" i="73"/>
  <c r="H36" i="73" s="1"/>
  <c r="L14" i="73"/>
  <c r="J54" i="68"/>
  <c r="D54" i="68" s="1"/>
  <c r="L20" i="73"/>
  <c r="AB21" i="69"/>
  <c r="O11" i="64"/>
  <c r="L40" i="74"/>
  <c r="Q63" i="68"/>
  <c r="G69" i="79"/>
  <c r="D42" i="67"/>
  <c r="B42" i="67" s="1"/>
  <c r="D44" i="79"/>
  <c r="B44" i="79" s="1"/>
  <c r="D43" i="67"/>
  <c r="N69" i="73"/>
  <c r="D32" i="65"/>
  <c r="H12" i="69"/>
  <c r="D32" i="75"/>
  <c r="B32" i="75" s="1"/>
  <c r="Q35" i="69"/>
  <c r="D34" i="75"/>
  <c r="B34" i="75" s="1"/>
  <c r="D48" i="65"/>
  <c r="K50" i="66"/>
  <c r="X16" i="67"/>
  <c r="V16" i="67" s="1"/>
  <c r="D58" i="75"/>
  <c r="G28" i="74"/>
  <c r="Z20" i="67"/>
  <c r="AB62" i="67"/>
  <c r="C63" i="73"/>
  <c r="B43" i="72"/>
  <c r="K10" i="64"/>
  <c r="G42" i="71"/>
  <c r="P19" i="68"/>
  <c r="Y19" i="69"/>
  <c r="S19" i="69" s="1"/>
  <c r="K12" i="64"/>
  <c r="AA17" i="67"/>
  <c r="N54" i="68"/>
  <c r="S27" i="69"/>
  <c r="D27" i="69" s="1"/>
  <c r="C74" i="66"/>
  <c r="C22" i="66" s="1"/>
  <c r="E74" i="66"/>
  <c r="O23" i="65"/>
  <c r="N77" i="65"/>
  <c r="G23" i="67"/>
  <c r="D77" i="67"/>
  <c r="H66" i="65"/>
  <c r="I55" i="72"/>
  <c r="F20" i="72"/>
  <c r="G51" i="71"/>
  <c r="Y39" i="67"/>
  <c r="L22" i="68"/>
  <c r="Y69" i="67"/>
  <c r="Y21" i="67" s="1"/>
  <c r="Y66" i="67"/>
  <c r="K45" i="68"/>
  <c r="F15" i="73"/>
  <c r="C37" i="73"/>
  <c r="W56" i="69"/>
  <c r="I31" i="72"/>
  <c r="G31" i="72" s="1"/>
  <c r="G67" i="71"/>
  <c r="B67" i="71" s="1"/>
  <c r="I30" i="72"/>
  <c r="G30" i="72" s="1"/>
  <c r="C44" i="74"/>
  <c r="W41" i="69"/>
  <c r="E18" i="74"/>
  <c r="Y28" i="67"/>
  <c r="W40" i="69"/>
  <c r="W54" i="69"/>
  <c r="H29" i="70"/>
  <c r="Y38" i="67"/>
  <c r="E64" i="66"/>
  <c r="C29" i="74"/>
  <c r="Q31" i="67"/>
  <c r="AE48" i="67"/>
  <c r="D49" i="70"/>
  <c r="AH59" i="67"/>
  <c r="H54" i="69"/>
  <c r="K51" i="70"/>
  <c r="K52" i="67"/>
  <c r="N46" i="70"/>
  <c r="K47" i="70"/>
  <c r="E47" i="70"/>
  <c r="K49" i="69"/>
  <c r="K47" i="69"/>
  <c r="H49" i="69"/>
  <c r="E49" i="68"/>
  <c r="AJ12" i="67"/>
  <c r="AH12" i="67" s="1"/>
  <c r="F21" i="64"/>
  <c r="K21" i="64"/>
  <c r="O21" i="64"/>
  <c r="H73" i="64"/>
  <c r="AH73" i="67"/>
  <c r="AH22" i="67" s="1"/>
  <c r="S74" i="69"/>
  <c r="D74" i="69" s="1"/>
  <c r="B74" i="69" s="1"/>
  <c r="I22" i="71"/>
  <c r="I23" i="74"/>
  <c r="N23" i="74"/>
  <c r="E22" i="64"/>
  <c r="J22" i="64"/>
  <c r="N22" i="64"/>
  <c r="B78" i="64"/>
  <c r="L23" i="67"/>
  <c r="K77" i="67"/>
  <c r="R23" i="67"/>
  <c r="Q77" i="67"/>
  <c r="E79" i="67"/>
  <c r="D81" i="68"/>
  <c r="S79" i="69"/>
  <c r="T79" i="69"/>
  <c r="S80" i="69"/>
  <c r="S81" i="69"/>
  <c r="F23" i="71"/>
  <c r="Y71" i="67"/>
  <c r="W69" i="69"/>
  <c r="AE68" i="67"/>
  <c r="Y56" i="67"/>
  <c r="E18" i="71"/>
  <c r="C18" i="71" s="1"/>
  <c r="E19" i="64"/>
  <c r="J13" i="71"/>
  <c r="Y70" i="67"/>
  <c r="G66" i="71"/>
  <c r="B66" i="71" s="1"/>
  <c r="B20" i="71" s="1"/>
  <c r="K40" i="68"/>
  <c r="N29" i="68"/>
  <c r="C38" i="74"/>
  <c r="N59" i="68"/>
  <c r="F13" i="72"/>
  <c r="Q60" i="67"/>
  <c r="E13" i="73"/>
  <c r="AE67" i="67"/>
  <c r="AE20" i="67" s="1"/>
  <c r="G46" i="71"/>
  <c r="Y58" i="67"/>
  <c r="C54" i="74"/>
  <c r="AB28" i="67"/>
  <c r="H46" i="67"/>
  <c r="AB49" i="67"/>
  <c r="AB51" i="67"/>
  <c r="AH58" i="67"/>
  <c r="V59" i="67"/>
  <c r="N59" i="67"/>
  <c r="K55" i="70"/>
  <c r="AH53" i="67"/>
  <c r="H54" i="66"/>
  <c r="N52" i="70"/>
  <c r="N50" i="70"/>
  <c r="T51" i="69"/>
  <c r="N53" i="69"/>
  <c r="N51" i="69"/>
  <c r="N51" i="67"/>
  <c r="N49" i="70"/>
  <c r="N47" i="70"/>
  <c r="K46" i="70"/>
  <c r="N46" i="69"/>
  <c r="K46" i="69"/>
  <c r="J14" i="66"/>
  <c r="H14" i="66" s="1"/>
  <c r="AF22" i="67"/>
  <c r="AE73" i="67"/>
  <c r="G23" i="65"/>
  <c r="D77" i="65"/>
  <c r="W23" i="67"/>
  <c r="D80" i="67"/>
  <c r="X13" i="67"/>
  <c r="V13" i="67" s="1"/>
  <c r="P13" i="69"/>
  <c r="N34" i="69"/>
  <c r="H36" i="69"/>
  <c r="G13" i="68"/>
  <c r="M12" i="69"/>
  <c r="G12" i="69" s="1"/>
  <c r="K68" i="67"/>
  <c r="N45" i="70"/>
  <c r="AH44" i="67"/>
  <c r="AH42" i="67"/>
  <c r="D22" i="74"/>
  <c r="I22" i="65"/>
  <c r="O22" i="65"/>
  <c r="D76" i="65"/>
  <c r="M22" i="67"/>
  <c r="S22" i="67"/>
  <c r="AG22" i="67"/>
  <c r="K74" i="67"/>
  <c r="Y74" i="67"/>
  <c r="AE74" i="67"/>
  <c r="Q75" i="67"/>
  <c r="Q22" i="67" s="1"/>
  <c r="Y75" i="67"/>
  <c r="D75" i="68"/>
  <c r="B75" i="68" s="1"/>
  <c r="H75" i="69"/>
  <c r="N76" i="69"/>
  <c r="E76" i="70"/>
  <c r="G75" i="71"/>
  <c r="B75" i="71" s="1"/>
  <c r="H22" i="72"/>
  <c r="I76" i="72"/>
  <c r="G76" i="72" s="1"/>
  <c r="G75" i="79"/>
  <c r="F22" i="64"/>
  <c r="K22" i="64"/>
  <c r="O22" i="64"/>
  <c r="H77" i="64"/>
  <c r="F23" i="65"/>
  <c r="F23" i="66"/>
  <c r="H78" i="66"/>
  <c r="C79" i="66"/>
  <c r="P23" i="67"/>
  <c r="X23" i="67"/>
  <c r="AD23" i="67"/>
  <c r="AJ23" i="67"/>
  <c r="N80" i="67"/>
  <c r="K79" i="68"/>
  <c r="U24" i="69"/>
  <c r="K81" i="69"/>
  <c r="H79" i="70"/>
  <c r="N79" i="70"/>
  <c r="N80" i="70"/>
  <c r="H81" i="70"/>
  <c r="G78" i="71"/>
  <c r="G80" i="71"/>
  <c r="K23" i="72"/>
  <c r="D24" i="73"/>
  <c r="O24" i="73"/>
  <c r="J80" i="79"/>
  <c r="T40" i="69"/>
  <c r="K39" i="69"/>
  <c r="AH38" i="67"/>
  <c r="V40" i="67"/>
  <c r="V37" i="67"/>
  <c r="N35" i="69"/>
  <c r="G35" i="69"/>
  <c r="D35" i="69" s="1"/>
  <c r="K67" i="67"/>
  <c r="F22" i="65"/>
  <c r="L22" i="65"/>
  <c r="D75" i="65"/>
  <c r="D22" i="65" s="1"/>
  <c r="G22" i="66"/>
  <c r="M22" i="66"/>
  <c r="H76" i="66"/>
  <c r="P22" i="67"/>
  <c r="X22" i="67"/>
  <c r="AD22" i="67"/>
  <c r="V74" i="67"/>
  <c r="N75" i="67"/>
  <c r="N22" i="67" s="1"/>
  <c r="AB75" i="67"/>
  <c r="D74" i="68"/>
  <c r="D23" i="68" s="1"/>
  <c r="L23" i="69"/>
  <c r="AA23" i="69"/>
  <c r="K76" i="69"/>
  <c r="N77" i="70"/>
  <c r="F22" i="71"/>
  <c r="G74" i="71"/>
  <c r="B74" i="71" s="1"/>
  <c r="G76" i="71"/>
  <c r="B76" i="71" s="1"/>
  <c r="I75" i="72"/>
  <c r="D75" i="75"/>
  <c r="D22" i="75" s="1"/>
  <c r="J75" i="75"/>
  <c r="D75" i="79"/>
  <c r="D22" i="79" s="1"/>
  <c r="J75" i="79"/>
  <c r="J22" i="79" s="1"/>
  <c r="D22" i="64"/>
  <c r="I22" i="64"/>
  <c r="M22" i="64"/>
  <c r="Q22" i="64"/>
  <c r="H79" i="64"/>
  <c r="M23" i="65"/>
  <c r="D78" i="65"/>
  <c r="B78" i="65" s="1"/>
  <c r="N78" i="65"/>
  <c r="M23" i="67"/>
  <c r="S23" i="67"/>
  <c r="AA23" i="67"/>
  <c r="AG23" i="67"/>
  <c r="E80" i="67"/>
  <c r="E79" i="68"/>
  <c r="N79" i="68"/>
  <c r="E80" i="68"/>
  <c r="Z81" i="69"/>
  <c r="E79" i="70"/>
  <c r="E24" i="70" s="1"/>
  <c r="E80" i="70"/>
  <c r="K80" i="70"/>
  <c r="E81" i="70"/>
  <c r="K81" i="70"/>
  <c r="G79" i="71"/>
  <c r="B79" i="71" s="1"/>
  <c r="F24" i="73"/>
  <c r="L24" i="73"/>
  <c r="Q24" i="73"/>
  <c r="G80" i="79"/>
  <c r="B80" i="79" s="1"/>
  <c r="B23" i="67"/>
  <c r="H23" i="70"/>
  <c r="H22" i="64"/>
  <c r="B77" i="65"/>
  <c r="C23" i="65"/>
  <c r="K10" i="65"/>
  <c r="B22" i="72"/>
  <c r="C23" i="66"/>
  <c r="B42" i="65"/>
  <c r="H78" i="68"/>
  <c r="C23" i="67"/>
  <c r="G12" i="71"/>
  <c r="C56" i="65"/>
  <c r="B33" i="71"/>
  <c r="N18" i="73"/>
  <c r="B38" i="65"/>
  <c r="I17" i="73"/>
  <c r="B43" i="75"/>
  <c r="D63" i="69"/>
  <c r="G19" i="75"/>
  <c r="K21" i="70"/>
  <c r="H68" i="73"/>
  <c r="B68" i="73" s="1"/>
  <c r="B38" i="67"/>
  <c r="B64" i="70"/>
  <c r="B64" i="75"/>
  <c r="K16" i="74"/>
  <c r="I16" i="74"/>
  <c r="H16" i="74"/>
  <c r="D32" i="69"/>
  <c r="N49" i="65"/>
  <c r="N16" i="73"/>
  <c r="H16" i="73" s="1"/>
  <c r="F36" i="74"/>
  <c r="B36" i="74" s="1"/>
  <c r="R12" i="68"/>
  <c r="Q12" i="68" s="1"/>
  <c r="N37" i="65"/>
  <c r="N13" i="65" s="1"/>
  <c r="E43" i="65"/>
  <c r="B62" i="67"/>
  <c r="B61" i="79"/>
  <c r="C61" i="69"/>
  <c r="E28" i="65"/>
  <c r="B45" i="79"/>
  <c r="B51" i="66"/>
  <c r="E52" i="69"/>
  <c r="F28" i="74"/>
  <c r="B28" i="74" s="1"/>
  <c r="AB20" i="67"/>
  <c r="Z21" i="69"/>
  <c r="B46" i="71"/>
  <c r="G39" i="72"/>
  <c r="C32" i="73"/>
  <c r="B32" i="73" s="1"/>
  <c r="V57" i="67"/>
  <c r="K51" i="67"/>
  <c r="K28" i="70"/>
  <c r="N67" i="67"/>
  <c r="N20" i="67" s="1"/>
  <c r="W15" i="69"/>
  <c r="E17" i="65"/>
  <c r="B71" i="65"/>
  <c r="H47" i="73"/>
  <c r="B47" i="73" s="1"/>
  <c r="H52" i="73"/>
  <c r="D20" i="65"/>
  <c r="Q12" i="69"/>
  <c r="J22" i="74"/>
  <c r="F71" i="74"/>
  <c r="B71" i="74" s="1"/>
  <c r="C10" i="75"/>
  <c r="B30" i="67"/>
  <c r="D35" i="65"/>
  <c r="B35" i="65" s="1"/>
  <c r="I12" i="79"/>
  <c r="G12" i="79" s="1"/>
  <c r="B12" i="79" s="1"/>
  <c r="B38" i="66"/>
  <c r="D40" i="75"/>
  <c r="B40" i="75" s="1"/>
  <c r="K16" i="70"/>
  <c r="E49" i="65"/>
  <c r="E52" i="65"/>
  <c r="B52" i="70"/>
  <c r="B49" i="79"/>
  <c r="B58" i="79"/>
  <c r="J14" i="73"/>
  <c r="I14" i="73" s="1"/>
  <c r="H14" i="73" s="1"/>
  <c r="Z73" i="69"/>
  <c r="E45" i="69"/>
  <c r="G21" i="70"/>
  <c r="B25" i="71"/>
  <c r="H12" i="66"/>
  <c r="B36" i="75"/>
  <c r="C15" i="79"/>
  <c r="D53" i="69"/>
  <c r="H18" i="66"/>
  <c r="D48" i="72"/>
  <c r="B48" i="72" s="1"/>
  <c r="G48" i="72"/>
  <c r="I29" i="73"/>
  <c r="X18" i="69"/>
  <c r="W18" i="69" s="1"/>
  <c r="G42" i="72"/>
  <c r="AE62" i="67"/>
  <c r="M14" i="70"/>
  <c r="H70" i="66"/>
  <c r="K71" i="67"/>
  <c r="N70" i="67"/>
  <c r="G70" i="75"/>
  <c r="G72" i="75"/>
  <c r="B72" i="75" s="1"/>
  <c r="K74" i="66"/>
  <c r="Q77" i="68"/>
  <c r="K77" i="69"/>
  <c r="B74" i="75"/>
  <c r="G75" i="75"/>
  <c r="D77" i="66"/>
  <c r="G23" i="66"/>
  <c r="N77" i="67"/>
  <c r="O23" i="67"/>
  <c r="Y77" i="67"/>
  <c r="Z23" i="67"/>
  <c r="AB77" i="67"/>
  <c r="AC23" i="67"/>
  <c r="AH77" i="67"/>
  <c r="AH23" i="67" s="1"/>
  <c r="AI23" i="67"/>
  <c r="N78" i="67"/>
  <c r="Q78" i="67"/>
  <c r="Y79" i="67"/>
  <c r="E78" i="68"/>
  <c r="E24" i="68" s="1"/>
  <c r="F24" i="68"/>
  <c r="K78" i="68"/>
  <c r="L24" i="68"/>
  <c r="N78" i="68"/>
  <c r="O24" i="68"/>
  <c r="Q78" i="68"/>
  <c r="R24" i="68"/>
  <c r="Q81" i="68"/>
  <c r="H78" i="69"/>
  <c r="I24" i="69"/>
  <c r="K78" i="69"/>
  <c r="L24" i="69"/>
  <c r="W78" i="69"/>
  <c r="X24" i="69"/>
  <c r="Z78" i="69"/>
  <c r="AA24" i="69"/>
  <c r="H79" i="69"/>
  <c r="R81" i="69"/>
  <c r="Q81" i="69" s="1"/>
  <c r="C78" i="70"/>
  <c r="F24" i="70"/>
  <c r="K78" i="70"/>
  <c r="L24" i="70"/>
  <c r="N78" i="70"/>
  <c r="O24" i="70"/>
  <c r="C78" i="71"/>
  <c r="C80" i="71"/>
  <c r="B80" i="71" s="1"/>
  <c r="F23" i="72"/>
  <c r="I77" i="72"/>
  <c r="I23" i="72" s="1"/>
  <c r="I78" i="73"/>
  <c r="I24" i="73" s="1"/>
  <c r="J24" i="73"/>
  <c r="C79" i="73"/>
  <c r="C24" i="73" s="1"/>
  <c r="H74" i="64"/>
  <c r="E77" i="68"/>
  <c r="C75" i="73"/>
  <c r="B75" i="73" s="1"/>
  <c r="C77" i="73"/>
  <c r="N77" i="73"/>
  <c r="N23" i="73" s="1"/>
  <c r="C75" i="74"/>
  <c r="L75" i="74"/>
  <c r="F75" i="74" s="1"/>
  <c r="G76" i="74"/>
  <c r="L76" i="74"/>
  <c r="L23" i="74" s="1"/>
  <c r="C77" i="74"/>
  <c r="B75" i="75"/>
  <c r="G76" i="75"/>
  <c r="B76" i="75" s="1"/>
  <c r="B75" i="79"/>
  <c r="H77" i="65"/>
  <c r="I23" i="65"/>
  <c r="H79" i="65"/>
  <c r="H77" i="66"/>
  <c r="I23" i="66"/>
  <c r="K77" i="66"/>
  <c r="K23" i="66" s="1"/>
  <c r="L23" i="66"/>
  <c r="E77" i="67"/>
  <c r="E23" i="67" s="1"/>
  <c r="F23" i="67"/>
  <c r="H77" i="67"/>
  <c r="I23" i="67"/>
  <c r="H80" i="67"/>
  <c r="K80" i="67"/>
  <c r="D78" i="70"/>
  <c r="G24" i="70"/>
  <c r="G77" i="71"/>
  <c r="H23" i="71"/>
  <c r="D77" i="72"/>
  <c r="E23" i="72"/>
  <c r="L78" i="74"/>
  <c r="M24" i="74"/>
  <c r="F79" i="74"/>
  <c r="B79" i="74" s="1"/>
  <c r="F80" i="74"/>
  <c r="B80" i="74" s="1"/>
  <c r="L81" i="74"/>
  <c r="F81" i="74" s="1"/>
  <c r="B81" i="74" s="1"/>
  <c r="D77" i="75"/>
  <c r="E23" i="75"/>
  <c r="G77" i="75"/>
  <c r="H23" i="75"/>
  <c r="J77" i="75"/>
  <c r="K23" i="75"/>
  <c r="D77" i="79"/>
  <c r="D23" i="79" s="1"/>
  <c r="E23" i="79"/>
  <c r="G77" i="79"/>
  <c r="H23" i="79"/>
  <c r="J77" i="79"/>
  <c r="J23" i="79" s="1"/>
  <c r="K23" i="79"/>
  <c r="B69" i="79"/>
  <c r="D21" i="79"/>
  <c r="B27" i="79"/>
  <c r="B28" i="79"/>
  <c r="B72" i="79"/>
  <c r="B63" i="79"/>
  <c r="G20" i="79"/>
  <c r="K16" i="79"/>
  <c r="H20" i="79"/>
  <c r="E13" i="79"/>
  <c r="D13" i="79" s="1"/>
  <c r="I13" i="79"/>
  <c r="G13" i="79" s="1"/>
  <c r="F15" i="79"/>
  <c r="D15" i="79" s="1"/>
  <c r="G47" i="79"/>
  <c r="K22" i="79"/>
  <c r="C22" i="79"/>
  <c r="G15" i="79"/>
  <c r="B31" i="79"/>
  <c r="J52" i="79"/>
  <c r="E10" i="79"/>
  <c r="D10" i="79" s="1"/>
  <c r="G25" i="79"/>
  <c r="B25" i="79" s="1"/>
  <c r="C10" i="79"/>
  <c r="J67" i="79"/>
  <c r="J20" i="79" s="1"/>
  <c r="G76" i="79"/>
  <c r="B76" i="79" s="1"/>
  <c r="B22" i="79" s="1"/>
  <c r="J11" i="75"/>
  <c r="B30" i="75"/>
  <c r="I13" i="75"/>
  <c r="H13" i="75"/>
  <c r="I15" i="75"/>
  <c r="G15" i="75" s="1"/>
  <c r="B15" i="75" s="1"/>
  <c r="J37" i="75"/>
  <c r="G78" i="75"/>
  <c r="B78" i="75" s="1"/>
  <c r="G22" i="75"/>
  <c r="B47" i="75"/>
  <c r="D62" i="75"/>
  <c r="B62" i="75" s="1"/>
  <c r="K17" i="75"/>
  <c r="F17" i="75"/>
  <c r="D17" i="75" s="1"/>
  <c r="L20" i="75"/>
  <c r="J79" i="75"/>
  <c r="B79" i="75" s="1"/>
  <c r="F72" i="74"/>
  <c r="B72" i="74" s="1"/>
  <c r="G22" i="74"/>
  <c r="C23" i="74"/>
  <c r="B75" i="74"/>
  <c r="F34" i="74"/>
  <c r="B34" i="74" s="1"/>
  <c r="K22" i="74"/>
  <c r="M22" i="74"/>
  <c r="I17" i="74"/>
  <c r="M19" i="74"/>
  <c r="I19" i="74"/>
  <c r="L54" i="74"/>
  <c r="F54" i="74" s="1"/>
  <c r="B54" i="74" s="1"/>
  <c r="G35" i="74"/>
  <c r="J14" i="74"/>
  <c r="H13" i="74"/>
  <c r="D11" i="74"/>
  <c r="C11" i="74" s="1"/>
  <c r="C31" i="74"/>
  <c r="D13" i="74"/>
  <c r="C13" i="74" s="1"/>
  <c r="D14" i="74"/>
  <c r="C14" i="74" s="1"/>
  <c r="E23" i="74"/>
  <c r="G78" i="74"/>
  <c r="F31" i="74"/>
  <c r="L49" i="74"/>
  <c r="F49" i="74" s="1"/>
  <c r="B49" i="74" s="1"/>
  <c r="L32" i="74"/>
  <c r="F32" i="74" s="1"/>
  <c r="B32" i="74" s="1"/>
  <c r="M12" i="74"/>
  <c r="I13" i="74"/>
  <c r="K14" i="74"/>
  <c r="G57" i="74"/>
  <c r="D12" i="74"/>
  <c r="C12" i="74" s="1"/>
  <c r="C46" i="74"/>
  <c r="C47" i="74"/>
  <c r="B47" i="74" s="1"/>
  <c r="B81" i="73"/>
  <c r="H71" i="73"/>
  <c r="I22" i="73"/>
  <c r="B80" i="73"/>
  <c r="N55" i="73"/>
  <c r="H55" i="73" s="1"/>
  <c r="B55" i="73" s="1"/>
  <c r="I42" i="73"/>
  <c r="H42" i="73" s="1"/>
  <c r="H46" i="73"/>
  <c r="H40" i="73"/>
  <c r="B40" i="73" s="1"/>
  <c r="J21" i="73"/>
  <c r="N53" i="73"/>
  <c r="H53" i="73" s="1"/>
  <c r="K14" i="73"/>
  <c r="N67" i="73"/>
  <c r="H67" i="73" s="1"/>
  <c r="B67" i="73" s="1"/>
  <c r="R22" i="73"/>
  <c r="K15" i="73"/>
  <c r="I63" i="73"/>
  <c r="I20" i="73" s="1"/>
  <c r="N60" i="73"/>
  <c r="H60" i="73" s="1"/>
  <c r="I58" i="73"/>
  <c r="I56" i="73"/>
  <c r="H56" i="73" s="1"/>
  <c r="B56" i="73" s="1"/>
  <c r="C52" i="73"/>
  <c r="B52" i="73" s="1"/>
  <c r="Q11" i="73"/>
  <c r="I26" i="73"/>
  <c r="N41" i="73"/>
  <c r="K21" i="73"/>
  <c r="I34" i="73"/>
  <c r="I37" i="73"/>
  <c r="H37" i="73" s="1"/>
  <c r="N45" i="73"/>
  <c r="H45" i="73" s="1"/>
  <c r="M12" i="73"/>
  <c r="J18" i="73"/>
  <c r="I18" i="73" s="1"/>
  <c r="H18" i="73" s="1"/>
  <c r="F14" i="73"/>
  <c r="C26" i="73"/>
  <c r="C30" i="73"/>
  <c r="C34" i="73"/>
  <c r="C61" i="73"/>
  <c r="B61" i="73" s="1"/>
  <c r="H62" i="73"/>
  <c r="B62" i="73" s="1"/>
  <c r="N65" i="73"/>
  <c r="H65" i="73" s="1"/>
  <c r="I54" i="73"/>
  <c r="H54" i="73" s="1"/>
  <c r="B54" i="73" s="1"/>
  <c r="N31" i="73"/>
  <c r="I35" i="73"/>
  <c r="H35" i="73" s="1"/>
  <c r="B35" i="73" s="1"/>
  <c r="K12" i="73"/>
  <c r="N58" i="73"/>
  <c r="K11" i="73"/>
  <c r="I11" i="73" s="1"/>
  <c r="F11" i="73"/>
  <c r="C54" i="73"/>
  <c r="C51" i="73"/>
  <c r="C36" i="73"/>
  <c r="F17" i="73"/>
  <c r="C17" i="73" s="1"/>
  <c r="E20" i="73"/>
  <c r="E12" i="73"/>
  <c r="C12" i="73" s="1"/>
  <c r="B12" i="73" s="1"/>
  <c r="D18" i="73"/>
  <c r="C60" i="73"/>
  <c r="B60" i="73" s="1"/>
  <c r="F20" i="73"/>
  <c r="C48" i="73"/>
  <c r="G16" i="73"/>
  <c r="C45" i="73"/>
  <c r="E23" i="73"/>
  <c r="P23" i="73"/>
  <c r="R23" i="73"/>
  <c r="I76" i="73"/>
  <c r="H76" i="73" s="1"/>
  <c r="B76" i="73" s="1"/>
  <c r="G50" i="72"/>
  <c r="I16" i="72"/>
  <c r="G16" i="72" s="1"/>
  <c r="B50" i="72"/>
  <c r="G55" i="72"/>
  <c r="I17" i="72"/>
  <c r="G17" i="72" s="1"/>
  <c r="G70" i="72"/>
  <c r="G21" i="72" s="1"/>
  <c r="B71" i="72"/>
  <c r="C15" i="72"/>
  <c r="H19" i="72"/>
  <c r="I66" i="72"/>
  <c r="G67" i="72"/>
  <c r="D79" i="72"/>
  <c r="B79" i="72" s="1"/>
  <c r="B46" i="72"/>
  <c r="D51" i="72"/>
  <c r="B51" i="72" s="1"/>
  <c r="B49" i="72"/>
  <c r="H11" i="72"/>
  <c r="G63" i="72"/>
  <c r="G53" i="72"/>
  <c r="B28" i="72"/>
  <c r="D35" i="72"/>
  <c r="B35" i="72" s="1"/>
  <c r="K17" i="72"/>
  <c r="E17" i="72"/>
  <c r="J11" i="72"/>
  <c r="I11" i="72" s="1"/>
  <c r="I40" i="72"/>
  <c r="G40" i="72" s="1"/>
  <c r="D27" i="72"/>
  <c r="I32" i="72"/>
  <c r="G32" i="72" s="1"/>
  <c r="K10" i="72"/>
  <c r="I10" i="72" s="1"/>
  <c r="G10" i="72" s="1"/>
  <c r="D61" i="72"/>
  <c r="D39" i="72"/>
  <c r="K13" i="72"/>
  <c r="I13" i="72" s="1"/>
  <c r="G13" i="72" s="1"/>
  <c r="I64" i="72"/>
  <c r="G64" i="72" s="1"/>
  <c r="E18" i="72"/>
  <c r="I46" i="72"/>
  <c r="G46" i="72" s="1"/>
  <c r="G77" i="72"/>
  <c r="G23" i="72" s="1"/>
  <c r="B62" i="71"/>
  <c r="B34" i="71"/>
  <c r="G29" i="71"/>
  <c r="B29" i="71" s="1"/>
  <c r="C68" i="71"/>
  <c r="B68" i="71" s="1"/>
  <c r="C55" i="71"/>
  <c r="B55" i="71" s="1"/>
  <c r="H18" i="71"/>
  <c r="C57" i="71"/>
  <c r="C60" i="71"/>
  <c r="G43" i="71"/>
  <c r="B43" i="71" s="1"/>
  <c r="E13" i="71"/>
  <c r="F10" i="71"/>
  <c r="C10" i="71" s="1"/>
  <c r="D19" i="71"/>
  <c r="G64" i="71"/>
  <c r="C64" i="71"/>
  <c r="C50" i="71"/>
  <c r="F16" i="71"/>
  <c r="E15" i="71"/>
  <c r="F15" i="71"/>
  <c r="G32" i="71"/>
  <c r="C70" i="71"/>
  <c r="B70" i="71" s="1"/>
  <c r="B21" i="71" s="1"/>
  <c r="G73" i="71"/>
  <c r="B37" i="71"/>
  <c r="J10" i="71"/>
  <c r="G10" i="71" s="1"/>
  <c r="C42" i="71"/>
  <c r="B42" i="71" s="1"/>
  <c r="F14" i="71"/>
  <c r="C61" i="71"/>
  <c r="C27" i="71"/>
  <c r="B27" i="71" s="1"/>
  <c r="G26" i="71"/>
  <c r="G30" i="71"/>
  <c r="B30" i="71" s="1"/>
  <c r="D22" i="71"/>
  <c r="C77" i="71"/>
  <c r="E17" i="70"/>
  <c r="K40" i="70"/>
  <c r="D27" i="70"/>
  <c r="B27" i="70" s="1"/>
  <c r="D28" i="70"/>
  <c r="B28" i="70" s="1"/>
  <c r="D43" i="70"/>
  <c r="B43" i="70" s="1"/>
  <c r="N76" i="70"/>
  <c r="E23" i="70"/>
  <c r="B65" i="70"/>
  <c r="N14" i="70"/>
  <c r="E64" i="70"/>
  <c r="I16" i="70"/>
  <c r="H49" i="70"/>
  <c r="J17" i="70"/>
  <c r="D17" i="70" s="1"/>
  <c r="C48" i="70"/>
  <c r="B48" i="70" s="1"/>
  <c r="K39" i="70"/>
  <c r="E41" i="70"/>
  <c r="D37" i="70"/>
  <c r="B37" i="70" s="1"/>
  <c r="N72" i="70"/>
  <c r="N22" i="70" s="1"/>
  <c r="H78" i="70"/>
  <c r="D51" i="69"/>
  <c r="B51" i="69" s="1"/>
  <c r="E51" i="69"/>
  <c r="B44" i="69"/>
  <c r="B59" i="69"/>
  <c r="B63" i="69"/>
  <c r="D12" i="69"/>
  <c r="K19" i="69"/>
  <c r="Q65" i="69"/>
  <c r="D72" i="69"/>
  <c r="B72" i="69" s="1"/>
  <c r="S11" i="69"/>
  <c r="AB16" i="69"/>
  <c r="Z16" i="69" s="1"/>
  <c r="X20" i="69"/>
  <c r="X16" i="69"/>
  <c r="W49" i="69"/>
  <c r="R41" i="69"/>
  <c r="Q41" i="69" s="1"/>
  <c r="T38" i="69"/>
  <c r="F41" i="69"/>
  <c r="C41" i="69" s="1"/>
  <c r="K40" i="69"/>
  <c r="R29" i="69"/>
  <c r="C29" i="69" s="1"/>
  <c r="R26" i="69"/>
  <c r="Q26" i="69" s="1"/>
  <c r="K28" i="69"/>
  <c r="H28" i="69"/>
  <c r="G79" i="69"/>
  <c r="D79" i="69" s="1"/>
  <c r="Z14" i="69"/>
  <c r="Q39" i="69"/>
  <c r="E64" i="69"/>
  <c r="Q32" i="69"/>
  <c r="N49" i="69"/>
  <c r="R16" i="69"/>
  <c r="W66" i="69"/>
  <c r="W21" i="69" s="1"/>
  <c r="Z44" i="69"/>
  <c r="W55" i="69"/>
  <c r="Y20" i="69"/>
  <c r="S20" i="69" s="1"/>
  <c r="D20" i="69" s="1"/>
  <c r="W27" i="69"/>
  <c r="F54" i="69"/>
  <c r="H55" i="69"/>
  <c r="H35" i="69"/>
  <c r="K74" i="69"/>
  <c r="V23" i="69"/>
  <c r="R75" i="69"/>
  <c r="K79" i="69"/>
  <c r="Z80" i="69"/>
  <c r="C44" i="68"/>
  <c r="N15" i="68"/>
  <c r="I42" i="68"/>
  <c r="O19" i="68"/>
  <c r="K57" i="68"/>
  <c r="M14" i="68"/>
  <c r="K14" i="68" s="1"/>
  <c r="I49" i="68"/>
  <c r="C40" i="68"/>
  <c r="E29" i="68"/>
  <c r="J79" i="68"/>
  <c r="H79" i="68" s="1"/>
  <c r="J80" i="68"/>
  <c r="D78" i="68"/>
  <c r="K23" i="68"/>
  <c r="K21" i="68"/>
  <c r="Q21" i="68"/>
  <c r="E15" i="68"/>
  <c r="Q41" i="68"/>
  <c r="J44" i="68"/>
  <c r="H44" i="68" s="1"/>
  <c r="N62" i="68"/>
  <c r="N56" i="68"/>
  <c r="I65" i="68"/>
  <c r="C65" i="68" s="1"/>
  <c r="B65" i="68" s="1"/>
  <c r="N41" i="68"/>
  <c r="J51" i="68"/>
  <c r="D51" i="68" s="1"/>
  <c r="I51" i="68"/>
  <c r="K50" i="68"/>
  <c r="I48" i="68"/>
  <c r="I16" i="68" s="1"/>
  <c r="J48" i="68"/>
  <c r="D48" i="68" s="1"/>
  <c r="J49" i="68"/>
  <c r="D49" i="68" s="1"/>
  <c r="K39" i="68"/>
  <c r="K31" i="68"/>
  <c r="N34" i="68"/>
  <c r="K28" i="68"/>
  <c r="K32" i="68"/>
  <c r="D36" i="68"/>
  <c r="K42" i="68"/>
  <c r="N81" i="68"/>
  <c r="M20" i="67"/>
  <c r="F16" i="67"/>
  <c r="G16" i="67"/>
  <c r="E56" i="67"/>
  <c r="K17" i="67"/>
  <c r="S15" i="67"/>
  <c r="Q15" i="67" s="1"/>
  <c r="Y35" i="67"/>
  <c r="Q62" i="67"/>
  <c r="AA12" i="67"/>
  <c r="Y25" i="67"/>
  <c r="Q32" i="67"/>
  <c r="H39" i="67"/>
  <c r="D60" i="67"/>
  <c r="AB60" i="67"/>
  <c r="Y64" i="67"/>
  <c r="Y63" i="67"/>
  <c r="AC18" i="67"/>
  <c r="D64" i="67"/>
  <c r="Z16" i="67"/>
  <c r="Y16" i="67" s="1"/>
  <c r="Q26" i="67"/>
  <c r="AA10" i="67"/>
  <c r="Y10" i="67" s="1"/>
  <c r="AD10" i="67"/>
  <c r="AB10" i="67" s="1"/>
  <c r="D27" i="67"/>
  <c r="B27" i="67" s="1"/>
  <c r="D29" i="67"/>
  <c r="Y32" i="67"/>
  <c r="AB30" i="67"/>
  <c r="AG13" i="67"/>
  <c r="AB45" i="67"/>
  <c r="AC15" i="67"/>
  <c r="AF15" i="67"/>
  <c r="J16" i="67"/>
  <c r="H16" i="67" s="1"/>
  <c r="S16" i="67"/>
  <c r="AG16" i="67"/>
  <c r="AE16" i="67" s="1"/>
  <c r="C59" i="67"/>
  <c r="Q58" i="67"/>
  <c r="D74" i="67"/>
  <c r="B74" i="67" s="1"/>
  <c r="Q79" i="67"/>
  <c r="Q23" i="67" s="1"/>
  <c r="AB22" i="67"/>
  <c r="Q20" i="67"/>
  <c r="AI20" i="67"/>
  <c r="V65" i="67"/>
  <c r="V11" i="67"/>
  <c r="F17" i="67"/>
  <c r="E17" i="67" s="1"/>
  <c r="C64" i="67"/>
  <c r="B64" i="67" s="1"/>
  <c r="C67" i="67"/>
  <c r="B67" i="67" s="1"/>
  <c r="H35" i="67"/>
  <c r="H55" i="67"/>
  <c r="AC13" i="67"/>
  <c r="S20" i="67"/>
  <c r="AB70" i="67"/>
  <c r="AB21" i="67" s="1"/>
  <c r="V70" i="67"/>
  <c r="V21" i="67" s="1"/>
  <c r="H75" i="67"/>
  <c r="V77" i="67"/>
  <c r="V23" i="67" s="1"/>
  <c r="K79" i="67"/>
  <c r="K23" i="67" s="1"/>
  <c r="Y80" i="67"/>
  <c r="E10" i="66"/>
  <c r="B56" i="66"/>
  <c r="L18" i="66"/>
  <c r="K18" i="66" s="1"/>
  <c r="K42" i="66"/>
  <c r="I20" i="66"/>
  <c r="D50" i="66"/>
  <c r="B50" i="66" s="1"/>
  <c r="E70" i="66"/>
  <c r="E72" i="66"/>
  <c r="G18" i="66"/>
  <c r="D18" i="66" s="1"/>
  <c r="E54" i="66"/>
  <c r="D33" i="66"/>
  <c r="B33" i="66" s="1"/>
  <c r="E25" i="66"/>
  <c r="E31" i="66"/>
  <c r="G15" i="66"/>
  <c r="E15" i="66" s="1"/>
  <c r="E78" i="66"/>
  <c r="E23" i="66" s="1"/>
  <c r="B57" i="66"/>
  <c r="K55" i="66"/>
  <c r="M10" i="66"/>
  <c r="K10" i="66" s="1"/>
  <c r="L11" i="66"/>
  <c r="K11" i="66" s="1"/>
  <c r="K56" i="66"/>
  <c r="M19" i="66"/>
  <c r="K19" i="66" s="1"/>
  <c r="F11" i="66"/>
  <c r="G14" i="66"/>
  <c r="E14" i="66" s="1"/>
  <c r="K73" i="66"/>
  <c r="D79" i="66"/>
  <c r="B79" i="66" s="1"/>
  <c r="N53" i="65"/>
  <c r="C53" i="65"/>
  <c r="B53" i="65" s="1"/>
  <c r="H31" i="65"/>
  <c r="H11" i="65" s="1"/>
  <c r="I11" i="65"/>
  <c r="G21" i="65"/>
  <c r="E44" i="65"/>
  <c r="D44" i="65"/>
  <c r="B44" i="65" s="1"/>
  <c r="E65" i="65"/>
  <c r="E20" i="65" s="1"/>
  <c r="C65" i="65"/>
  <c r="B65" i="65" s="1"/>
  <c r="E25" i="65"/>
  <c r="E10" i="65" s="1"/>
  <c r="D25" i="65"/>
  <c r="E31" i="65"/>
  <c r="D31" i="65"/>
  <c r="B37" i="65"/>
  <c r="B66" i="65"/>
  <c r="K12" i="65"/>
  <c r="D69" i="65"/>
  <c r="C55" i="65"/>
  <c r="B55" i="65" s="1"/>
  <c r="K70" i="65"/>
  <c r="K21" i="65" s="1"/>
  <c r="O15" i="65"/>
  <c r="L18" i="65"/>
  <c r="K58" i="65"/>
  <c r="C37" i="65"/>
  <c r="H37" i="65"/>
  <c r="H13" i="65" s="1"/>
  <c r="J13" i="65"/>
  <c r="C26" i="65"/>
  <c r="P11" i="65"/>
  <c r="O11" i="65"/>
  <c r="O13" i="65"/>
  <c r="N20" i="65"/>
  <c r="H59" i="65"/>
  <c r="H18" i="65" s="1"/>
  <c r="C59" i="65"/>
  <c r="B59" i="65" s="1"/>
  <c r="H27" i="65"/>
  <c r="H10" i="65" s="1"/>
  <c r="C27" i="65"/>
  <c r="B27" i="65" s="1"/>
  <c r="D36" i="65"/>
  <c r="E36" i="65"/>
  <c r="C47" i="65"/>
  <c r="E47" i="65"/>
  <c r="D50" i="65"/>
  <c r="E50" i="65"/>
  <c r="E63" i="65"/>
  <c r="F19" i="65"/>
  <c r="D47" i="65"/>
  <c r="N47" i="65"/>
  <c r="N15" i="65" s="1"/>
  <c r="N34" i="65"/>
  <c r="C34" i="65"/>
  <c r="B34" i="65" s="1"/>
  <c r="O12" i="65"/>
  <c r="H45" i="65"/>
  <c r="J15" i="65"/>
  <c r="D40" i="65"/>
  <c r="D13" i="65" s="1"/>
  <c r="F21" i="65"/>
  <c r="C68" i="65"/>
  <c r="B68" i="65" s="1"/>
  <c r="E68" i="65"/>
  <c r="H14" i="65"/>
  <c r="P15" i="65"/>
  <c r="G13" i="65"/>
  <c r="P16" i="65"/>
  <c r="C31" i="65"/>
  <c r="B31" i="65" s="1"/>
  <c r="D33" i="65"/>
  <c r="B33" i="65" s="1"/>
  <c r="N43" i="65"/>
  <c r="N14" i="65" s="1"/>
  <c r="C69" i="65"/>
  <c r="I12" i="65"/>
  <c r="K61" i="65"/>
  <c r="N69" i="65"/>
  <c r="J17" i="65"/>
  <c r="D57" i="65"/>
  <c r="D49" i="65"/>
  <c r="B49" i="65" s="1"/>
  <c r="P22" i="65"/>
  <c r="E79" i="65"/>
  <c r="N11" i="64"/>
  <c r="H37" i="64"/>
  <c r="H26" i="64"/>
  <c r="O18" i="64"/>
  <c r="Q20" i="64"/>
  <c r="O13" i="64"/>
  <c r="K19" i="64"/>
  <c r="B51" i="64"/>
  <c r="C11" i="64"/>
  <c r="C15" i="64"/>
  <c r="B11" i="64"/>
  <c r="P14" i="64"/>
  <c r="P15" i="64"/>
  <c r="P10" i="64"/>
  <c r="B55" i="64"/>
  <c r="B69" i="64"/>
  <c r="K14" i="64"/>
  <c r="O15" i="64"/>
  <c r="Q19" i="64"/>
  <c r="H49" i="64"/>
  <c r="L16" i="64"/>
  <c r="K16" i="64"/>
  <c r="L13" i="64"/>
  <c r="H13" i="64" s="1"/>
  <c r="K9" i="64"/>
  <c r="G15" i="64"/>
  <c r="C16" i="69"/>
  <c r="B61" i="65"/>
  <c r="C21" i="66"/>
  <c r="R20" i="69"/>
  <c r="E20" i="70"/>
  <c r="F50" i="74"/>
  <c r="B50" i="74" s="1"/>
  <c r="G17" i="74"/>
  <c r="D18" i="79"/>
  <c r="C36" i="68"/>
  <c r="B36" i="68" s="1"/>
  <c r="F64" i="74"/>
  <c r="B64" i="74" s="1"/>
  <c r="B70" i="64"/>
  <c r="D20" i="64"/>
  <c r="B48" i="64"/>
  <c r="E15" i="64"/>
  <c r="L14" i="65"/>
  <c r="K42" i="65"/>
  <c r="K14" i="65" s="1"/>
  <c r="K59" i="68"/>
  <c r="L19" i="68"/>
  <c r="K26" i="68"/>
  <c r="I26" i="68"/>
  <c r="B17" i="70"/>
  <c r="N55" i="65"/>
  <c r="N17" i="65" s="1"/>
  <c r="O17" i="65"/>
  <c r="B17" i="64"/>
  <c r="C72" i="68"/>
  <c r="I22" i="68"/>
  <c r="H19" i="70"/>
  <c r="D19" i="70"/>
  <c r="B19" i="70" s="1"/>
  <c r="J13" i="68"/>
  <c r="N13" i="68"/>
  <c r="C52" i="71"/>
  <c r="D16" i="71"/>
  <c r="C16" i="71" s="1"/>
  <c r="P17" i="65"/>
  <c r="D56" i="65"/>
  <c r="J18" i="79"/>
  <c r="B45" i="67"/>
  <c r="J71" i="68"/>
  <c r="P22" i="68"/>
  <c r="H22" i="70"/>
  <c r="W28" i="69"/>
  <c r="X11" i="69"/>
  <c r="C63" i="68"/>
  <c r="H63" i="68"/>
  <c r="L13" i="79"/>
  <c r="J13" i="79" s="1"/>
  <c r="J38" i="79"/>
  <c r="B38" i="79" s="1"/>
  <c r="B65" i="73"/>
  <c r="B59" i="79"/>
  <c r="B56" i="67"/>
  <c r="K12" i="66"/>
  <c r="C40" i="66"/>
  <c r="B40" i="66" s="1"/>
  <c r="F13" i="66"/>
  <c r="N12" i="65"/>
  <c r="K20" i="64"/>
  <c r="H68" i="64"/>
  <c r="H20" i="64" s="1"/>
  <c r="B71" i="79"/>
  <c r="E10" i="64"/>
  <c r="B55" i="74"/>
  <c r="B66" i="74"/>
  <c r="B48" i="79"/>
  <c r="B55" i="79"/>
  <c r="P9" i="64"/>
  <c r="M12" i="64"/>
  <c r="H12" i="64" s="1"/>
  <c r="H27" i="64"/>
  <c r="D29" i="65"/>
  <c r="D11" i="65" s="1"/>
  <c r="M19" i="65"/>
  <c r="K62" i="65"/>
  <c r="K19" i="65" s="1"/>
  <c r="M13" i="66"/>
  <c r="K13" i="66" s="1"/>
  <c r="K41" i="68"/>
  <c r="C17" i="66"/>
  <c r="D31" i="69"/>
  <c r="B31" i="69" s="1"/>
  <c r="L20" i="64"/>
  <c r="C32" i="65"/>
  <c r="N28" i="68"/>
  <c r="J59" i="68"/>
  <c r="M19" i="68"/>
  <c r="L12" i="75"/>
  <c r="J12" i="75" s="1"/>
  <c r="J33" i="75"/>
  <c r="B33" i="75" s="1"/>
  <c r="P18" i="65"/>
  <c r="D58" i="65"/>
  <c r="K54" i="65"/>
  <c r="D54" i="65"/>
  <c r="B54" i="65" s="1"/>
  <c r="I29" i="68"/>
  <c r="K29" i="68"/>
  <c r="H58" i="64"/>
  <c r="M17" i="64"/>
  <c r="L18" i="75"/>
  <c r="J14" i="64"/>
  <c r="N71" i="68"/>
  <c r="N22" i="68" s="1"/>
  <c r="AA13" i="67"/>
  <c r="Y13" i="67" s="1"/>
  <c r="D37" i="67"/>
  <c r="B37" i="67" s="1"/>
  <c r="H34" i="64"/>
  <c r="K56" i="65"/>
  <c r="L17" i="65"/>
  <c r="B65" i="66"/>
  <c r="B29" i="66"/>
  <c r="H19" i="64"/>
  <c r="F16" i="64"/>
  <c r="C56" i="71"/>
  <c r="B56" i="71" s="1"/>
  <c r="D17" i="71"/>
  <c r="Z20" i="69"/>
  <c r="H46" i="68"/>
  <c r="F29" i="74"/>
  <c r="Q69" i="69"/>
  <c r="Q21" i="69" s="1"/>
  <c r="C69" i="69"/>
  <c r="C14" i="65"/>
  <c r="N70" i="65"/>
  <c r="P21" i="65"/>
  <c r="H32" i="68"/>
  <c r="I33" i="68"/>
  <c r="O12" i="68"/>
  <c r="J30" i="68"/>
  <c r="N30" i="68"/>
  <c r="P12" i="68"/>
  <c r="B64" i="65"/>
  <c r="E16" i="65"/>
  <c r="B37" i="75"/>
  <c r="D19" i="79"/>
  <c r="C11" i="70"/>
  <c r="B11" i="70" s="1"/>
  <c r="H11" i="70"/>
  <c r="N19" i="73"/>
  <c r="C58" i="68"/>
  <c r="B58" i="68" s="1"/>
  <c r="C15" i="66"/>
  <c r="B36" i="79"/>
  <c r="E15" i="65"/>
  <c r="N30" i="73"/>
  <c r="H30" i="73" s="1"/>
  <c r="B30" i="73" s="1"/>
  <c r="P12" i="73"/>
  <c r="N12" i="73" s="1"/>
  <c r="J70" i="75"/>
  <c r="J21" i="75" s="1"/>
  <c r="K21" i="75"/>
  <c r="S70" i="69"/>
  <c r="S22" i="69" s="1"/>
  <c r="V22" i="69"/>
  <c r="G22" i="68"/>
  <c r="E70" i="68"/>
  <c r="E22" i="68" s="1"/>
  <c r="D69" i="67"/>
  <c r="E72" i="65"/>
  <c r="E21" i="65" s="1"/>
  <c r="D72" i="65"/>
  <c r="D21" i="65" s="1"/>
  <c r="R21" i="67"/>
  <c r="Q69" i="67"/>
  <c r="Q21" i="67" s="1"/>
  <c r="W70" i="69"/>
  <c r="R70" i="69"/>
  <c r="X22" i="69"/>
  <c r="W73" i="69"/>
  <c r="R73" i="69"/>
  <c r="J70" i="79"/>
  <c r="J21" i="79" s="1"/>
  <c r="L21" i="79"/>
  <c r="B70" i="72"/>
  <c r="B21" i="72" s="1"/>
  <c r="D21" i="72"/>
  <c r="L73" i="74"/>
  <c r="C43" i="67"/>
  <c r="F14" i="67"/>
  <c r="D42" i="75"/>
  <c r="B42" i="75" s="1"/>
  <c r="F14" i="75"/>
  <c r="D14" i="75" s="1"/>
  <c r="B14" i="75" s="1"/>
  <c r="G42" i="79"/>
  <c r="B42" i="79" s="1"/>
  <c r="H14" i="79"/>
  <c r="G14" i="79" s="1"/>
  <c r="B44" i="75"/>
  <c r="L44" i="74"/>
  <c r="F44" i="74" s="1"/>
  <c r="B44" i="74" s="1"/>
  <c r="P15" i="74"/>
  <c r="D66" i="79"/>
  <c r="B66" i="79" s="1"/>
  <c r="E20" i="79"/>
  <c r="I19" i="79"/>
  <c r="G62" i="79"/>
  <c r="B62" i="79" s="1"/>
  <c r="Q20" i="73"/>
  <c r="N20" i="73" s="1"/>
  <c r="H20" i="73" s="1"/>
  <c r="N63" i="73"/>
  <c r="H63" i="73" s="1"/>
  <c r="L67" i="74"/>
  <c r="N21" i="74"/>
  <c r="C20" i="79"/>
  <c r="B69" i="70"/>
  <c r="D19" i="75"/>
  <c r="D26" i="67"/>
  <c r="B26" i="67" s="1"/>
  <c r="E26" i="67"/>
  <c r="B28" i="71"/>
  <c r="C29" i="67"/>
  <c r="B29" i="67" s="1"/>
  <c r="F11" i="67"/>
  <c r="C32" i="67"/>
  <c r="B32" i="67" s="1"/>
  <c r="E32" i="67"/>
  <c r="C34" i="67"/>
  <c r="B34" i="67" s="1"/>
  <c r="F12" i="67"/>
  <c r="E35" i="69"/>
  <c r="C35" i="69"/>
  <c r="N37" i="69"/>
  <c r="O13" i="69"/>
  <c r="G13" i="70"/>
  <c r="D34" i="70"/>
  <c r="K39" i="66"/>
  <c r="C39" i="66"/>
  <c r="B39" i="66" s="1"/>
  <c r="C45" i="65"/>
  <c r="F15" i="65"/>
  <c r="H45" i="66"/>
  <c r="D45" i="66"/>
  <c r="B45" i="66" s="1"/>
  <c r="J15" i="66"/>
  <c r="H47" i="66"/>
  <c r="D47" i="66"/>
  <c r="B47" i="66" s="1"/>
  <c r="E45" i="67"/>
  <c r="G15" i="67"/>
  <c r="K48" i="67"/>
  <c r="D48" i="67"/>
  <c r="B48" i="67" s="1"/>
  <c r="E47" i="69"/>
  <c r="C47" i="69"/>
  <c r="G16" i="69"/>
  <c r="E16" i="69" s="1"/>
  <c r="C49" i="69"/>
  <c r="B49" i="69" s="1"/>
  <c r="S48" i="69"/>
  <c r="T48" i="69"/>
  <c r="V50" i="67"/>
  <c r="C50" i="67"/>
  <c r="B50" i="67" s="1"/>
  <c r="C52" i="68"/>
  <c r="E50" i="69"/>
  <c r="F53" i="69"/>
  <c r="H53" i="69"/>
  <c r="E50" i="70"/>
  <c r="D50" i="70"/>
  <c r="B50" i="70" s="1"/>
  <c r="G49" i="75"/>
  <c r="B49" i="75" s="1"/>
  <c r="I16" i="75"/>
  <c r="G16" i="75" s="1"/>
  <c r="D52" i="79"/>
  <c r="E16" i="79"/>
  <c r="D16" i="79" s="1"/>
  <c r="H16" i="79"/>
  <c r="G16" i="79" s="1"/>
  <c r="G50" i="79"/>
  <c r="B50" i="79" s="1"/>
  <c r="L56" i="74"/>
  <c r="F56" i="74" s="1"/>
  <c r="B56" i="74" s="1"/>
  <c r="N18" i="74"/>
  <c r="L18" i="74" s="1"/>
  <c r="H17" i="79"/>
  <c r="G17" i="79" s="1"/>
  <c r="B17" i="79" s="1"/>
  <c r="G54" i="79"/>
  <c r="P18" i="67"/>
  <c r="N18" i="67" s="1"/>
  <c r="N57" i="67"/>
  <c r="E17" i="74"/>
  <c r="C17" i="74" s="1"/>
  <c r="C52" i="74"/>
  <c r="B52" i="74" s="1"/>
  <c r="J52" i="68"/>
  <c r="Q52" i="68"/>
  <c r="AB17" i="69"/>
  <c r="Z17" i="69" s="1"/>
  <c r="Z50" i="69"/>
  <c r="J26" i="79"/>
  <c r="L10" i="79"/>
  <c r="S11" i="68"/>
  <c r="Q11" i="68" s="1"/>
  <c r="J27" i="68"/>
  <c r="G33" i="74"/>
  <c r="F33" i="74" s="1"/>
  <c r="B33" i="74" s="1"/>
  <c r="H12" i="74"/>
  <c r="N29" i="73"/>
  <c r="H29" i="73" s="1"/>
  <c r="O11" i="73"/>
  <c r="J55" i="68"/>
  <c r="D55" i="68" s="1"/>
  <c r="S18" i="68"/>
  <c r="H59" i="73"/>
  <c r="B59" i="73" s="1"/>
  <c r="L35" i="74"/>
  <c r="F35" i="74" s="1"/>
  <c r="M13" i="74"/>
  <c r="B48" i="71"/>
  <c r="B64" i="66"/>
  <c r="B53" i="73"/>
  <c r="H26" i="73"/>
  <c r="B26" i="73" s="1"/>
  <c r="H20" i="74"/>
  <c r="G62" i="74"/>
  <c r="H33" i="73"/>
  <c r="B33" i="73" s="1"/>
  <c r="B27" i="72"/>
  <c r="C10" i="72"/>
  <c r="B10" i="72" s="1"/>
  <c r="I10" i="64"/>
  <c r="L20" i="68"/>
  <c r="K20" i="68" s="1"/>
  <c r="I64" i="68"/>
  <c r="S14" i="68"/>
  <c r="J14" i="68" s="1"/>
  <c r="H14" i="68" s="1"/>
  <c r="Q38" i="68"/>
  <c r="G21" i="79"/>
  <c r="F21" i="79"/>
  <c r="D71" i="75"/>
  <c r="B73" i="70"/>
  <c r="C70" i="67"/>
  <c r="E70" i="67"/>
  <c r="E69" i="67"/>
  <c r="C20" i="64"/>
  <c r="B68" i="64"/>
  <c r="B20" i="64" s="1"/>
  <c r="L22" i="73"/>
  <c r="M22" i="73"/>
  <c r="Q22" i="73"/>
  <c r="B38" i="71"/>
  <c r="N67" i="69"/>
  <c r="O21" i="69"/>
  <c r="M20" i="66"/>
  <c r="D66" i="66"/>
  <c r="K66" i="66"/>
  <c r="Q63" i="69"/>
  <c r="E62" i="65"/>
  <c r="E19" i="65" s="1"/>
  <c r="D62" i="65"/>
  <c r="K25" i="66"/>
  <c r="C25" i="66"/>
  <c r="B25" i="66" s="1"/>
  <c r="C27" i="66"/>
  <c r="B27" i="66" s="1"/>
  <c r="K27" i="66"/>
  <c r="K10" i="75"/>
  <c r="J28" i="75"/>
  <c r="D31" i="67"/>
  <c r="B31" i="67" s="1"/>
  <c r="E14" i="68"/>
  <c r="S17" i="69"/>
  <c r="C17" i="67"/>
  <c r="D54" i="69"/>
  <c r="G19" i="69"/>
  <c r="J12" i="73"/>
  <c r="I12" i="73" s="1"/>
  <c r="H12" i="73" s="1"/>
  <c r="P20" i="65"/>
  <c r="N58" i="65"/>
  <c r="C10" i="64"/>
  <c r="F12" i="71"/>
  <c r="B51" i="73"/>
  <c r="H65" i="68"/>
  <c r="AB18" i="67"/>
  <c r="G52" i="71"/>
  <c r="I15" i="72"/>
  <c r="G15" i="72" s="1"/>
  <c r="G9" i="64"/>
  <c r="G10" i="64"/>
  <c r="G11" i="64"/>
  <c r="G12" i="64"/>
  <c r="AB15" i="67"/>
  <c r="B59" i="67"/>
  <c r="AH20" i="67"/>
  <c r="C67" i="69"/>
  <c r="E67" i="69"/>
  <c r="C54" i="68"/>
  <c r="B54" i="68" s="1"/>
  <c r="H54" i="68"/>
  <c r="N10" i="65"/>
  <c r="O17" i="68"/>
  <c r="N17" i="68" s="1"/>
  <c r="I50" i="68"/>
  <c r="B57" i="79"/>
  <c r="F17" i="69"/>
  <c r="D11" i="75"/>
  <c r="C28" i="67"/>
  <c r="B28" i="67" s="1"/>
  <c r="R10" i="67"/>
  <c r="Q10" i="67" s="1"/>
  <c r="N43" i="73"/>
  <c r="H43" i="73" s="1"/>
  <c r="J21" i="65"/>
  <c r="B45" i="68"/>
  <c r="F15" i="64"/>
  <c r="D70" i="75"/>
  <c r="E21" i="75"/>
  <c r="G22" i="70"/>
  <c r="E70" i="70"/>
  <c r="E22" i="70" s="1"/>
  <c r="D70" i="70"/>
  <c r="D22" i="70" s="1"/>
  <c r="J22" i="69"/>
  <c r="G70" i="69"/>
  <c r="H70" i="69"/>
  <c r="H22" i="69" s="1"/>
  <c r="AJ21" i="67"/>
  <c r="AH69" i="67"/>
  <c r="AH21" i="67" s="1"/>
  <c r="P21" i="67"/>
  <c r="N69" i="67"/>
  <c r="K72" i="66"/>
  <c r="K21" i="66" s="1"/>
  <c r="M21" i="66"/>
  <c r="AF21" i="67"/>
  <c r="AE69" i="67"/>
  <c r="AE21" i="67" s="1"/>
  <c r="I22" i="70"/>
  <c r="C70" i="70"/>
  <c r="G14" i="65"/>
  <c r="D41" i="65"/>
  <c r="D14" i="65" s="1"/>
  <c r="E41" i="65"/>
  <c r="E14" i="65" s="1"/>
  <c r="K43" i="66"/>
  <c r="C43" i="66"/>
  <c r="B43" i="66" s="1"/>
  <c r="T15" i="69"/>
  <c r="R15" i="69"/>
  <c r="J15" i="74"/>
  <c r="N15" i="74"/>
  <c r="L15" i="74" s="1"/>
  <c r="F15" i="74" s="1"/>
  <c r="L45" i="74"/>
  <c r="F45" i="74" s="1"/>
  <c r="B45" i="74" s="1"/>
  <c r="I15" i="73"/>
  <c r="H15" i="73" s="1"/>
  <c r="V66" i="67"/>
  <c r="V20" i="67" s="1"/>
  <c r="D66" i="67"/>
  <c r="B66" i="67" s="1"/>
  <c r="F19" i="67"/>
  <c r="E62" i="67"/>
  <c r="D65" i="67"/>
  <c r="H68" i="66"/>
  <c r="H20" i="66" s="1"/>
  <c r="J20" i="66"/>
  <c r="I69" i="73"/>
  <c r="H69" i="73" s="1"/>
  <c r="B69" i="73" s="1"/>
  <c r="L21" i="73"/>
  <c r="J60" i="75"/>
  <c r="B60" i="75" s="1"/>
  <c r="F11" i="69"/>
  <c r="H10" i="75"/>
  <c r="G10" i="75" s="1"/>
  <c r="G27" i="75"/>
  <c r="B27" i="75" s="1"/>
  <c r="K33" i="69"/>
  <c r="L12" i="69"/>
  <c r="K12" i="69" s="1"/>
  <c r="I31" i="73"/>
  <c r="H31" i="73" s="1"/>
  <c r="G32" i="79"/>
  <c r="I11" i="79"/>
  <c r="G11" i="79" s="1"/>
  <c r="E33" i="65"/>
  <c r="F12" i="65"/>
  <c r="D35" i="75"/>
  <c r="B35" i="75" s="1"/>
  <c r="F12" i="75"/>
  <c r="D12" i="75" s="1"/>
  <c r="B12" i="75" s="1"/>
  <c r="R14" i="69"/>
  <c r="Q14" i="69" s="1"/>
  <c r="T14" i="69"/>
  <c r="B38" i="75"/>
  <c r="J47" i="79"/>
  <c r="K15" i="79"/>
  <c r="J15" i="79" s="1"/>
  <c r="B15" i="79" s="1"/>
  <c r="F16" i="65"/>
  <c r="C52" i="65"/>
  <c r="C58" i="69"/>
  <c r="B58" i="69" s="1"/>
  <c r="L59" i="74"/>
  <c r="F59" i="74" s="1"/>
  <c r="B59" i="74" s="1"/>
  <c r="N19" i="74"/>
  <c r="J58" i="75"/>
  <c r="J18" i="75" s="1"/>
  <c r="H18" i="75"/>
  <c r="G18" i="75" s="1"/>
  <c r="G58" i="75"/>
  <c r="B58" i="75" s="1"/>
  <c r="K63" i="67"/>
  <c r="L19" i="67"/>
  <c r="K19" i="67" s="1"/>
  <c r="C63" i="67"/>
  <c r="G20" i="68"/>
  <c r="E64" i="68"/>
  <c r="D64" i="68"/>
  <c r="O20" i="69"/>
  <c r="N62" i="69"/>
  <c r="J63" i="75"/>
  <c r="B63" i="75" s="1"/>
  <c r="K19" i="75"/>
  <c r="C57" i="65"/>
  <c r="N57" i="65"/>
  <c r="N18" i="65" s="1"/>
  <c r="S19" i="68"/>
  <c r="Q19" i="68" s="1"/>
  <c r="Q58" i="68"/>
  <c r="O17" i="74"/>
  <c r="L17" i="74" s="1"/>
  <c r="L51" i="74"/>
  <c r="F51" i="74" s="1"/>
  <c r="B51" i="74" s="1"/>
  <c r="O16" i="74"/>
  <c r="L16" i="74" s="1"/>
  <c r="F16" i="74" s="1"/>
  <c r="L46" i="74"/>
  <c r="F46" i="74" s="1"/>
  <c r="B46" i="74" s="1"/>
  <c r="C32" i="71"/>
  <c r="B32" i="71" s="1"/>
  <c r="E11" i="71"/>
  <c r="L38" i="74"/>
  <c r="F38" i="74" s="1"/>
  <c r="B38" i="74" s="1"/>
  <c r="W30" i="69"/>
  <c r="S30" i="69"/>
  <c r="D47" i="72"/>
  <c r="N50" i="65"/>
  <c r="C50" i="65"/>
  <c r="O16" i="65"/>
  <c r="L16" i="75"/>
  <c r="J16" i="75" s="1"/>
  <c r="J50" i="75"/>
  <c r="B50" i="75" s="1"/>
  <c r="B59" i="71"/>
  <c r="D46" i="65"/>
  <c r="B46" i="65" s="1"/>
  <c r="H46" i="65"/>
  <c r="H15" i="65" s="1"/>
  <c r="J40" i="68"/>
  <c r="Q40" i="68"/>
  <c r="P12" i="74"/>
  <c r="L12" i="74" s="1"/>
  <c r="H63" i="65"/>
  <c r="H19" i="65" s="1"/>
  <c r="D63" i="65"/>
  <c r="B63" i="65" s="1"/>
  <c r="Q56" i="68"/>
  <c r="R18" i="68"/>
  <c r="I56" i="68"/>
  <c r="I55" i="68"/>
  <c r="Q55" i="68"/>
  <c r="J65" i="75"/>
  <c r="K20" i="75"/>
  <c r="M21" i="70"/>
  <c r="T66" i="69"/>
  <c r="T21" i="69" s="1"/>
  <c r="U21" i="69"/>
  <c r="P21" i="69"/>
  <c r="G66" i="69"/>
  <c r="K65" i="67"/>
  <c r="K68" i="66"/>
  <c r="C68" i="66"/>
  <c r="B68" i="66" s="1"/>
  <c r="L20" i="66"/>
  <c r="E65" i="67"/>
  <c r="E20" i="67" s="1"/>
  <c r="N66" i="73"/>
  <c r="C69" i="74"/>
  <c r="D21" i="74"/>
  <c r="D29" i="69"/>
  <c r="B29" i="69" s="1"/>
  <c r="D45" i="65"/>
  <c r="D15" i="65" s="1"/>
  <c r="B47" i="79"/>
  <c r="I17" i="75"/>
  <c r="G17" i="75" s="1"/>
  <c r="G33" i="72"/>
  <c r="L16" i="79"/>
  <c r="J16" i="79" s="1"/>
  <c r="H25" i="64"/>
  <c r="E17" i="71"/>
  <c r="D12" i="65"/>
  <c r="L11" i="65"/>
  <c r="H42" i="64"/>
  <c r="D11" i="66"/>
  <c r="O13" i="73"/>
  <c r="N13" i="73" s="1"/>
  <c r="B69" i="65"/>
  <c r="H72" i="65"/>
  <c r="H21" i="65" s="1"/>
  <c r="L11" i="64"/>
  <c r="H30" i="64"/>
  <c r="K10" i="79"/>
  <c r="J10" i="79" s="1"/>
  <c r="B10" i="79" s="1"/>
  <c r="F11" i="65"/>
  <c r="D26" i="79"/>
  <c r="B26" i="79" s="1"/>
  <c r="J54" i="75"/>
  <c r="J17" i="75" s="1"/>
  <c r="K15" i="72"/>
  <c r="M16" i="66"/>
  <c r="C36" i="65"/>
  <c r="B36" i="65" s="1"/>
  <c r="I13" i="65"/>
  <c r="L13" i="75"/>
  <c r="J16" i="65"/>
  <c r="N34" i="73"/>
  <c r="H34" i="73" s="1"/>
  <c r="B34" i="73" s="1"/>
  <c r="R13" i="68"/>
  <c r="AC11" i="67"/>
  <c r="AB11" i="67" s="1"/>
  <c r="G40" i="74"/>
  <c r="F40" i="74" s="1"/>
  <c r="B40" i="74" s="1"/>
  <c r="D20" i="71"/>
  <c r="D61" i="67"/>
  <c r="B61" i="67" s="1"/>
  <c r="I67" i="68"/>
  <c r="N67" i="68"/>
  <c r="Y65" i="67"/>
  <c r="K57" i="65"/>
  <c r="J34" i="68"/>
  <c r="C63" i="66"/>
  <c r="D55" i="75"/>
  <c r="B55" i="75" s="1"/>
  <c r="E54" i="67"/>
  <c r="C54" i="67"/>
  <c r="B54" i="67" s="1"/>
  <c r="C51" i="67"/>
  <c r="B51" i="67" s="1"/>
  <c r="G46" i="75"/>
  <c r="B46" i="75" s="1"/>
  <c r="C47" i="67"/>
  <c r="B47" i="67" s="1"/>
  <c r="G15" i="65"/>
  <c r="D25" i="67"/>
  <c r="B25" i="67" s="1"/>
  <c r="C67" i="65"/>
  <c r="H50" i="70"/>
  <c r="C58" i="67"/>
  <c r="H61" i="67"/>
  <c r="C27" i="73"/>
  <c r="B27" i="73" s="1"/>
  <c r="J20" i="72"/>
  <c r="E16" i="74"/>
  <c r="C16" i="74" s="1"/>
  <c r="H68" i="68"/>
  <c r="B45" i="72"/>
  <c r="P16" i="68"/>
  <c r="N16" i="68" s="1"/>
  <c r="R18" i="69"/>
  <c r="Q18" i="69" s="1"/>
  <c r="H20" i="67"/>
  <c r="M15" i="68"/>
  <c r="K15" i="68" s="1"/>
  <c r="C60" i="67"/>
  <c r="K10" i="67"/>
  <c r="T11" i="69"/>
  <c r="P11" i="73"/>
  <c r="G11" i="65"/>
  <c r="K31" i="67"/>
  <c r="C32" i="69"/>
  <c r="D32" i="70"/>
  <c r="B32" i="70" s="1"/>
  <c r="D31" i="75"/>
  <c r="B31" i="75" s="1"/>
  <c r="J12" i="67"/>
  <c r="D12" i="71"/>
  <c r="C12" i="71" s="1"/>
  <c r="R38" i="69"/>
  <c r="K13" i="75"/>
  <c r="G39" i="75"/>
  <c r="B39" i="75" s="1"/>
  <c r="K16" i="69"/>
  <c r="S47" i="69"/>
  <c r="D47" i="69" s="1"/>
  <c r="C47" i="70"/>
  <c r="B47" i="70" s="1"/>
  <c r="N16" i="70"/>
  <c r="D52" i="65"/>
  <c r="J51" i="79"/>
  <c r="B51" i="79" s="1"/>
  <c r="D55" i="67"/>
  <c r="B55" i="67" s="1"/>
  <c r="D53" i="67"/>
  <c r="B53" i="67" s="1"/>
  <c r="W18" i="67"/>
  <c r="V18" i="67" s="1"/>
  <c r="K19" i="74"/>
  <c r="K17" i="74"/>
  <c r="R17" i="73"/>
  <c r="N17" i="73" s="1"/>
  <c r="H17" i="73" s="1"/>
  <c r="H50" i="67"/>
  <c r="B26" i="71"/>
  <c r="J38" i="68"/>
  <c r="H38" i="68" s="1"/>
  <c r="G39" i="74"/>
  <c r="F39" i="74" s="1"/>
  <c r="B39" i="74" s="1"/>
  <c r="C35" i="74"/>
  <c r="D13" i="73"/>
  <c r="C13" i="73" s="1"/>
  <c r="F11" i="71"/>
  <c r="G49" i="72"/>
  <c r="F19" i="73"/>
  <c r="AF13" i="67"/>
  <c r="AE13" i="67" s="1"/>
  <c r="O13" i="74"/>
  <c r="L13" i="73"/>
  <c r="I13" i="73" s="1"/>
  <c r="J14" i="70"/>
  <c r="D14" i="70" s="1"/>
  <c r="F19" i="71"/>
  <c r="C19" i="71" s="1"/>
  <c r="B19" i="71" s="1"/>
  <c r="G60" i="74"/>
  <c r="F60" i="74" s="1"/>
  <c r="B60" i="74" s="1"/>
  <c r="G61" i="71"/>
  <c r="B61" i="71" s="1"/>
  <c r="G12" i="66"/>
  <c r="D12" i="66" s="1"/>
  <c r="L12" i="68"/>
  <c r="E11" i="73"/>
  <c r="D55" i="72"/>
  <c r="J66" i="75"/>
  <c r="B66" i="75" s="1"/>
  <c r="E32" i="65"/>
  <c r="E11" i="65" s="1"/>
  <c r="C34" i="69"/>
  <c r="D37" i="69"/>
  <c r="G36" i="71"/>
  <c r="B36" i="71" s="1"/>
  <c r="D39" i="67"/>
  <c r="B39" i="67" s="1"/>
  <c r="J48" i="75"/>
  <c r="B48" i="75" s="1"/>
  <c r="Q50" i="69"/>
  <c r="S50" i="69"/>
  <c r="D50" i="69" s="1"/>
  <c r="J54" i="79"/>
  <c r="D58" i="66"/>
  <c r="D58" i="67"/>
  <c r="F60" i="69"/>
  <c r="K60" i="69"/>
  <c r="H19" i="79"/>
  <c r="R18" i="67"/>
  <c r="Q18" i="67" s="1"/>
  <c r="C50" i="73"/>
  <c r="B50" i="73" s="1"/>
  <c r="H47" i="70"/>
  <c r="Q49" i="67"/>
  <c r="AB48" i="67"/>
  <c r="J15" i="67"/>
  <c r="H15" i="67" s="1"/>
  <c r="M12" i="68"/>
  <c r="J12" i="68" s="1"/>
  <c r="D12" i="68" s="1"/>
  <c r="D11" i="73"/>
  <c r="I31" i="68"/>
  <c r="I39" i="68"/>
  <c r="G47" i="72"/>
  <c r="Y59" i="67"/>
  <c r="G59" i="72"/>
  <c r="J18" i="72"/>
  <c r="AB58" i="67"/>
  <c r="J56" i="68"/>
  <c r="I61" i="68"/>
  <c r="Y26" i="67"/>
  <c r="I29" i="72"/>
  <c r="G29" i="72" s="1"/>
  <c r="E33" i="66"/>
  <c r="Y33" i="67"/>
  <c r="AF10" i="67"/>
  <c r="X13" i="69"/>
  <c r="W13" i="69" s="1"/>
  <c r="I60" i="72"/>
  <c r="K18" i="72"/>
  <c r="M14" i="64"/>
  <c r="B67" i="64"/>
  <c r="P21" i="68"/>
  <c r="N69" i="68"/>
  <c r="K18" i="64"/>
  <c r="AA11" i="67"/>
  <c r="Y11" i="67" s="1"/>
  <c r="Q36" i="67"/>
  <c r="R12" i="67"/>
  <c r="Q12" i="67" s="1"/>
  <c r="Y29" i="67"/>
  <c r="F14" i="72"/>
  <c r="C41" i="71"/>
  <c r="D14" i="71"/>
  <c r="C14" i="71" s="1"/>
  <c r="J61" i="68"/>
  <c r="D61" i="68" s="1"/>
  <c r="J14" i="71"/>
  <c r="AB27" i="67"/>
  <c r="C13" i="64"/>
  <c r="B13" i="64" s="1"/>
  <c r="C18" i="64"/>
  <c r="B18" i="64" s="1"/>
  <c r="AG10" i="67"/>
  <c r="AE25" i="67"/>
  <c r="E15" i="73"/>
  <c r="C15" i="73" s="1"/>
  <c r="B15" i="73" s="1"/>
  <c r="C42" i="73"/>
  <c r="H33" i="70"/>
  <c r="D33" i="70"/>
  <c r="B33" i="70" s="1"/>
  <c r="H57" i="67"/>
  <c r="I18" i="67"/>
  <c r="G19" i="73"/>
  <c r="C58" i="73"/>
  <c r="J13" i="67"/>
  <c r="H37" i="67"/>
  <c r="D40" i="72"/>
  <c r="B40" i="72" s="1"/>
  <c r="E13" i="72"/>
  <c r="D13" i="72" s="1"/>
  <c r="B13" i="72" s="1"/>
  <c r="I18" i="71"/>
  <c r="J41" i="68"/>
  <c r="H56" i="67"/>
  <c r="J17" i="67"/>
  <c r="H17" i="67" s="1"/>
  <c r="M18" i="69"/>
  <c r="G18" i="69" s="1"/>
  <c r="D18" i="69" s="1"/>
  <c r="G57" i="69"/>
  <c r="D57" i="69" s="1"/>
  <c r="K55" i="69"/>
  <c r="G55" i="69"/>
  <c r="O18" i="69"/>
  <c r="N18" i="69" s="1"/>
  <c r="F57" i="69"/>
  <c r="I18" i="69"/>
  <c r="K56" i="69"/>
  <c r="L18" i="69"/>
  <c r="K18" i="69" s="1"/>
  <c r="J17" i="66"/>
  <c r="H17" i="66" s="1"/>
  <c r="H55" i="66"/>
  <c r="C16" i="64"/>
  <c r="S52" i="69"/>
  <c r="T52" i="69"/>
  <c r="O16" i="67"/>
  <c r="C49" i="70"/>
  <c r="B49" i="70" s="1"/>
  <c r="E46" i="70"/>
  <c r="C46" i="70"/>
  <c r="B46" i="70" s="1"/>
  <c r="F48" i="69"/>
  <c r="F46" i="69"/>
  <c r="F16" i="68"/>
  <c r="AH47" i="67"/>
  <c r="AH45" i="67"/>
  <c r="K41" i="70"/>
  <c r="L14" i="70"/>
  <c r="K14" i="70" s="1"/>
  <c r="C39" i="70"/>
  <c r="B39" i="70" s="1"/>
  <c r="C38" i="70"/>
  <c r="B38" i="70" s="1"/>
  <c r="E38" i="70"/>
  <c r="O14" i="69"/>
  <c r="G41" i="69"/>
  <c r="J14" i="69"/>
  <c r="G14" i="69" s="1"/>
  <c r="D14" i="69" s="1"/>
  <c r="H38" i="69"/>
  <c r="E38" i="68"/>
  <c r="D38" i="68"/>
  <c r="B38" i="68" s="1"/>
  <c r="AI13" i="67"/>
  <c r="AH13" i="67" s="1"/>
  <c r="AJ13" i="67"/>
  <c r="O13" i="67"/>
  <c r="K37" i="70"/>
  <c r="L13" i="70"/>
  <c r="K13" i="70" s="1"/>
  <c r="K36" i="70"/>
  <c r="E36" i="70"/>
  <c r="C34" i="70"/>
  <c r="B34" i="70" s="1"/>
  <c r="E34" i="70"/>
  <c r="T37" i="69"/>
  <c r="U13" i="69"/>
  <c r="T34" i="69"/>
  <c r="S34" i="69"/>
  <c r="J13" i="69"/>
  <c r="G13" i="69" s="1"/>
  <c r="D13" i="69" s="1"/>
  <c r="L13" i="69"/>
  <c r="K13" i="69" s="1"/>
  <c r="H34" i="69"/>
  <c r="C35" i="68"/>
  <c r="B35" i="68" s="1"/>
  <c r="F13" i="68"/>
  <c r="O11" i="70"/>
  <c r="N11" i="70" s="1"/>
  <c r="M11" i="70"/>
  <c r="L11" i="70"/>
  <c r="K11" i="70" s="1"/>
  <c r="E27" i="70"/>
  <c r="E26" i="70"/>
  <c r="C26" i="70"/>
  <c r="B26" i="70" s="1"/>
  <c r="T27" i="69"/>
  <c r="K27" i="69"/>
  <c r="F27" i="69"/>
  <c r="J11" i="69"/>
  <c r="G11" i="69" s="1"/>
  <c r="F26" i="69"/>
  <c r="AI10" i="67"/>
  <c r="AJ10" i="67"/>
  <c r="AH25" i="67"/>
  <c r="V26" i="67"/>
  <c r="W10" i="67"/>
  <c r="V10" i="67" s="1"/>
  <c r="N27" i="67"/>
  <c r="O10" i="67"/>
  <c r="P10" i="67"/>
  <c r="H26" i="66"/>
  <c r="C9" i="64"/>
  <c r="B9" i="64" s="1"/>
  <c r="G61" i="74"/>
  <c r="F61" i="74" s="1"/>
  <c r="B61" i="74" s="1"/>
  <c r="S61" i="69"/>
  <c r="T61" i="69"/>
  <c r="D69" i="68"/>
  <c r="C43" i="73"/>
  <c r="C42" i="74"/>
  <c r="B42" i="74" s="1"/>
  <c r="D15" i="74"/>
  <c r="C15" i="74" s="1"/>
  <c r="AJ14" i="67"/>
  <c r="AH14" i="67" s="1"/>
  <c r="C72" i="73"/>
  <c r="N31" i="69"/>
  <c r="O12" i="69"/>
  <c r="D39" i="69"/>
  <c r="B39" i="69" s="1"/>
  <c r="E53" i="66"/>
  <c r="D53" i="66"/>
  <c r="B53" i="66" s="1"/>
  <c r="E30" i="66"/>
  <c r="G41" i="71"/>
  <c r="H14" i="71"/>
  <c r="G14" i="71" s="1"/>
  <c r="H32" i="67"/>
  <c r="I11" i="67"/>
  <c r="H11" i="67" s="1"/>
  <c r="Y42" i="67"/>
  <c r="Z14" i="67"/>
  <c r="D42" i="66"/>
  <c r="B42" i="66" s="1"/>
  <c r="E58" i="66"/>
  <c r="F18" i="66"/>
  <c r="I36" i="72"/>
  <c r="G36" i="72" s="1"/>
  <c r="K12" i="72"/>
  <c r="I12" i="72" s="1"/>
  <c r="G12" i="72" s="1"/>
  <c r="J17" i="71"/>
  <c r="G17" i="71" s="1"/>
  <c r="E55" i="66"/>
  <c r="D55" i="66"/>
  <c r="B55" i="66" s="1"/>
  <c r="I57" i="73"/>
  <c r="H57" i="73" s="1"/>
  <c r="B57" i="73" s="1"/>
  <c r="H26" i="67"/>
  <c r="I10" i="67"/>
  <c r="H39" i="70"/>
  <c r="I14" i="70"/>
  <c r="D30" i="72"/>
  <c r="B30" i="72" s="1"/>
  <c r="E11" i="72"/>
  <c r="AF19" i="67"/>
  <c r="AE19" i="67" s="1"/>
  <c r="I41" i="73"/>
  <c r="Q55" i="67"/>
  <c r="S17" i="67"/>
  <c r="Q17" i="67" s="1"/>
  <c r="N65" i="68"/>
  <c r="O20" i="68"/>
  <c r="N20" i="68" s="1"/>
  <c r="AG11" i="67"/>
  <c r="AE11" i="67" s="1"/>
  <c r="AE29" i="67"/>
  <c r="D15" i="71"/>
  <c r="C15" i="71" s="1"/>
  <c r="I15" i="71"/>
  <c r="G15" i="71" s="1"/>
  <c r="G47" i="71"/>
  <c r="B47" i="71" s="1"/>
  <c r="J19" i="72"/>
  <c r="C29" i="73"/>
  <c r="B29" i="73" s="1"/>
  <c r="C31" i="73"/>
  <c r="F16" i="73"/>
  <c r="G57" i="71"/>
  <c r="J18" i="71"/>
  <c r="Z18" i="67"/>
  <c r="Y18" i="67" s="1"/>
  <c r="Y57" i="67"/>
  <c r="G50" i="71"/>
  <c r="J16" i="71"/>
  <c r="G16" i="71" s="1"/>
  <c r="N51" i="68"/>
  <c r="K48" i="68"/>
  <c r="L16" i="68"/>
  <c r="Z15" i="67"/>
  <c r="K47" i="68"/>
  <c r="M16" i="68"/>
  <c r="J47" i="68"/>
  <c r="S11" i="67"/>
  <c r="D11" i="67" s="1"/>
  <c r="Q29" i="67"/>
  <c r="D30" i="70"/>
  <c r="B30" i="70" s="1"/>
  <c r="H30" i="70"/>
  <c r="D14" i="73"/>
  <c r="C14" i="73" s="1"/>
  <c r="S13" i="67"/>
  <c r="Q13" i="67" s="1"/>
  <c r="AD13" i="67"/>
  <c r="AB13" i="67" s="1"/>
  <c r="C14" i="64"/>
  <c r="B14" i="64" s="1"/>
  <c r="Q51" i="67"/>
  <c r="R16" i="67"/>
  <c r="Q16" i="67" s="1"/>
  <c r="N49" i="68"/>
  <c r="W46" i="69"/>
  <c r="Y16" i="69"/>
  <c r="S16" i="69" s="1"/>
  <c r="Q16" i="69" s="1"/>
  <c r="D74" i="66"/>
  <c r="J22" i="66"/>
  <c r="J22" i="67"/>
  <c r="D73" i="67"/>
  <c r="H73" i="67"/>
  <c r="W22" i="67"/>
  <c r="V73" i="67"/>
  <c r="V22" i="67" s="1"/>
  <c r="Z22" i="67"/>
  <c r="Y73" i="67"/>
  <c r="AA22" i="67"/>
  <c r="D76" i="67"/>
  <c r="B76" i="67" s="1"/>
  <c r="E74" i="68"/>
  <c r="E23" i="68" s="1"/>
  <c r="F23" i="68"/>
  <c r="Q76" i="68"/>
  <c r="I76" i="68"/>
  <c r="X23" i="69"/>
  <c r="W74" i="69"/>
  <c r="W23" i="69" s="1"/>
  <c r="AB23" i="69"/>
  <c r="Z74" i="69"/>
  <c r="Z23" i="69" s="1"/>
  <c r="P23" i="69"/>
  <c r="G75" i="69"/>
  <c r="H76" i="69"/>
  <c r="H23" i="69" s="1"/>
  <c r="I23" i="69"/>
  <c r="N77" i="69"/>
  <c r="N23" i="69" s="1"/>
  <c r="O23" i="69"/>
  <c r="R77" i="69"/>
  <c r="U23" i="69"/>
  <c r="T77" i="69"/>
  <c r="T23" i="69" s="1"/>
  <c r="N75" i="70"/>
  <c r="O23" i="70"/>
  <c r="C80" i="68"/>
  <c r="N78" i="69"/>
  <c r="G78" i="69"/>
  <c r="T78" i="69"/>
  <c r="S78" i="69"/>
  <c r="N79" i="69"/>
  <c r="F79" i="69"/>
  <c r="F24" i="69" s="1"/>
  <c r="G81" i="69"/>
  <c r="H81" i="69"/>
  <c r="I20" i="71"/>
  <c r="E20" i="66"/>
  <c r="C20" i="72"/>
  <c r="L14" i="79"/>
  <c r="J14" i="79" s="1"/>
  <c r="B39" i="72"/>
  <c r="C54" i="71"/>
  <c r="B54" i="71" s="1"/>
  <c r="G13" i="66"/>
  <c r="D13" i="66" s="1"/>
  <c r="L19" i="64"/>
  <c r="G60" i="71"/>
  <c r="B60" i="71" s="1"/>
  <c r="F20" i="66"/>
  <c r="P18" i="68"/>
  <c r="N18" i="68" s="1"/>
  <c r="N57" i="68"/>
  <c r="E69" i="66"/>
  <c r="G17" i="66"/>
  <c r="D17" i="66" s="1"/>
  <c r="J10" i="67"/>
  <c r="H25" i="67"/>
  <c r="B66" i="64"/>
  <c r="E43" i="66"/>
  <c r="E41" i="66"/>
  <c r="K44" i="68"/>
  <c r="K14" i="72"/>
  <c r="I14" i="72" s="1"/>
  <c r="G14" i="72" s="1"/>
  <c r="F17" i="71"/>
  <c r="AA14" i="67"/>
  <c r="Y41" i="67"/>
  <c r="H43" i="67"/>
  <c r="Y68" i="67"/>
  <c r="AF14" i="67"/>
  <c r="AE14" i="67" s="1"/>
  <c r="AE43" i="67"/>
  <c r="W42" i="69"/>
  <c r="H42" i="70"/>
  <c r="Q40" i="67"/>
  <c r="E16" i="73"/>
  <c r="C16" i="73" s="1"/>
  <c r="C46" i="73"/>
  <c r="B46" i="73" s="1"/>
  <c r="Z12" i="67"/>
  <c r="Y12" i="67" s="1"/>
  <c r="F12" i="66"/>
  <c r="H53" i="67"/>
  <c r="G18" i="73"/>
  <c r="C18" i="73" s="1"/>
  <c r="G14" i="64"/>
  <c r="F19" i="66"/>
  <c r="E61" i="66"/>
  <c r="Z19" i="67"/>
  <c r="Y19" i="67" s="1"/>
  <c r="J20" i="70"/>
  <c r="H20" i="70" s="1"/>
  <c r="F11" i="72"/>
  <c r="AE28" i="67"/>
  <c r="M15" i="64"/>
  <c r="H15" i="64" s="1"/>
  <c r="C51" i="71"/>
  <c r="B51" i="71" s="1"/>
  <c r="AE32" i="67"/>
  <c r="I11" i="71"/>
  <c r="G11" i="71" s="1"/>
  <c r="K40" i="67"/>
  <c r="H38" i="67"/>
  <c r="H34" i="67"/>
  <c r="N61" i="69"/>
  <c r="X14" i="67"/>
  <c r="K45" i="70"/>
  <c r="H72" i="66"/>
  <c r="K72" i="67"/>
  <c r="K21" i="67" s="1"/>
  <c r="N72" i="67"/>
  <c r="G71" i="75"/>
  <c r="G21" i="75" s="1"/>
  <c r="J21" i="64"/>
  <c r="L21" i="64"/>
  <c r="N21" i="64"/>
  <c r="P21" i="64"/>
  <c r="H75" i="64"/>
  <c r="F22" i="67"/>
  <c r="G22" i="67"/>
  <c r="D75" i="67"/>
  <c r="Q74" i="68"/>
  <c r="R23" i="68"/>
  <c r="C76" i="68"/>
  <c r="E75" i="69"/>
  <c r="E23" i="69" s="1"/>
  <c r="M23" i="69"/>
  <c r="E22" i="72"/>
  <c r="J22" i="65"/>
  <c r="M22" i="65"/>
  <c r="C76" i="65"/>
  <c r="H74" i="66"/>
  <c r="H22" i="66" s="1"/>
  <c r="K75" i="67"/>
  <c r="K22" i="67" s="1"/>
  <c r="C75" i="67"/>
  <c r="B75" i="67" s="1"/>
  <c r="Y76" i="67"/>
  <c r="O23" i="68"/>
  <c r="K75" i="69"/>
  <c r="K76" i="70"/>
  <c r="K23" i="70" s="1"/>
  <c r="E22" i="71"/>
  <c r="K22" i="72"/>
  <c r="K23" i="73"/>
  <c r="I77" i="73"/>
  <c r="J23" i="74"/>
  <c r="G77" i="74"/>
  <c r="E22" i="75"/>
  <c r="H22" i="75"/>
  <c r="J73" i="75"/>
  <c r="E22" i="79"/>
  <c r="H22" i="79"/>
  <c r="B77" i="64"/>
  <c r="B22" i="64" s="1"/>
  <c r="E80" i="65"/>
  <c r="E76" i="65"/>
  <c r="E22" i="65" s="1"/>
  <c r="N79" i="67"/>
  <c r="AB79" i="67"/>
  <c r="N80" i="68"/>
  <c r="I81" i="68"/>
  <c r="I24" i="68" s="1"/>
  <c r="K81" i="68"/>
  <c r="W79" i="69"/>
  <c r="R79" i="69"/>
  <c r="Q79" i="69" s="1"/>
  <c r="H80" i="69"/>
  <c r="T80" i="69"/>
  <c r="H80" i="70"/>
  <c r="C80" i="70"/>
  <c r="B80" i="70" s="1"/>
  <c r="N79" i="73"/>
  <c r="H79" i="73" s="1"/>
  <c r="B79" i="73" s="1"/>
  <c r="D80" i="75"/>
  <c r="B80" i="75" s="1"/>
  <c r="B11" i="74" l="1"/>
  <c r="H14" i="69"/>
  <c r="H13" i="73"/>
  <c r="B11" i="79"/>
  <c r="G75" i="72"/>
  <c r="G22" i="72" s="1"/>
  <c r="I22" i="72"/>
  <c r="W19" i="69"/>
  <c r="R19" i="69"/>
  <c r="D18" i="70"/>
  <c r="H18" i="70"/>
  <c r="H15" i="70"/>
  <c r="C15" i="70"/>
  <c r="B15" i="70" s="1"/>
  <c r="G13" i="71"/>
  <c r="D69" i="69"/>
  <c r="E69" i="69"/>
  <c r="Z12" i="69"/>
  <c r="B75" i="65"/>
  <c r="E18" i="70"/>
  <c r="C18" i="70"/>
  <c r="J20" i="68"/>
  <c r="D63" i="68"/>
  <c r="B63" i="68" s="1"/>
  <c r="K23" i="69"/>
  <c r="B18" i="73"/>
  <c r="B19" i="64"/>
  <c r="E21" i="66"/>
  <c r="N23" i="70"/>
  <c r="H22" i="67"/>
  <c r="B31" i="73"/>
  <c r="H41" i="73"/>
  <c r="B41" i="73" s="1"/>
  <c r="B15" i="74"/>
  <c r="C11" i="73"/>
  <c r="B11" i="73" s="1"/>
  <c r="G19" i="79"/>
  <c r="B58" i="66"/>
  <c r="B60" i="67"/>
  <c r="K18" i="65"/>
  <c r="D14" i="66"/>
  <c r="Q29" i="69"/>
  <c r="K20" i="67"/>
  <c r="W12" i="69"/>
  <c r="L19" i="74"/>
  <c r="B32" i="79"/>
  <c r="H10" i="64"/>
  <c r="B52" i="79"/>
  <c r="B43" i="67"/>
  <c r="N21" i="65"/>
  <c r="B29" i="74"/>
  <c r="D19" i="66"/>
  <c r="K17" i="65"/>
  <c r="H17" i="64"/>
  <c r="H9" i="64"/>
  <c r="E23" i="65"/>
  <c r="C21" i="65"/>
  <c r="N19" i="68"/>
  <c r="C21" i="71"/>
  <c r="C13" i="71"/>
  <c r="G20" i="71"/>
  <c r="C23" i="73"/>
  <c r="G23" i="71"/>
  <c r="H23" i="66"/>
  <c r="H23" i="65"/>
  <c r="B78" i="71"/>
  <c r="K24" i="70"/>
  <c r="D65" i="69"/>
  <c r="B65" i="69" s="1"/>
  <c r="B23" i="65"/>
  <c r="D23" i="67"/>
  <c r="E22" i="66"/>
  <c r="B41" i="72"/>
  <c r="D14" i="72"/>
  <c r="B14" i="72" s="1"/>
  <c r="H14" i="67"/>
  <c r="Q27" i="69"/>
  <c r="G11" i="75"/>
  <c r="D21" i="66"/>
  <c r="B69" i="66"/>
  <c r="B21" i="66" s="1"/>
  <c r="B23" i="70"/>
  <c r="C66" i="68"/>
  <c r="B66" i="68" s="1"/>
  <c r="H66" i="68"/>
  <c r="E56" i="69"/>
  <c r="D23" i="70"/>
  <c r="S23" i="69"/>
  <c r="B14" i="73"/>
  <c r="C14" i="66"/>
  <c r="K14" i="66"/>
  <c r="E15" i="69"/>
  <c r="H20" i="65"/>
  <c r="B74" i="68"/>
  <c r="H37" i="68"/>
  <c r="C37" i="68"/>
  <c r="B37" i="68" s="1"/>
  <c r="B77" i="68"/>
  <c r="H21" i="64"/>
  <c r="H21" i="66"/>
  <c r="D10" i="67"/>
  <c r="B50" i="71"/>
  <c r="B57" i="71"/>
  <c r="D11" i="69"/>
  <c r="H18" i="64"/>
  <c r="B50" i="69"/>
  <c r="B35" i="74"/>
  <c r="D16" i="65"/>
  <c r="B12" i="71"/>
  <c r="B32" i="69"/>
  <c r="B63" i="66"/>
  <c r="H11" i="64"/>
  <c r="N16" i="65"/>
  <c r="B63" i="67"/>
  <c r="D14" i="68"/>
  <c r="B14" i="68" s="1"/>
  <c r="E12" i="65"/>
  <c r="B11" i="75"/>
  <c r="N21" i="69"/>
  <c r="G12" i="74"/>
  <c r="B35" i="69"/>
  <c r="B21" i="70"/>
  <c r="B63" i="73"/>
  <c r="B69" i="69"/>
  <c r="D13" i="68"/>
  <c r="C13" i="65"/>
  <c r="K22" i="66"/>
  <c r="D43" i="68"/>
  <c r="B43" i="68" s="1"/>
  <c r="B36" i="73"/>
  <c r="B37" i="73"/>
  <c r="D24" i="70"/>
  <c r="F76" i="74"/>
  <c r="B76" i="74" s="1"/>
  <c r="N24" i="70"/>
  <c r="Z22" i="69"/>
  <c r="D23" i="65"/>
  <c r="Q80" i="69"/>
  <c r="D80" i="69"/>
  <c r="B80" i="69" s="1"/>
  <c r="N23" i="65"/>
  <c r="H77" i="68"/>
  <c r="C77" i="68"/>
  <c r="B60" i="65"/>
  <c r="C50" i="69"/>
  <c r="D68" i="69"/>
  <c r="B68" i="69" s="1"/>
  <c r="E68" i="69"/>
  <c r="T17" i="69"/>
  <c r="R17" i="69"/>
  <c r="E37" i="69"/>
  <c r="C37" i="69"/>
  <c r="B37" i="69" s="1"/>
  <c r="D16" i="75"/>
  <c r="B61" i="75"/>
  <c r="C21" i="70"/>
  <c r="B16" i="73"/>
  <c r="T24" i="69"/>
  <c r="N24" i="69"/>
  <c r="B78" i="68"/>
  <c r="H24" i="70"/>
  <c r="B77" i="71"/>
  <c r="B23" i="71" s="1"/>
  <c r="C23" i="71"/>
  <c r="G11" i="72"/>
  <c r="B77" i="79"/>
  <c r="B23" i="79" s="1"/>
  <c r="G23" i="79"/>
  <c r="J23" i="75"/>
  <c r="G23" i="75"/>
  <c r="D23" i="75"/>
  <c r="B77" i="75"/>
  <c r="B23" i="75" s="1"/>
  <c r="H23" i="67"/>
  <c r="Q24" i="68"/>
  <c r="N24" i="68"/>
  <c r="K24" i="68"/>
  <c r="R24" i="69"/>
  <c r="N24" i="73"/>
  <c r="Q78" i="69"/>
  <c r="Q24" i="69" s="1"/>
  <c r="S24" i="69"/>
  <c r="G24" i="69"/>
  <c r="H16" i="64"/>
  <c r="E16" i="67"/>
  <c r="H17" i="70"/>
  <c r="F78" i="74"/>
  <c r="G24" i="74"/>
  <c r="L24" i="74"/>
  <c r="D23" i="72"/>
  <c r="B77" i="72"/>
  <c r="B23" i="72" s="1"/>
  <c r="B78" i="70"/>
  <c r="B24" i="70" s="1"/>
  <c r="C24" i="70"/>
  <c r="Z24" i="69"/>
  <c r="W24" i="69"/>
  <c r="K24" i="69"/>
  <c r="H24" i="69"/>
  <c r="AB23" i="67"/>
  <c r="Y23" i="67"/>
  <c r="N23" i="67"/>
  <c r="B77" i="66"/>
  <c r="B23" i="66" s="1"/>
  <c r="D23" i="66"/>
  <c r="J24" i="68"/>
  <c r="H78" i="73"/>
  <c r="C81" i="69"/>
  <c r="B67" i="79"/>
  <c r="B20" i="79" s="1"/>
  <c r="B14" i="79"/>
  <c r="B13" i="79"/>
  <c r="G22" i="79"/>
  <c r="J13" i="75"/>
  <c r="B18" i="75"/>
  <c r="G13" i="75"/>
  <c r="F57" i="74"/>
  <c r="B57" i="74" s="1"/>
  <c r="G18" i="74"/>
  <c r="F18" i="74" s="1"/>
  <c r="B18" i="74" s="1"/>
  <c r="B31" i="74"/>
  <c r="G13" i="74"/>
  <c r="G14" i="74"/>
  <c r="F14" i="74" s="1"/>
  <c r="B14" i="74" s="1"/>
  <c r="B17" i="73"/>
  <c r="B45" i="73"/>
  <c r="B71" i="73"/>
  <c r="H22" i="73"/>
  <c r="B42" i="73"/>
  <c r="C19" i="73"/>
  <c r="C20" i="73"/>
  <c r="B20" i="73" s="1"/>
  <c r="H58" i="73"/>
  <c r="B58" i="73" s="1"/>
  <c r="I19" i="73"/>
  <c r="H19" i="73" s="1"/>
  <c r="B61" i="72"/>
  <c r="D19" i="72"/>
  <c r="B19" i="72" s="1"/>
  <c r="I20" i="72"/>
  <c r="G66" i="72"/>
  <c r="G20" i="72" s="1"/>
  <c r="D16" i="72"/>
  <c r="B16" i="72" s="1"/>
  <c r="I19" i="72"/>
  <c r="G19" i="72" s="1"/>
  <c r="B64" i="71"/>
  <c r="C20" i="71"/>
  <c r="B73" i="71"/>
  <c r="B22" i="71" s="1"/>
  <c r="G22" i="71"/>
  <c r="B10" i="71"/>
  <c r="C16" i="70"/>
  <c r="B16" i="70" s="1"/>
  <c r="H16" i="70"/>
  <c r="C75" i="69"/>
  <c r="Q75" i="69"/>
  <c r="W20" i="69"/>
  <c r="Q20" i="69"/>
  <c r="E54" i="69"/>
  <c r="C54" i="69"/>
  <c r="B54" i="69" s="1"/>
  <c r="Q23" i="68"/>
  <c r="Q18" i="68"/>
  <c r="H48" i="68"/>
  <c r="C48" i="68"/>
  <c r="B48" i="68" s="1"/>
  <c r="C51" i="68"/>
  <c r="B51" i="68" s="1"/>
  <c r="H51" i="68"/>
  <c r="D44" i="68"/>
  <c r="B44" i="68" s="1"/>
  <c r="J15" i="68"/>
  <c r="D15" i="68" s="1"/>
  <c r="D80" i="68"/>
  <c r="B80" i="68" s="1"/>
  <c r="H80" i="68"/>
  <c r="H24" i="68" s="1"/>
  <c r="D79" i="68"/>
  <c r="B79" i="68" s="1"/>
  <c r="C49" i="68"/>
  <c r="B49" i="68" s="1"/>
  <c r="H49" i="68"/>
  <c r="H42" i="68"/>
  <c r="C42" i="68"/>
  <c r="B42" i="68" s="1"/>
  <c r="I15" i="68"/>
  <c r="C20" i="67"/>
  <c r="E21" i="67"/>
  <c r="D16" i="67"/>
  <c r="D10" i="66"/>
  <c r="B10" i="66" s="1"/>
  <c r="E11" i="66"/>
  <c r="C11" i="66"/>
  <c r="B11" i="66" s="1"/>
  <c r="B13" i="65"/>
  <c r="B47" i="65"/>
  <c r="B40" i="65"/>
  <c r="B26" i="65"/>
  <c r="C10" i="65"/>
  <c r="D10" i="65"/>
  <c r="B25" i="65"/>
  <c r="C17" i="65"/>
  <c r="B10" i="64"/>
  <c r="B16" i="64"/>
  <c r="H81" i="68"/>
  <c r="C81" i="68"/>
  <c r="B81" i="68" s="1"/>
  <c r="F77" i="74"/>
  <c r="G23" i="74"/>
  <c r="H77" i="73"/>
  <c r="I23" i="73"/>
  <c r="D81" i="69"/>
  <c r="E81" i="69"/>
  <c r="Q77" i="69"/>
  <c r="R23" i="69"/>
  <c r="C77" i="69"/>
  <c r="D22" i="67"/>
  <c r="B73" i="67"/>
  <c r="B22" i="67" s="1"/>
  <c r="Y15" i="67"/>
  <c r="C15" i="67"/>
  <c r="B15" i="71"/>
  <c r="Y14" i="67"/>
  <c r="B69" i="68"/>
  <c r="D21" i="68"/>
  <c r="Q61" i="69"/>
  <c r="D61" i="69"/>
  <c r="B61" i="69" s="1"/>
  <c r="E26" i="69"/>
  <c r="C26" i="69"/>
  <c r="B26" i="69" s="1"/>
  <c r="C27" i="69"/>
  <c r="B27" i="69" s="1"/>
  <c r="E27" i="69"/>
  <c r="Q34" i="69"/>
  <c r="D34" i="69"/>
  <c r="R13" i="69"/>
  <c r="Q13" i="69" s="1"/>
  <c r="T13" i="69"/>
  <c r="N13" i="67"/>
  <c r="C13" i="67"/>
  <c r="F14" i="69"/>
  <c r="N14" i="69"/>
  <c r="E16" i="68"/>
  <c r="C16" i="68"/>
  <c r="E48" i="69"/>
  <c r="C48" i="69"/>
  <c r="N16" i="67"/>
  <c r="C16" i="67"/>
  <c r="B16" i="67" s="1"/>
  <c r="Q52" i="69"/>
  <c r="D52" i="69"/>
  <c r="B52" i="69" s="1"/>
  <c r="H18" i="69"/>
  <c r="F18" i="69"/>
  <c r="G18" i="71"/>
  <c r="B18" i="71" s="1"/>
  <c r="D13" i="67"/>
  <c r="B14" i="71"/>
  <c r="C61" i="68"/>
  <c r="B61" i="68" s="1"/>
  <c r="H61" i="68"/>
  <c r="C31" i="68"/>
  <c r="B31" i="68" s="1"/>
  <c r="H31" i="68"/>
  <c r="B55" i="72"/>
  <c r="D17" i="72"/>
  <c r="B17" i="72" s="1"/>
  <c r="K12" i="68"/>
  <c r="I12" i="68"/>
  <c r="B16" i="74"/>
  <c r="B58" i="67"/>
  <c r="B67" i="65"/>
  <c r="B20" i="65" s="1"/>
  <c r="C20" i="65"/>
  <c r="D34" i="68"/>
  <c r="B34" i="68" s="1"/>
  <c r="H34" i="68"/>
  <c r="Y20" i="67"/>
  <c r="H67" i="68"/>
  <c r="H21" i="68" s="1"/>
  <c r="C67" i="68"/>
  <c r="C21" i="74"/>
  <c r="B69" i="74"/>
  <c r="C56" i="68"/>
  <c r="I18" i="68"/>
  <c r="H56" i="68"/>
  <c r="B50" i="65"/>
  <c r="C16" i="65"/>
  <c r="B16" i="65" s="1"/>
  <c r="B47" i="72"/>
  <c r="D15" i="72"/>
  <c r="B15" i="72" s="1"/>
  <c r="D30" i="69"/>
  <c r="B30" i="69" s="1"/>
  <c r="Q30" i="69"/>
  <c r="E20" i="68"/>
  <c r="D20" i="68"/>
  <c r="E11" i="69"/>
  <c r="C15" i="69"/>
  <c r="B15" i="69" s="1"/>
  <c r="Q15" i="69"/>
  <c r="E70" i="69"/>
  <c r="E22" i="69" s="1"/>
  <c r="G22" i="69"/>
  <c r="D70" i="69"/>
  <c r="D22" i="69" s="1"/>
  <c r="B70" i="75"/>
  <c r="D21" i="75"/>
  <c r="C17" i="69"/>
  <c r="E17" i="69"/>
  <c r="Q17" i="69"/>
  <c r="D17" i="69"/>
  <c r="H13" i="69"/>
  <c r="B28" i="75"/>
  <c r="J10" i="75"/>
  <c r="B10" i="75" s="1"/>
  <c r="B62" i="65"/>
  <c r="D19" i="65"/>
  <c r="B66" i="66"/>
  <c r="B20" i="66" s="1"/>
  <c r="D20" i="66"/>
  <c r="B70" i="67"/>
  <c r="C21" i="67"/>
  <c r="B71" i="75"/>
  <c r="F62" i="74"/>
  <c r="B62" i="74" s="1"/>
  <c r="G20" i="74"/>
  <c r="F20" i="74" s="1"/>
  <c r="B20" i="74" s="1"/>
  <c r="N11" i="73"/>
  <c r="H11" i="73" s="1"/>
  <c r="F12" i="74"/>
  <c r="B12" i="74" s="1"/>
  <c r="D27" i="68"/>
  <c r="B27" i="68" s="1"/>
  <c r="H27" i="68"/>
  <c r="B16" i="79"/>
  <c r="B16" i="75"/>
  <c r="B47" i="69"/>
  <c r="E15" i="67"/>
  <c r="D15" i="67"/>
  <c r="D15" i="66"/>
  <c r="H15" i="66"/>
  <c r="C15" i="65"/>
  <c r="B15" i="65" s="1"/>
  <c r="B45" i="65"/>
  <c r="D13" i="70"/>
  <c r="B13" i="70" s="1"/>
  <c r="E13" i="70"/>
  <c r="F67" i="74"/>
  <c r="L21" i="74"/>
  <c r="C14" i="67"/>
  <c r="E14" i="67"/>
  <c r="F73" i="74"/>
  <c r="L22" i="74"/>
  <c r="R22" i="69"/>
  <c r="C70" i="69"/>
  <c r="Q70" i="69"/>
  <c r="D21" i="67"/>
  <c r="B69" i="67"/>
  <c r="B19" i="79"/>
  <c r="J19" i="75"/>
  <c r="B19" i="75" s="1"/>
  <c r="N12" i="68"/>
  <c r="Q14" i="68"/>
  <c r="B14" i="65"/>
  <c r="I21" i="73"/>
  <c r="D18" i="67"/>
  <c r="C20" i="66"/>
  <c r="D18" i="65"/>
  <c r="B58" i="65"/>
  <c r="D59" i="68"/>
  <c r="B59" i="68" s="1"/>
  <c r="J19" i="68"/>
  <c r="D19" i="68" s="1"/>
  <c r="H59" i="68"/>
  <c r="B32" i="65"/>
  <c r="C11" i="65"/>
  <c r="B11" i="65" s="1"/>
  <c r="B17" i="66"/>
  <c r="B72" i="65"/>
  <c r="C22" i="67"/>
  <c r="Q47" i="69"/>
  <c r="I21" i="68"/>
  <c r="R11" i="69"/>
  <c r="Q11" i="69" s="1"/>
  <c r="W11" i="69"/>
  <c r="B29" i="65"/>
  <c r="B52" i="71"/>
  <c r="B72" i="68"/>
  <c r="C22" i="68"/>
  <c r="B15" i="64"/>
  <c r="F17" i="74"/>
  <c r="B17" i="74" s="1"/>
  <c r="G19" i="74"/>
  <c r="F19" i="74" s="1"/>
  <c r="B19" i="74" s="1"/>
  <c r="B54" i="75"/>
  <c r="C12" i="65"/>
  <c r="B12" i="65" s="1"/>
  <c r="B73" i="75"/>
  <c r="B22" i="75" s="1"/>
  <c r="J22" i="75"/>
  <c r="C22" i="65"/>
  <c r="B76" i="65"/>
  <c r="B76" i="68"/>
  <c r="B23" i="68" s="1"/>
  <c r="C23" i="68"/>
  <c r="V14" i="67"/>
  <c r="D14" i="67"/>
  <c r="E19" i="66"/>
  <c r="C19" i="66"/>
  <c r="C12" i="66"/>
  <c r="B12" i="66" s="1"/>
  <c r="E12" i="66"/>
  <c r="E79" i="69"/>
  <c r="C79" i="69"/>
  <c r="D78" i="69"/>
  <c r="G23" i="69"/>
  <c r="D75" i="69"/>
  <c r="I23" i="68"/>
  <c r="H76" i="68"/>
  <c r="H23" i="68" s="1"/>
  <c r="Y22" i="67"/>
  <c r="B74" i="66"/>
  <c r="B22" i="66" s="1"/>
  <c r="D22" i="66"/>
  <c r="D47" i="68"/>
  <c r="B47" i="68" s="1"/>
  <c r="J16" i="68"/>
  <c r="D16" i="68" s="1"/>
  <c r="H47" i="68"/>
  <c r="K16" i="68"/>
  <c r="D11" i="72"/>
  <c r="B11" i="72" s="1"/>
  <c r="H14" i="70"/>
  <c r="C14" i="70"/>
  <c r="B14" i="70" s="1"/>
  <c r="H10" i="67"/>
  <c r="C10" i="67"/>
  <c r="B10" i="67" s="1"/>
  <c r="E18" i="66"/>
  <c r="C18" i="66"/>
  <c r="B18" i="66" s="1"/>
  <c r="N12" i="69"/>
  <c r="F12" i="69"/>
  <c r="B72" i="73"/>
  <c r="B22" i="73" s="1"/>
  <c r="C22" i="73"/>
  <c r="B43" i="73"/>
  <c r="N10" i="67"/>
  <c r="AH10" i="67"/>
  <c r="E13" i="68"/>
  <c r="D41" i="69"/>
  <c r="B41" i="69" s="1"/>
  <c r="E41" i="69"/>
  <c r="C46" i="69"/>
  <c r="B46" i="69" s="1"/>
  <c r="E46" i="69"/>
  <c r="C57" i="69"/>
  <c r="B57" i="69" s="1"/>
  <c r="E57" i="69"/>
  <c r="D55" i="69"/>
  <c r="B55" i="69" s="1"/>
  <c r="E55" i="69"/>
  <c r="D41" i="68"/>
  <c r="B41" i="68" s="1"/>
  <c r="H41" i="68"/>
  <c r="H18" i="67"/>
  <c r="C18" i="67"/>
  <c r="B18" i="67" s="1"/>
  <c r="B41" i="71"/>
  <c r="G60" i="72"/>
  <c r="I18" i="72"/>
  <c r="G18" i="72" s="1"/>
  <c r="AE10" i="67"/>
  <c r="J18" i="68"/>
  <c r="D18" i="68" s="1"/>
  <c r="D56" i="68"/>
  <c r="C39" i="68"/>
  <c r="B39" i="68" s="1"/>
  <c r="H39" i="68"/>
  <c r="E60" i="69"/>
  <c r="C60" i="69"/>
  <c r="B60" i="69" s="1"/>
  <c r="B34" i="69"/>
  <c r="H13" i="67"/>
  <c r="B13" i="73"/>
  <c r="Q38" i="69"/>
  <c r="C38" i="69"/>
  <c r="B38" i="69" s="1"/>
  <c r="H12" i="67"/>
  <c r="D12" i="67"/>
  <c r="N21" i="68"/>
  <c r="Q13" i="68"/>
  <c r="I13" i="68"/>
  <c r="H13" i="68" s="1"/>
  <c r="K16" i="66"/>
  <c r="D16" i="66"/>
  <c r="B16" i="66" s="1"/>
  <c r="B21" i="65"/>
  <c r="B17" i="75"/>
  <c r="N21" i="73"/>
  <c r="H66" i="73"/>
  <c r="D66" i="69"/>
  <c r="G21" i="69"/>
  <c r="E66" i="69"/>
  <c r="E21" i="69" s="1"/>
  <c r="B65" i="75"/>
  <c r="B20" i="75" s="1"/>
  <c r="J20" i="75"/>
  <c r="C55" i="68"/>
  <c r="B55" i="68" s="1"/>
  <c r="H55" i="68"/>
  <c r="D40" i="68"/>
  <c r="B40" i="68" s="1"/>
  <c r="H40" i="68"/>
  <c r="C11" i="71"/>
  <c r="B11" i="71" s="1"/>
  <c r="B57" i="65"/>
  <c r="C18" i="65"/>
  <c r="B18" i="65" s="1"/>
  <c r="N20" i="69"/>
  <c r="F20" i="69"/>
  <c r="B52" i="65"/>
  <c r="H11" i="69"/>
  <c r="D20" i="67"/>
  <c r="B65" i="67"/>
  <c r="B20" i="67" s="1"/>
  <c r="E19" i="67"/>
  <c r="C19" i="67"/>
  <c r="B19" i="67" s="1"/>
  <c r="C22" i="70"/>
  <c r="B70" i="70"/>
  <c r="B22" i="70" s="1"/>
  <c r="N21" i="67"/>
  <c r="I17" i="68"/>
  <c r="H50" i="68"/>
  <c r="C50" i="68"/>
  <c r="B50" i="68" s="1"/>
  <c r="B67" i="69"/>
  <c r="C21" i="69"/>
  <c r="W16" i="69"/>
  <c r="E19" i="69"/>
  <c r="D19" i="69"/>
  <c r="K20" i="66"/>
  <c r="H64" i="68"/>
  <c r="C64" i="68"/>
  <c r="B64" i="68" s="1"/>
  <c r="I20" i="68"/>
  <c r="L13" i="74"/>
  <c r="F13" i="74" s="1"/>
  <c r="B13" i="74" s="1"/>
  <c r="D52" i="68"/>
  <c r="B52" i="68" s="1"/>
  <c r="H52" i="68"/>
  <c r="J17" i="68"/>
  <c r="D17" i="68" s="1"/>
  <c r="B54" i="79"/>
  <c r="C53" i="69"/>
  <c r="B53" i="69" s="1"/>
  <c r="E53" i="69"/>
  <c r="D48" i="69"/>
  <c r="Q48" i="69"/>
  <c r="D16" i="69"/>
  <c r="N13" i="69"/>
  <c r="F13" i="69"/>
  <c r="E12" i="67"/>
  <c r="C12" i="67"/>
  <c r="Q11" i="67"/>
  <c r="E11" i="67"/>
  <c r="C11" i="67"/>
  <c r="B11" i="67" s="1"/>
  <c r="C73" i="69"/>
  <c r="B73" i="69" s="1"/>
  <c r="Q73" i="69"/>
  <c r="W22" i="69"/>
  <c r="B15" i="66"/>
  <c r="D17" i="67"/>
  <c r="B17" i="67" s="1"/>
  <c r="I19" i="68"/>
  <c r="D30" i="68"/>
  <c r="B30" i="68" s="1"/>
  <c r="H30" i="68"/>
  <c r="C33" i="68"/>
  <c r="B33" i="68" s="1"/>
  <c r="H33" i="68"/>
  <c r="B41" i="65"/>
  <c r="C17" i="71"/>
  <c r="B17" i="71" s="1"/>
  <c r="H14" i="64"/>
  <c r="C29" i="68"/>
  <c r="B29" i="68" s="1"/>
  <c r="H29" i="68"/>
  <c r="E17" i="66"/>
  <c r="C13" i="66"/>
  <c r="B13" i="66" s="1"/>
  <c r="E13" i="66"/>
  <c r="H71" i="68"/>
  <c r="H22" i="68" s="1"/>
  <c r="D71" i="68"/>
  <c r="J22" i="68"/>
  <c r="D17" i="65"/>
  <c r="B17" i="65" s="1"/>
  <c r="B56" i="65"/>
  <c r="B16" i="71"/>
  <c r="C26" i="68"/>
  <c r="B26" i="68" s="1"/>
  <c r="H26" i="68"/>
  <c r="K19" i="68"/>
  <c r="J11" i="68"/>
  <c r="B18" i="79"/>
  <c r="E78" i="69"/>
  <c r="E24" i="69" s="1"/>
  <c r="B19" i="65"/>
  <c r="D20" i="79"/>
  <c r="B70" i="79"/>
  <c r="B21" i="79" s="1"/>
  <c r="B16" i="69"/>
  <c r="D20" i="70"/>
  <c r="B20" i="70" s="1"/>
  <c r="B18" i="70" l="1"/>
  <c r="B19" i="66"/>
  <c r="D24" i="68"/>
  <c r="B22" i="65"/>
  <c r="B13" i="71"/>
  <c r="B14" i="66"/>
  <c r="Q19" i="69"/>
  <c r="C19" i="69"/>
  <c r="B19" i="69" s="1"/>
  <c r="B78" i="69"/>
  <c r="D24" i="69"/>
  <c r="F24" i="74"/>
  <c r="B78" i="74"/>
  <c r="B24" i="74" s="1"/>
  <c r="B12" i="67"/>
  <c r="B79" i="69"/>
  <c r="C24" i="69"/>
  <c r="Q23" i="69"/>
  <c r="B81" i="69"/>
  <c r="B10" i="65"/>
  <c r="H24" i="73"/>
  <c r="B78" i="73"/>
  <c r="B24" i="73" s="1"/>
  <c r="B24" i="68"/>
  <c r="C24" i="68"/>
  <c r="B13" i="75"/>
  <c r="B19" i="73"/>
  <c r="C15" i="68"/>
  <c r="B15" i="68" s="1"/>
  <c r="H15" i="68"/>
  <c r="B15" i="67"/>
  <c r="D11" i="68"/>
  <c r="B11" i="68" s="1"/>
  <c r="H11" i="68"/>
  <c r="D22" i="68"/>
  <c r="B71" i="68"/>
  <c r="B22" i="68" s="1"/>
  <c r="C13" i="69"/>
  <c r="B13" i="69" s="1"/>
  <c r="E13" i="69"/>
  <c r="D21" i="69"/>
  <c r="B66" i="69"/>
  <c r="B21" i="69" s="1"/>
  <c r="C13" i="68"/>
  <c r="B13" i="68" s="1"/>
  <c r="H16" i="68"/>
  <c r="B21" i="67"/>
  <c r="Q22" i="69"/>
  <c r="B73" i="74"/>
  <c r="B22" i="74" s="1"/>
  <c r="F22" i="74"/>
  <c r="B14" i="67"/>
  <c r="F21" i="74"/>
  <c r="B67" i="74"/>
  <c r="B21" i="74" s="1"/>
  <c r="B17" i="69"/>
  <c r="B21" i="75"/>
  <c r="C11" i="69"/>
  <c r="B11" i="69" s="1"/>
  <c r="B56" i="68"/>
  <c r="C12" i="68"/>
  <c r="B12" i="68" s="1"/>
  <c r="H12" i="68"/>
  <c r="C14" i="69"/>
  <c r="B14" i="69" s="1"/>
  <c r="E14" i="69"/>
  <c r="H19" i="68"/>
  <c r="C19" i="68"/>
  <c r="B19" i="68" s="1"/>
  <c r="C20" i="68"/>
  <c r="B20" i="68" s="1"/>
  <c r="H20" i="68"/>
  <c r="C17" i="68"/>
  <c r="B17" i="68" s="1"/>
  <c r="H17" i="68"/>
  <c r="C20" i="69"/>
  <c r="B20" i="69" s="1"/>
  <c r="E20" i="69"/>
  <c r="H21" i="73"/>
  <c r="B66" i="73"/>
  <c r="B21" i="73" s="1"/>
  <c r="E12" i="69"/>
  <c r="C12" i="69"/>
  <c r="B12" i="69" s="1"/>
  <c r="B75" i="69"/>
  <c r="D23" i="69"/>
  <c r="B70" i="69"/>
  <c r="B22" i="69" s="1"/>
  <c r="C22" i="69"/>
  <c r="C18" i="68"/>
  <c r="B18" i="68" s="1"/>
  <c r="H18" i="68"/>
  <c r="C21" i="68"/>
  <c r="B67" i="68"/>
  <c r="B21" i="68" s="1"/>
  <c r="E18" i="69"/>
  <c r="C18" i="69"/>
  <c r="B18" i="69" s="1"/>
  <c r="B48" i="69"/>
  <c r="B16" i="68"/>
  <c r="B13" i="67"/>
  <c r="B77" i="69"/>
  <c r="C23" i="69"/>
  <c r="B77" i="73"/>
  <c r="B23" i="73" s="1"/>
  <c r="H23" i="73"/>
  <c r="B77" i="74"/>
  <c r="B23" i="74" s="1"/>
  <c r="F23" i="74"/>
  <c r="B24" i="69" l="1"/>
  <c r="B23" i="69"/>
</calcChain>
</file>

<file path=xl/sharedStrings.xml><?xml version="1.0" encoding="utf-8"?>
<sst xmlns="http://schemas.openxmlformats.org/spreadsheetml/2006/main" count="1160" uniqueCount="178">
  <si>
    <t>I kw 2000</t>
  </si>
  <si>
    <t>II kw 2000</t>
  </si>
  <si>
    <t>III kw 2000</t>
  </si>
  <si>
    <t>IV kw 2000</t>
  </si>
  <si>
    <t>II kw 2001</t>
  </si>
  <si>
    <t>III kw 2001</t>
  </si>
  <si>
    <t>IV kw 2001</t>
  </si>
  <si>
    <t>I kw 2001</t>
  </si>
  <si>
    <t>II kw 2002</t>
  </si>
  <si>
    <t>III kw 2002</t>
  </si>
  <si>
    <t>IV kw 2002</t>
  </si>
  <si>
    <t>I kw 2002</t>
  </si>
  <si>
    <t>II kw 2003</t>
  </si>
  <si>
    <t>III kw 2003</t>
  </si>
  <si>
    <t>IV kw 2003</t>
  </si>
  <si>
    <t>I kw 2003</t>
  </si>
  <si>
    <t xml:space="preserve"> kapitałowy  saldo</t>
  </si>
  <si>
    <t>NBP</t>
  </si>
  <si>
    <t>MIF</t>
  </si>
  <si>
    <t>I kw 2004</t>
  </si>
  <si>
    <t>II kw 2004</t>
  </si>
  <si>
    <t>III kw 2004</t>
  </si>
  <si>
    <t>IV kw 2004</t>
  </si>
  <si>
    <t>I kw 2005</t>
  </si>
  <si>
    <t>II kw 2005</t>
  </si>
  <si>
    <t>III kw 2005</t>
  </si>
  <si>
    <t>IV kw 2005</t>
  </si>
  <si>
    <t>Rachunek bieżący / Current account</t>
  </si>
  <si>
    <t>Rachunek finansowy  / Financial account</t>
  </si>
  <si>
    <t>Rachunek kapitałowy / Capital account</t>
  </si>
  <si>
    <t>Oficjalne aktywa rezerwowe / Official reserve assets</t>
  </si>
  <si>
    <t>Polskie inwestycje bezpośrednie za granicą / Polish direct investment abroad</t>
  </si>
  <si>
    <t>Zagraniczne inwestycje bezpośrednie w Polsce / Foreign direct investmen in Poland</t>
  </si>
  <si>
    <t>Inwestycje portfelowe  
 - aktywa / Portfolio investment - assets</t>
  </si>
  <si>
    <t>Inwestycje portfelowe  
 - pasywa / Portfolio investment - liabilities</t>
  </si>
  <si>
    <t>Pozostałe inwestycje - aktywa / Other investment - assets</t>
  </si>
  <si>
    <t>Pozostałe inwestycje - pasywa / Other investment - liabilities</t>
  </si>
  <si>
    <t>Pochodne instrumenty finansowe / Financial derivatives</t>
  </si>
  <si>
    <t>Saldo / Net</t>
  </si>
  <si>
    <t>Przychody / Credit</t>
  </si>
  <si>
    <t xml:space="preserve">Usługi  / Services </t>
  </si>
  <si>
    <t>Rozchody / 
Debit</t>
  </si>
  <si>
    <t>Dochody / Income</t>
  </si>
  <si>
    <t>Transfery bieżące / Current transfers</t>
  </si>
  <si>
    <t>Usługi  / Services</t>
  </si>
  <si>
    <t>Rozchody / Debit</t>
  </si>
  <si>
    <t>Podróże zagraniczne / Travel</t>
  </si>
  <si>
    <t>Pozostałe usługi / Other servises</t>
  </si>
  <si>
    <t>Usługi budowlane / Construction services</t>
  </si>
  <si>
    <t>Ubezpieczenia i reasekuracja / Insurance services</t>
  </si>
  <si>
    <t>Usługi finansowe / Financial services</t>
  </si>
  <si>
    <t>Usługi informatyczne i informacyjne / Computer and information services</t>
  </si>
  <si>
    <t>Patenty, prawa autorskie i opłaty licencyjne / Royalties and licence fees</t>
  </si>
  <si>
    <t>Usługi dla ludności, audiowizualne, kulturalne i rekreacyjne / Personal, cultural and recreational services</t>
  </si>
  <si>
    <t>Utrzymanie przedstawiciwlstw (rządowych) /  Government services, n.i.e</t>
  </si>
  <si>
    <t>Inne / Other</t>
  </si>
  <si>
    <t>Saldo / net</t>
  </si>
  <si>
    <t>Wynagrodzenia pracowników / Compensation of employees</t>
  </si>
  <si>
    <t>Transfery rządowe / General government</t>
  </si>
  <si>
    <t>Transfery prywatne / Other sectors</t>
  </si>
  <si>
    <t xml:space="preserve">Inwestycje bezpośrednie / Direct investment </t>
  </si>
  <si>
    <t>Polskie inwestycje bezpośrednie za granicą / Direct investment abroad</t>
  </si>
  <si>
    <t>Ogółem / Total</t>
  </si>
  <si>
    <t>Pozostały kapitał, głównie kredyty / Other capital</t>
  </si>
  <si>
    <t>Zagraniczne inwestycje bezpośrednie w Polsce / Direct investment in Poland</t>
  </si>
  <si>
    <t>Inwestycje portfelowe - aktywa / Portfolio inwestment - assets</t>
  </si>
  <si>
    <t>Udziałowe papiery wartościowe / Equity</t>
  </si>
  <si>
    <t>Dłużne papiery wartościowe / Debt instruments</t>
  </si>
  <si>
    <t>Długoterminowe papiery dłużne / 
Bonds  and notes</t>
  </si>
  <si>
    <t>Instrumenty rynku pieniężnego / Money market instruments</t>
  </si>
  <si>
    <t>Inwestycje portfelowe - pasywa / Portfolio inwestment - Liabilities</t>
  </si>
  <si>
    <t>Inwestycje portfelowe  aktywa / Portfolio investment  assets</t>
  </si>
  <si>
    <t>Udziałowe papiery wartościowe /  Equity</t>
  </si>
  <si>
    <t xml:space="preserve">NBP </t>
  </si>
  <si>
    <t>Sektor rządowy / General government</t>
  </si>
  <si>
    <t>Długoterminowe papiery dłużne / Bonds and notes</t>
  </si>
  <si>
    <t xml:space="preserve">   Instrumenty rynku pieniężnego / Money market instruments</t>
  </si>
  <si>
    <t>Ogółem /
 Total</t>
  </si>
  <si>
    <t>Kredyty handlowe / Trade credits</t>
  </si>
  <si>
    <t>Ogółem / 
Total</t>
  </si>
  <si>
    <t>Wykorzystanie / Drawings</t>
  </si>
  <si>
    <t>Spłata / Repayments</t>
  </si>
  <si>
    <t>Inne należności / Other assets</t>
  </si>
  <si>
    <t>Gotówka, rachunki bieżące i lokaty / Currency and deposits</t>
  </si>
  <si>
    <t>Inne pasywa / Other liabilities</t>
  </si>
  <si>
    <t>Pozostałe usługi / other services</t>
  </si>
  <si>
    <t>Zbiorczy bilans płatniczy / Summary balance of payments</t>
  </si>
  <si>
    <t xml:space="preserve"> Towary / Goods </t>
  </si>
  <si>
    <t xml:space="preserve">Usługi / Services </t>
  </si>
  <si>
    <t xml:space="preserve">Dochody / Income </t>
  </si>
  <si>
    <t xml:space="preserve"> Ogółem / Total</t>
  </si>
  <si>
    <t>Błędy i
opuszczenia / Errors and omissions</t>
  </si>
  <si>
    <t>Towary / Goods</t>
  </si>
  <si>
    <t>Rachunek bieżący  - Usługi /  Current account  - Services</t>
  </si>
  <si>
    <t>Usługi transportowe / Transportation</t>
  </si>
  <si>
    <t>Rachunek bieżący - Pozostałe usługi / Current account - Other services</t>
  </si>
  <si>
    <t>Rachunek bieżący - Pozostałe usługi (ciąg dalszy)/ Current account - Other services (continuation)</t>
  </si>
  <si>
    <t xml:space="preserve">Pozostałe usługi / Other services </t>
  </si>
  <si>
    <t>Pozostałe usługi handlowe / Other business services</t>
  </si>
  <si>
    <t xml:space="preserve">Rachunek bieżący  - Dochody/ Current account - Income </t>
  </si>
  <si>
    <t>Odsetki od kredytów / On debt (interest)</t>
  </si>
  <si>
    <t>Rachunek bieżący - Transfery bieżące / Current account - Current transfers</t>
  </si>
  <si>
    <t>Wniesienie /wycofanie udziału / Equity capital</t>
  </si>
  <si>
    <t>Reinwestowane zyski / Reinvested earnings</t>
  </si>
  <si>
    <t>Rachunek finansowy - Inwestycje bezpośrednie / Financial account - Direct investment</t>
  </si>
  <si>
    <t>Rachunek finansowy - Inwestycje portfelowe według instrumentów / Financial Account - Portfolio investment by instrument</t>
  </si>
  <si>
    <t>Rachunek finansowy - Inwestycje portfelowe aktywa - według instrumentów i sektorów / Financial Account - Portfolio investment assets by instrument and sector</t>
  </si>
  <si>
    <t>Rachunek Finansowy - Inwestycje portfelowe pasywa - według instrumentów i sektorów / Financial Account - Portfolio investment liabilities by instrument and sector</t>
  </si>
  <si>
    <t xml:space="preserve">Rachunek finansowy - Pozostałe inwestycje - aktywa (Polskie należności za granicą) / Financial Accounts - Other investment - Polish assets    </t>
  </si>
  <si>
    <t>BILANS PŁATNICZY W MILIONACH PLN - TRANSAKCJE / BALANCE OF PAYMENTS IN PLN MILLIONS -  TRANSACTIONS</t>
  </si>
  <si>
    <t>Dywidendy / Dyvidends</t>
  </si>
  <si>
    <t xml:space="preserve">Rachunek bieżący  - Dochody z inwestycji / Current account -  Investment income </t>
  </si>
  <si>
    <t>Dochody z inwestycji / Investment income</t>
  </si>
  <si>
    <t>Dochody z inwestycji bezpośrednich / Direct investment</t>
  </si>
  <si>
    <t>Dochody z inwestycji portfelowych / Portfolio investment</t>
  </si>
  <si>
    <t>Dochody z papierów udziałowych / Equity (dividends)</t>
  </si>
  <si>
    <t>Dochody z papierów dłużnych / On debt (interest)</t>
  </si>
  <si>
    <t>Dochody z pozostałych inwestycji / Other investment</t>
  </si>
  <si>
    <t>Dochody z inwestycji/ Investment ncome</t>
  </si>
  <si>
    <t xml:space="preserve">Dochody z inwestycji bezpośrednich / 
Direct investment </t>
  </si>
  <si>
    <t xml:space="preserve">Dochody z pozostałych inwestycji /
 Other investment </t>
  </si>
  <si>
    <t xml:space="preserve">Dochody z inwestycji portfelowych /                            Portfolio investment </t>
  </si>
  <si>
    <t xml:space="preserve">Rozchody / Debit </t>
  </si>
  <si>
    <t>Eksport / Exports</t>
  </si>
  <si>
    <t>Import / 
Imports</t>
  </si>
  <si>
    <t>Sektor pozarządowy i pozabankowy / Other sectors</t>
  </si>
  <si>
    <t>Kredyty udzielone powyżej 1 roku / Long-term loans extended</t>
  </si>
  <si>
    <t>Kredyty udzielone do 1 roku włącznie / Short-term loans extended</t>
  </si>
  <si>
    <t>Kredyty otrzymane powyżej 1 roku / Long-term loans received</t>
  </si>
  <si>
    <t>Kredyty otrzymane do 1 roku włącznie / Short-term loans received</t>
  </si>
  <si>
    <t>I kw 2006</t>
  </si>
  <si>
    <t>II kw 2006</t>
  </si>
  <si>
    <t>III kw 2006</t>
  </si>
  <si>
    <t>IV kw 2006</t>
  </si>
  <si>
    <t>Inwestycje portfelowe  pasywa / Portfolio investment  liabilities</t>
  </si>
  <si>
    <t>I kw 2007</t>
  </si>
  <si>
    <t>II kw 2007</t>
  </si>
  <si>
    <t>III kw 2007</t>
  </si>
  <si>
    <t>IV kw 2007</t>
  </si>
  <si>
    <t>I kw 2008</t>
  </si>
  <si>
    <t>II kw 2008</t>
  </si>
  <si>
    <t>III kw 2008</t>
  </si>
  <si>
    <t>IV kw 2008</t>
  </si>
  <si>
    <t xml:space="preserve">Przekazy zarobków / Workers' remittances  </t>
  </si>
  <si>
    <t>Pozostałe transfery /  Other transfers</t>
  </si>
  <si>
    <t>Pozostałe zobowiązania / Other</t>
  </si>
  <si>
    <t xml:space="preserve">Pozostałe należności / Other </t>
  </si>
  <si>
    <t>I kw 2009</t>
  </si>
  <si>
    <t>II kw 2009</t>
  </si>
  <si>
    <t>III kw 2009</t>
  </si>
  <si>
    <t>IV kw 2009</t>
  </si>
  <si>
    <t>I kw 2010</t>
  </si>
  <si>
    <t>II kw 2010</t>
  </si>
  <si>
    <t>III kw 2010</t>
  </si>
  <si>
    <t>IV kw 2010</t>
  </si>
  <si>
    <t>I kw 2011</t>
  </si>
  <si>
    <t>II kw 2011</t>
  </si>
  <si>
    <t>III kw 2011</t>
  </si>
  <si>
    <t>IV kw 2011</t>
  </si>
  <si>
    <t>Rachunek finansowy - Pozostałe inwestycje - pasywa (Polskie zobowiązania wobec zagranicy) / Financial Account - Other investment - Polish liabilities</t>
  </si>
  <si>
    <t>Pozostałe inwestycje - Pasywa / Polish liabilities</t>
  </si>
  <si>
    <t>Pozostałe inwestycje - aktywa / Polish assets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</si>
  <si>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</si>
  <si>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</si>
  <si>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</si>
  <si>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</si>
  <si>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</si>
  <si>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</si>
  <si>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</si>
  <si>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</si>
  <si>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Bilans płatniczy w milionach PLN - transakcje netto / Balance of payments in millions of PLN - net transactions</t>
  </si>
  <si>
    <t>Bilans płatniczy w milionach PLN - transakcje / Balance of payments in millions of PLN -  transactions</t>
  </si>
  <si>
    <t>Okres / Period</t>
  </si>
  <si>
    <t>Usługi pocztowe, kurierskie i  telekomunikacyjne / Postal, courier   and telecommunication services</t>
  </si>
  <si>
    <t>I kw 2014</t>
  </si>
  <si>
    <t>II kw 2014</t>
  </si>
  <si>
    <t>III kw 2014</t>
  </si>
  <si>
    <t>IV kw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</si>
</sst>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6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theme="0"/>
      <name val="Arial"/>
      <family val="2"/>
      <charset val="238"/>
    </font>
    <font>
      <sz val="11"/>
      <color theme="0"/>
      <name val="Arial CE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7A70"/>
        <bgColor indexed="64"/>
      </patternFill>
    </fill>
    <fill>
      <patternFill patternType="solid">
        <fgColor rgb="FF41B4A7"/>
        <bgColor indexed="64"/>
      </patternFill>
    </fill>
    <fill>
      <patternFill patternType="solid">
        <fgColor rgb="FFB4B9BE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rgb="FFB4DCD7"/>
        <bgColor indexed="64"/>
      </patternFill>
    </fill>
    <fill>
      <patternFill patternType="solid">
        <fgColor rgb="FFD7EBE8"/>
        <bgColor indexed="64"/>
      </patternFill>
    </fill>
    <fill>
      <patternFill patternType="solid">
        <fgColor rgb="FFB4DCEB"/>
        <bgColor indexed="64"/>
      </patternFill>
    </fill>
    <fill>
      <patternFill patternType="solid">
        <fgColor rgb="FFD4EBF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7EBE8"/>
      </left>
      <right style="thin">
        <color rgb="FFD7EBE8"/>
      </right>
      <top style="thin">
        <color rgb="FFD7EBE8"/>
      </top>
      <bottom/>
      <diagonal/>
    </border>
    <border>
      <left style="thin">
        <color rgb="FFD7EBE8"/>
      </left>
      <right style="thin">
        <color rgb="FFD7EBE8"/>
      </right>
      <top/>
      <bottom style="thin">
        <color rgb="FFD7EBE8"/>
      </bottom>
      <diagonal/>
    </border>
    <border>
      <left/>
      <right/>
      <top/>
      <bottom style="thin">
        <color rgb="FFD7EBE8"/>
      </bottom>
      <diagonal/>
    </border>
    <border>
      <left style="thin">
        <color rgb="FFD7EBE8"/>
      </left>
      <right style="thin">
        <color rgb="FFD7EBE8"/>
      </right>
      <top style="thin">
        <color rgb="FFD7EBE8"/>
      </top>
      <bottom style="thin">
        <color rgb="FFD7EBE8"/>
      </bottom>
      <diagonal/>
    </border>
    <border>
      <left style="thin">
        <color rgb="FFD7EBE8"/>
      </left>
      <right/>
      <top/>
      <bottom style="thin">
        <color rgb="FFD7EBE8"/>
      </bottom>
      <diagonal/>
    </border>
    <border>
      <left style="thin">
        <color rgb="FF6E6E73"/>
      </left>
      <right/>
      <top/>
      <bottom style="thin">
        <color rgb="FFD7EBE8"/>
      </bottom>
      <diagonal/>
    </border>
    <border>
      <left style="thin">
        <color rgb="FF6E6E73"/>
      </left>
      <right style="thin">
        <color rgb="FF6E6E73"/>
      </right>
      <top style="thin">
        <color rgb="FF6E6E73"/>
      </top>
      <bottom style="thin">
        <color rgb="FFD7EBE8"/>
      </bottom>
      <diagonal/>
    </border>
    <border>
      <left style="thin">
        <color rgb="FF6E6E73"/>
      </left>
      <right/>
      <top style="thin">
        <color rgb="FF6E6E73"/>
      </top>
      <bottom style="thin">
        <color rgb="FFD7EBE8"/>
      </bottom>
      <diagonal/>
    </border>
    <border>
      <left style="thin">
        <color rgb="FF6E6E73"/>
      </left>
      <right style="thin">
        <color rgb="FF6E6E73"/>
      </right>
      <top/>
      <bottom style="thin">
        <color rgb="FFD7EBE8"/>
      </bottom>
      <diagonal/>
    </border>
    <border>
      <left/>
      <right/>
      <top style="thin">
        <color rgb="FFD7EBE8"/>
      </top>
      <bottom/>
      <diagonal/>
    </border>
    <border>
      <left style="thin">
        <color rgb="FFD7EBE8"/>
      </left>
      <right/>
      <top style="thin">
        <color rgb="FFD7EBE8"/>
      </top>
      <bottom/>
      <diagonal/>
    </border>
    <border>
      <left/>
      <right style="thin">
        <color rgb="FFD7EBE8"/>
      </right>
      <top style="thin">
        <color rgb="FFD7EBE8"/>
      </top>
      <bottom/>
      <diagonal/>
    </border>
    <border>
      <left style="thin">
        <color rgb="FFD7EBE8"/>
      </left>
      <right style="thin">
        <color rgb="FFD7EBE8"/>
      </right>
      <top/>
      <bottom/>
      <diagonal/>
    </border>
    <border>
      <left style="thin">
        <color rgb="FF6E6E73"/>
      </left>
      <right style="thin">
        <color rgb="FF6E6E73"/>
      </right>
      <top style="thin">
        <color rgb="FF6E6E73"/>
      </top>
      <bottom/>
      <diagonal/>
    </border>
    <border>
      <left style="thin">
        <color rgb="FF6E6E73"/>
      </left>
      <right/>
      <top style="thin">
        <color rgb="FF6E6E73"/>
      </top>
      <bottom/>
      <diagonal/>
    </border>
    <border>
      <left/>
      <right/>
      <top style="thin">
        <color rgb="FF6E6E73"/>
      </top>
      <bottom/>
      <diagonal/>
    </border>
    <border>
      <left style="thin">
        <color rgb="FFD7EBE8"/>
      </left>
      <right/>
      <top/>
      <bottom/>
      <diagonal/>
    </border>
    <border>
      <left style="thin">
        <color rgb="FFD7EBE8"/>
      </left>
      <right/>
      <top style="thin">
        <color rgb="FFD7EBE8"/>
      </top>
      <bottom style="thin">
        <color rgb="FF6E6E73"/>
      </bottom>
      <diagonal/>
    </border>
    <border>
      <left/>
      <right/>
      <top style="thin">
        <color rgb="FFD7EBE8"/>
      </top>
      <bottom style="thin">
        <color rgb="FF6E6E73"/>
      </bottom>
      <diagonal/>
    </border>
    <border>
      <left/>
      <right style="thin">
        <color rgb="FFD7EBE8"/>
      </right>
      <top style="thin">
        <color rgb="FFD7EBE8"/>
      </top>
      <bottom style="thin">
        <color rgb="FF6E6E73"/>
      </bottom>
      <diagonal/>
    </border>
    <border>
      <left/>
      <right style="thin">
        <color rgb="FF6E6E73"/>
      </right>
      <top style="thin">
        <color rgb="FF6E6E73"/>
      </top>
      <bottom/>
      <diagonal/>
    </border>
    <border>
      <left style="thin">
        <color rgb="FF6E6E73"/>
      </left>
      <right/>
      <top/>
      <bottom/>
      <diagonal/>
    </border>
    <border>
      <left/>
      <right style="thin">
        <color rgb="FF6E6E73"/>
      </right>
      <top/>
      <bottom/>
      <diagonal/>
    </border>
    <border>
      <left style="thin">
        <color rgb="FF6E6E73"/>
      </left>
      <right style="thin">
        <color rgb="FF6E6E73"/>
      </right>
      <top/>
      <bottom/>
      <diagonal/>
    </border>
    <border>
      <left style="thin">
        <color rgb="FFD7EBE8"/>
      </left>
      <right style="thin">
        <color rgb="FF6E6E73"/>
      </right>
      <top style="thin">
        <color rgb="FFD7EBE8"/>
      </top>
      <bottom/>
      <diagonal/>
    </border>
    <border>
      <left style="thin">
        <color rgb="FFD7EBE8"/>
      </left>
      <right style="thin">
        <color rgb="FF6E6E73"/>
      </right>
      <top/>
      <bottom/>
      <diagonal/>
    </border>
    <border>
      <left style="thin">
        <color rgb="FFD7EBE8"/>
      </left>
      <right style="thin">
        <color rgb="FF6E6E73"/>
      </right>
      <top/>
      <bottom style="thin">
        <color rgb="FFD7EBE8"/>
      </bottom>
      <diagonal/>
    </border>
    <border>
      <left/>
      <right style="thin">
        <color rgb="FF6E6E73"/>
      </right>
      <top style="thin">
        <color rgb="FFD7EBE8"/>
      </top>
      <bottom/>
      <diagonal/>
    </border>
    <border>
      <left style="thin">
        <color rgb="FF6E6E73"/>
      </left>
      <right style="thin">
        <color rgb="FF6E6E73"/>
      </right>
      <top style="thin">
        <color rgb="FFD7EBE8"/>
      </top>
      <bottom/>
      <diagonal/>
    </border>
    <border>
      <left/>
      <right style="thin">
        <color rgb="FF6E6E73"/>
      </right>
      <top/>
      <bottom style="thin">
        <color rgb="FFD7EBE8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1" fillId="0" borderId="0" xfId="0" applyNumberFormat="1" applyFont="1" applyBorder="1"/>
    <xf numFmtId="0" fontId="1" fillId="0" borderId="1" xfId="0" applyFont="1" applyBorder="1"/>
    <xf numFmtId="0" fontId="7" fillId="0" borderId="0" xfId="0" applyFont="1"/>
    <xf numFmtId="0" fontId="10" fillId="2" borderId="2" xfId="0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3" fontId="8" fillId="5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5" borderId="0" xfId="0" applyNumberFormat="1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Q210"/>
  <sheetViews>
    <sheetView showGridLines="0" tabSelected="1" view="pageBreakPreview" zoomScale="75" zoomScaleNormal="100" workbookViewId="0">
      <pane ySplit="8" topLeftCell="A63" activePane="bottomLeft" state="frozen"/>
      <selection pane="bottomLeft" activeCell="Q84" sqref="Q84"/>
    </sheetView>
  </sheetViews>
  <sheetFormatPr defaultRowHeight="12.75" x14ac:dyDescent="0.2"/>
  <cols>
    <col min="1" max="1" width="13.5703125" customWidth="1"/>
    <col min="2" max="5" width="13.7109375" customWidth="1"/>
    <col min="6" max="6" width="15.28515625" customWidth="1"/>
    <col min="7" max="7" width="12.42578125" customWidth="1"/>
    <col min="8" max="8" width="12.5703125" customWidth="1"/>
    <col min="9" max="9" width="20.42578125" customWidth="1"/>
    <col min="10" max="10" width="19" customWidth="1"/>
    <col min="11" max="11" width="17.28515625" customWidth="1"/>
    <col min="12" max="12" width="16.140625" customWidth="1"/>
    <col min="13" max="13" width="16.5703125" customWidth="1"/>
    <col min="14" max="14" width="16" customWidth="1"/>
    <col min="15" max="15" width="16.5703125" customWidth="1"/>
    <col min="16" max="16" width="15" customWidth="1"/>
    <col min="17" max="17" width="13.7109375" customWidth="1"/>
  </cols>
  <sheetData>
    <row r="2" spans="1:17" ht="20.25" x14ac:dyDescent="0.2">
      <c r="A2" s="11" t="s">
        <v>170</v>
      </c>
      <c r="B2" s="11"/>
      <c r="C2" s="10"/>
      <c r="D2" s="10"/>
      <c r="E2" s="10"/>
      <c r="F2" s="10"/>
      <c r="G2" s="10"/>
    </row>
    <row r="3" spans="1:17" ht="12.75" customHeight="1" x14ac:dyDescent="0.2">
      <c r="A3" s="10"/>
      <c r="B3" s="10"/>
      <c r="C3" s="10"/>
      <c r="D3" s="10"/>
      <c r="E3" s="10"/>
      <c r="F3" s="10"/>
      <c r="G3" s="10"/>
    </row>
    <row r="4" spans="1:17" ht="15.75" x14ac:dyDescent="0.25">
      <c r="A4" s="8" t="s">
        <v>86</v>
      </c>
      <c r="B4" s="1"/>
      <c r="C4" s="8"/>
      <c r="D4" s="8"/>
      <c r="E4" s="8"/>
      <c r="F4" s="9"/>
      <c r="G4" s="9"/>
      <c r="H4" s="8"/>
      <c r="I4" s="8"/>
      <c r="J4" s="5"/>
    </row>
    <row r="5" spans="1:17" ht="15.75" customHeight="1" x14ac:dyDescent="0.2">
      <c r="Q5" s="2"/>
    </row>
    <row r="6" spans="1:17" s="14" customFormat="1" ht="32.25" customHeight="1" x14ac:dyDescent="0.2">
      <c r="A6" s="15"/>
      <c r="B6" s="46" t="s">
        <v>27</v>
      </c>
      <c r="C6" s="46"/>
      <c r="D6" s="46"/>
      <c r="E6" s="46"/>
      <c r="F6" s="46"/>
      <c r="G6" s="44" t="s">
        <v>29</v>
      </c>
      <c r="H6" s="47" t="s">
        <v>28</v>
      </c>
      <c r="I6" s="46"/>
      <c r="J6" s="46"/>
      <c r="K6" s="46"/>
      <c r="L6" s="46"/>
      <c r="M6" s="46"/>
      <c r="N6" s="46"/>
      <c r="O6" s="48"/>
      <c r="P6" s="49" t="s">
        <v>91</v>
      </c>
      <c r="Q6" s="44" t="s">
        <v>30</v>
      </c>
    </row>
    <row r="7" spans="1:17" s="14" customFormat="1" ht="102.75" customHeight="1" x14ac:dyDescent="0.2">
      <c r="A7" s="16" t="s">
        <v>172</v>
      </c>
      <c r="B7" s="17" t="s">
        <v>90</v>
      </c>
      <c r="C7" s="18" t="s">
        <v>87</v>
      </c>
      <c r="D7" s="18" t="s">
        <v>88</v>
      </c>
      <c r="E7" s="18" t="s">
        <v>89</v>
      </c>
      <c r="F7" s="18" t="s">
        <v>43</v>
      </c>
      <c r="G7" s="45" t="s">
        <v>16</v>
      </c>
      <c r="H7" s="19" t="s">
        <v>62</v>
      </c>
      <c r="I7" s="18" t="s">
        <v>31</v>
      </c>
      <c r="J7" s="18" t="s">
        <v>32</v>
      </c>
      <c r="K7" s="18" t="s">
        <v>33</v>
      </c>
      <c r="L7" s="18" t="s">
        <v>34</v>
      </c>
      <c r="M7" s="18" t="s">
        <v>35</v>
      </c>
      <c r="N7" s="18" t="s">
        <v>36</v>
      </c>
      <c r="O7" s="18" t="s">
        <v>37</v>
      </c>
      <c r="P7" s="50"/>
      <c r="Q7" s="45"/>
    </row>
    <row r="8" spans="1:17" s="14" customFormat="1" ht="21" customHeight="1" x14ac:dyDescent="0.2">
      <c r="A8" s="20">
        <v>1</v>
      </c>
      <c r="B8" s="20">
        <f t="shared" ref="B8:H8" si="0">A8+1</f>
        <v>2</v>
      </c>
      <c r="C8" s="20">
        <f t="shared" si="0"/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ref="I8:Q8" si="1">+H8+1</f>
        <v>9</v>
      </c>
      <c r="J8" s="20">
        <f t="shared" si="1"/>
        <v>10</v>
      </c>
      <c r="K8" s="20">
        <f t="shared" si="1"/>
        <v>11</v>
      </c>
      <c r="L8" s="20">
        <f t="shared" si="1"/>
        <v>12</v>
      </c>
      <c r="M8" s="20">
        <f t="shared" si="1"/>
        <v>13</v>
      </c>
      <c r="N8" s="20">
        <f t="shared" si="1"/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</row>
    <row r="9" spans="1:17" s="1" customFormat="1" ht="21" customHeight="1" x14ac:dyDescent="0.2">
      <c r="A9" s="21">
        <v>2000</v>
      </c>
      <c r="B9" s="22">
        <f t="shared" ref="B9:B14" si="2">+D9+E9+F9+C9</f>
        <v>-44885</v>
      </c>
      <c r="C9" s="22">
        <f>+C24+C25+C26+C27</f>
        <v>-53465</v>
      </c>
      <c r="D9" s="22">
        <f>+D24+D25+D26+D27</f>
        <v>6162</v>
      </c>
      <c r="E9" s="22">
        <f>+E24+E25+E26+E27</f>
        <v>-3221</v>
      </c>
      <c r="F9" s="22">
        <f>+F24+F25+F26+F27</f>
        <v>5639</v>
      </c>
      <c r="G9" s="22">
        <f>+G24+G25+G26+G27</f>
        <v>152</v>
      </c>
      <c r="H9" s="22">
        <f t="shared" ref="H9:H14" si="3">+I9+J9+K9+L9+M9+N9+O9</f>
        <v>44605</v>
      </c>
      <c r="I9" s="22">
        <f t="shared" ref="I9:Q9" si="4">+I24+I25+I26+I27</f>
        <v>-74</v>
      </c>
      <c r="J9" s="22">
        <f t="shared" si="4"/>
        <v>41050</v>
      </c>
      <c r="K9" s="22">
        <f t="shared" si="4"/>
        <v>-387</v>
      </c>
      <c r="L9" s="22">
        <f t="shared" si="4"/>
        <v>14298</v>
      </c>
      <c r="M9" s="22">
        <f t="shared" si="4"/>
        <v>-17095</v>
      </c>
      <c r="N9" s="22">
        <f t="shared" si="4"/>
        <v>5585</v>
      </c>
      <c r="O9" s="22">
        <f t="shared" si="4"/>
        <v>1228</v>
      </c>
      <c r="P9" s="22">
        <f t="shared" si="4"/>
        <v>3158</v>
      </c>
      <c r="Q9" s="22">
        <f t="shared" si="4"/>
        <v>-3030</v>
      </c>
    </row>
    <row r="10" spans="1:17" s="1" customFormat="1" ht="21" customHeight="1" x14ac:dyDescent="0.2">
      <c r="A10" s="23">
        <v>2001</v>
      </c>
      <c r="B10" s="24">
        <f t="shared" si="2"/>
        <v>-24113</v>
      </c>
      <c r="C10" s="24">
        <f>+C28+C29+C30+C31</f>
        <v>-31289</v>
      </c>
      <c r="D10" s="24">
        <f>+D28+D29+D30+D31</f>
        <v>3253</v>
      </c>
      <c r="E10" s="24">
        <f>+E28+E29+E30+E31</f>
        <v>-2435</v>
      </c>
      <c r="F10" s="24">
        <f>+F28+F29+F30+F31</f>
        <v>6358</v>
      </c>
      <c r="G10" s="24">
        <f>+G28+G29+G30+G31</f>
        <v>310</v>
      </c>
      <c r="H10" s="24">
        <f t="shared" si="3"/>
        <v>12944</v>
      </c>
      <c r="I10" s="24">
        <f t="shared" ref="I10:Q10" si="5">+I28+I29+I30+I31</f>
        <v>364</v>
      </c>
      <c r="J10" s="24">
        <f t="shared" si="5"/>
        <v>23340</v>
      </c>
      <c r="K10" s="24">
        <f t="shared" si="5"/>
        <v>185</v>
      </c>
      <c r="L10" s="24">
        <f t="shared" si="5"/>
        <v>4457</v>
      </c>
      <c r="M10" s="24">
        <f t="shared" si="5"/>
        <v>-16633</v>
      </c>
      <c r="N10" s="24">
        <f t="shared" si="5"/>
        <v>2713</v>
      </c>
      <c r="O10" s="24">
        <f t="shared" si="5"/>
        <v>-1482</v>
      </c>
      <c r="P10" s="24">
        <f t="shared" si="5"/>
        <v>9146</v>
      </c>
      <c r="Q10" s="24">
        <f t="shared" si="5"/>
        <v>1713</v>
      </c>
    </row>
    <row r="11" spans="1:17" s="1" customFormat="1" ht="21" customHeight="1" x14ac:dyDescent="0.2">
      <c r="A11" s="21">
        <v>2002</v>
      </c>
      <c r="B11" s="22">
        <f t="shared" si="2"/>
        <v>-22467</v>
      </c>
      <c r="C11" s="22">
        <f>+C32+C33+C34+C35</f>
        <v>-29523</v>
      </c>
      <c r="D11" s="22">
        <f>+D32+D33+D34+D35</f>
        <v>3094</v>
      </c>
      <c r="E11" s="22">
        <f>+E32+E33+E34+E35</f>
        <v>-4302</v>
      </c>
      <c r="F11" s="22">
        <f>+F32+F33+F34+F35</f>
        <v>8264</v>
      </c>
      <c r="G11" s="22">
        <f>+G32+G33+G34+G35</f>
        <v>-25</v>
      </c>
      <c r="H11" s="22">
        <f t="shared" si="3"/>
        <v>29439</v>
      </c>
      <c r="I11" s="22">
        <f t="shared" ref="I11:Q11" si="6">+I32+I33+I34+I35</f>
        <v>-933</v>
      </c>
      <c r="J11" s="22">
        <f t="shared" si="6"/>
        <v>16821</v>
      </c>
      <c r="K11" s="22">
        <f t="shared" si="6"/>
        <v>-4706</v>
      </c>
      <c r="L11" s="22">
        <f t="shared" si="6"/>
        <v>12585</v>
      </c>
      <c r="M11" s="22">
        <f t="shared" si="6"/>
        <v>7808</v>
      </c>
      <c r="N11" s="22">
        <f t="shared" si="6"/>
        <v>1559</v>
      </c>
      <c r="O11" s="22">
        <f t="shared" si="6"/>
        <v>-3695</v>
      </c>
      <c r="P11" s="22">
        <f t="shared" si="6"/>
        <v>-4197</v>
      </c>
      <c r="Q11" s="22">
        <f t="shared" si="6"/>
        <v>-2750</v>
      </c>
    </row>
    <row r="12" spans="1:17" s="7" customFormat="1" ht="21" customHeight="1" x14ac:dyDescent="0.2">
      <c r="A12" s="23">
        <v>2003</v>
      </c>
      <c r="B12" s="24">
        <f t="shared" si="2"/>
        <v>-21275</v>
      </c>
      <c r="C12" s="24">
        <f>+C36+C37+C38+C39</f>
        <v>-22276</v>
      </c>
      <c r="D12" s="24">
        <f>+D36+D37+D38+D39</f>
        <v>932</v>
      </c>
      <c r="E12" s="24">
        <f>+E36+E37+E38+E39</f>
        <v>-9526</v>
      </c>
      <c r="F12" s="24">
        <f>+F36+F37+F38+F39</f>
        <v>9595</v>
      </c>
      <c r="G12" s="24">
        <f>+G36+G37+G38+G39</f>
        <v>-178</v>
      </c>
      <c r="H12" s="24">
        <f t="shared" si="3"/>
        <v>33818</v>
      </c>
      <c r="I12" s="24">
        <f t="shared" ref="I12:Q12" si="7">+I36+I37+I38+I39</f>
        <v>-1186</v>
      </c>
      <c r="J12" s="24">
        <f t="shared" si="7"/>
        <v>17842</v>
      </c>
      <c r="K12" s="24">
        <f t="shared" si="7"/>
        <v>-5078</v>
      </c>
      <c r="L12" s="24">
        <f t="shared" si="7"/>
        <v>14587</v>
      </c>
      <c r="M12" s="24">
        <f t="shared" si="7"/>
        <v>-1872</v>
      </c>
      <c r="N12" s="24">
        <f t="shared" si="7"/>
        <v>12886</v>
      </c>
      <c r="O12" s="24">
        <f t="shared" si="7"/>
        <v>-3361</v>
      </c>
      <c r="P12" s="24">
        <f t="shared" si="7"/>
        <v>-7697</v>
      </c>
      <c r="Q12" s="24">
        <f t="shared" si="7"/>
        <v>-4668</v>
      </c>
    </row>
    <row r="13" spans="1:17" s="1" customFormat="1" ht="21" customHeight="1" x14ac:dyDescent="0.2">
      <c r="A13" s="21">
        <v>2004</v>
      </c>
      <c r="B13" s="22">
        <f t="shared" si="2"/>
        <v>-48947</v>
      </c>
      <c r="C13" s="22">
        <f>+C40+C41+C42+C43</f>
        <v>-21983</v>
      </c>
      <c r="D13" s="22">
        <f>+D40+D41+D42+D43</f>
        <v>43</v>
      </c>
      <c r="E13" s="22">
        <f>+E40+E41+E42+E43</f>
        <v>-30717</v>
      </c>
      <c r="F13" s="22">
        <f>+F40+F41+F42+F43</f>
        <v>3710</v>
      </c>
      <c r="G13" s="22">
        <f>+G40+G41+G42+G43</f>
        <v>4259</v>
      </c>
      <c r="H13" s="22">
        <f t="shared" si="3"/>
        <v>32439</v>
      </c>
      <c r="I13" s="22">
        <f t="shared" ref="I13:Q13" si="8">+I40+I41+I42+I43</f>
        <v>-3292</v>
      </c>
      <c r="J13" s="22">
        <f t="shared" si="8"/>
        <v>47090</v>
      </c>
      <c r="K13" s="22">
        <f t="shared" si="8"/>
        <v>-4749</v>
      </c>
      <c r="L13" s="22">
        <f t="shared" si="8"/>
        <v>38858</v>
      </c>
      <c r="M13" s="22">
        <f t="shared" si="8"/>
        <v>-43243</v>
      </c>
      <c r="N13" s="22">
        <f t="shared" si="8"/>
        <v>-2839</v>
      </c>
      <c r="O13" s="22">
        <f t="shared" si="8"/>
        <v>614</v>
      </c>
      <c r="P13" s="22">
        <f t="shared" si="8"/>
        <v>16234</v>
      </c>
      <c r="Q13" s="22">
        <f t="shared" si="8"/>
        <v>-3985</v>
      </c>
    </row>
    <row r="14" spans="1:17" s="7" customFormat="1" ht="21" customHeight="1" x14ac:dyDescent="0.2">
      <c r="A14" s="23">
        <v>2005</v>
      </c>
      <c r="B14" s="24">
        <f t="shared" si="2"/>
        <v>-23491</v>
      </c>
      <c r="C14" s="24">
        <f>+C44+C45+C46+C47</f>
        <v>-10084</v>
      </c>
      <c r="D14" s="24">
        <f>+D44+D45+D46+D47</f>
        <v>2358</v>
      </c>
      <c r="E14" s="24">
        <f>+E44+E45+E46+E47</f>
        <v>-22103</v>
      </c>
      <c r="F14" s="24">
        <f>+F44+F45+F46+F47</f>
        <v>6338</v>
      </c>
      <c r="G14" s="24">
        <f>+G44+G45+G46+G47</f>
        <v>3155</v>
      </c>
      <c r="H14" s="24">
        <f t="shared" si="3"/>
        <v>48889</v>
      </c>
      <c r="I14" s="24">
        <f t="shared" ref="I14:Q14" si="9">+I44+I45+I46+I47</f>
        <v>-11120</v>
      </c>
      <c r="J14" s="24">
        <f t="shared" si="9"/>
        <v>33304</v>
      </c>
      <c r="K14" s="24">
        <f t="shared" si="9"/>
        <v>-8136</v>
      </c>
      <c r="L14" s="24">
        <f t="shared" si="9"/>
        <v>48201</v>
      </c>
      <c r="M14" s="24">
        <f t="shared" si="9"/>
        <v>-8918</v>
      </c>
      <c r="N14" s="24">
        <f t="shared" si="9"/>
        <v>-4979</v>
      </c>
      <c r="O14" s="24">
        <f t="shared" si="9"/>
        <v>537</v>
      </c>
      <c r="P14" s="24">
        <f t="shared" si="9"/>
        <v>-2387</v>
      </c>
      <c r="Q14" s="24">
        <f t="shared" si="9"/>
        <v>-26166</v>
      </c>
    </row>
    <row r="15" spans="1:17" s="7" customFormat="1" ht="21" customHeight="1" x14ac:dyDescent="0.2">
      <c r="A15" s="21">
        <v>2006</v>
      </c>
      <c r="B15" s="22">
        <f>+D15+E15+F15+C15</f>
        <v>-40515</v>
      </c>
      <c r="C15" s="22">
        <f>+C48+C49+C50+C51</f>
        <v>-22715</v>
      </c>
      <c r="D15" s="22">
        <f>+D48+D49+D50+D51</f>
        <v>2238</v>
      </c>
      <c r="E15" s="22">
        <f>+E48+E49+E50+E51</f>
        <v>-30060</v>
      </c>
      <c r="F15" s="22">
        <f>+F48+F49+F50+F51</f>
        <v>10022</v>
      </c>
      <c r="G15" s="22">
        <f>+G48+G49+G50+G51</f>
        <v>6482</v>
      </c>
      <c r="H15" s="22">
        <f>+I15+J15+K15+L15+M15+N15+O15</f>
        <v>41051</v>
      </c>
      <c r="I15" s="22">
        <f t="shared" ref="I15:Q15" si="10">+I48+I49+I50+I51</f>
        <v>-27566</v>
      </c>
      <c r="J15" s="22">
        <f t="shared" si="10"/>
        <v>60832</v>
      </c>
      <c r="K15" s="22">
        <f t="shared" si="10"/>
        <v>-14291</v>
      </c>
      <c r="L15" s="22">
        <f t="shared" si="10"/>
        <v>5458</v>
      </c>
      <c r="M15" s="22">
        <f t="shared" si="10"/>
        <v>-12129</v>
      </c>
      <c r="N15" s="22">
        <f t="shared" si="10"/>
        <v>30906</v>
      </c>
      <c r="O15" s="22">
        <f t="shared" si="10"/>
        <v>-2159</v>
      </c>
      <c r="P15" s="22">
        <f t="shared" si="10"/>
        <v>1004</v>
      </c>
      <c r="Q15" s="22">
        <f t="shared" si="10"/>
        <v>-8022</v>
      </c>
    </row>
    <row r="16" spans="1:17" s="7" customFormat="1" ht="21" customHeight="1" x14ac:dyDescent="0.2">
      <c r="A16" s="23">
        <v>2007</v>
      </c>
      <c r="B16" s="24">
        <f>+D16+E16+F16+C16</f>
        <v>-72646</v>
      </c>
      <c r="C16" s="24">
        <f>+C55+C54+C53+C52</f>
        <v>-52104</v>
      </c>
      <c r="D16" s="24">
        <f>+D55+D54+D53+D52</f>
        <v>12911</v>
      </c>
      <c r="E16" s="24">
        <f>+E55+E54+E53+E52</f>
        <v>-45070</v>
      </c>
      <c r="F16" s="24">
        <f>+F55+F54+F53+F52</f>
        <v>11617</v>
      </c>
      <c r="G16" s="24">
        <f>+G55+G54+G53+G52</f>
        <v>12783</v>
      </c>
      <c r="H16" s="24">
        <f>+I16+J16+K16+L16+M16+N16+O16</f>
        <v>104096</v>
      </c>
      <c r="I16" s="24">
        <f t="shared" ref="I16:Q16" si="11">+I55+I54+I53+I52</f>
        <v>-14960</v>
      </c>
      <c r="J16" s="24">
        <f t="shared" si="11"/>
        <v>65215</v>
      </c>
      <c r="K16" s="24">
        <f t="shared" si="11"/>
        <v>-17363</v>
      </c>
      <c r="L16" s="24">
        <f t="shared" si="11"/>
        <v>-343</v>
      </c>
      <c r="M16" s="24">
        <f t="shared" si="11"/>
        <v>-5087</v>
      </c>
      <c r="N16" s="24">
        <f t="shared" si="11"/>
        <v>82056</v>
      </c>
      <c r="O16" s="24">
        <f t="shared" si="11"/>
        <v>-5422</v>
      </c>
      <c r="P16" s="24">
        <f t="shared" si="11"/>
        <v>-9075</v>
      </c>
      <c r="Q16" s="24">
        <f t="shared" si="11"/>
        <v>-35158</v>
      </c>
    </row>
    <row r="17" spans="1:17" s="7" customFormat="1" ht="21" customHeight="1" x14ac:dyDescent="0.2">
      <c r="A17" s="21">
        <v>2008</v>
      </c>
      <c r="B17" s="22">
        <f>+D17+E17+F17+C17</f>
        <v>-83743</v>
      </c>
      <c r="C17" s="22">
        <f>+C56+C57+C58+C59</f>
        <v>-73587</v>
      </c>
      <c r="D17" s="22">
        <f>+D56+D57+D58+D59</f>
        <v>12376</v>
      </c>
      <c r="E17" s="22">
        <f>+E56+E57+E58+E59</f>
        <v>-30396</v>
      </c>
      <c r="F17" s="22">
        <f>+F56+F57+F58+F59</f>
        <v>7864</v>
      </c>
      <c r="G17" s="22">
        <f>+G56+G57+G58+G59</f>
        <v>14241</v>
      </c>
      <c r="H17" s="22">
        <f>+I17+J17+K17+L17+M17+N17+O17</f>
        <v>90717</v>
      </c>
      <c r="I17" s="22">
        <f t="shared" ref="I17:Q17" si="12">+I56+I57+I58+I59</f>
        <v>-10635</v>
      </c>
      <c r="J17" s="22">
        <f t="shared" si="12"/>
        <v>35750</v>
      </c>
      <c r="K17" s="22">
        <f t="shared" si="12"/>
        <v>6019</v>
      </c>
      <c r="L17" s="22">
        <f t="shared" si="12"/>
        <v>-14023</v>
      </c>
      <c r="M17" s="22">
        <f t="shared" si="12"/>
        <v>15207</v>
      </c>
      <c r="N17" s="22">
        <f t="shared" si="12"/>
        <v>61129</v>
      </c>
      <c r="O17" s="22">
        <f t="shared" si="12"/>
        <v>-2730</v>
      </c>
      <c r="P17" s="22">
        <f t="shared" si="12"/>
        <v>-31113</v>
      </c>
      <c r="Q17" s="22">
        <f t="shared" si="12"/>
        <v>9898</v>
      </c>
    </row>
    <row r="18" spans="1:17" s="1" customFormat="1" ht="21" customHeight="1" x14ac:dyDescent="0.2">
      <c r="A18" s="23">
        <v>2009</v>
      </c>
      <c r="B18" s="24">
        <f>+D18+E18+F18+C18</f>
        <v>-52188</v>
      </c>
      <c r="C18" s="24">
        <f>+C60+C61+C62+C63</f>
        <v>-23362</v>
      </c>
      <c r="D18" s="24">
        <f>+D60+D61+D62+D63</f>
        <v>14808</v>
      </c>
      <c r="E18" s="24">
        <f>+E60+E61+E62+E63</f>
        <v>-51112</v>
      </c>
      <c r="F18" s="24">
        <f>+F60+F61+F62+F63</f>
        <v>7478</v>
      </c>
      <c r="G18" s="24">
        <f>+G60+G61+G62+G63</f>
        <v>22097</v>
      </c>
      <c r="H18" s="24">
        <f>+I18+J18+K18+L18+M18+N18+O18</f>
        <v>104875</v>
      </c>
      <c r="I18" s="24">
        <f t="shared" ref="I18:Q18" si="13">+I60+I61+I62+I63</f>
        <v>-14662</v>
      </c>
      <c r="J18" s="24">
        <f t="shared" si="13"/>
        <v>40350</v>
      </c>
      <c r="K18" s="24">
        <f t="shared" si="13"/>
        <v>-4268</v>
      </c>
      <c r="L18" s="24">
        <f t="shared" si="13"/>
        <v>47935</v>
      </c>
      <c r="M18" s="24">
        <f t="shared" si="13"/>
        <v>17273</v>
      </c>
      <c r="N18" s="24">
        <f t="shared" si="13"/>
        <v>24093</v>
      </c>
      <c r="O18" s="24">
        <f t="shared" si="13"/>
        <v>-5846</v>
      </c>
      <c r="P18" s="24">
        <f t="shared" si="13"/>
        <v>-30377</v>
      </c>
      <c r="Q18" s="24">
        <f t="shared" si="13"/>
        <v>-44407</v>
      </c>
    </row>
    <row r="19" spans="1:17" s="7" customFormat="1" ht="21" customHeight="1" x14ac:dyDescent="0.2">
      <c r="A19" s="25">
        <v>2010</v>
      </c>
      <c r="B19" s="22">
        <f>+B64+B65+B66+B67</f>
        <v>-72325</v>
      </c>
      <c r="C19" s="22">
        <f t="shared" ref="C19:Q19" si="14">+C64+C65+C66+C67</f>
        <v>-35491</v>
      </c>
      <c r="D19" s="22">
        <f t="shared" si="14"/>
        <v>9331</v>
      </c>
      <c r="E19" s="22">
        <f t="shared" si="14"/>
        <v>-57561</v>
      </c>
      <c r="F19" s="22">
        <f t="shared" si="14"/>
        <v>11396</v>
      </c>
      <c r="G19" s="22">
        <f t="shared" si="14"/>
        <v>25728</v>
      </c>
      <c r="H19" s="22">
        <f t="shared" si="14"/>
        <v>123674</v>
      </c>
      <c r="I19" s="22">
        <f t="shared" si="14"/>
        <v>-21790</v>
      </c>
      <c r="J19" s="22">
        <f t="shared" si="14"/>
        <v>41839</v>
      </c>
      <c r="K19" s="22">
        <f t="shared" si="14"/>
        <v>-3201</v>
      </c>
      <c r="L19" s="22">
        <f t="shared" si="14"/>
        <v>80107</v>
      </c>
      <c r="M19" s="22">
        <f t="shared" si="14"/>
        <v>-11279</v>
      </c>
      <c r="N19" s="22">
        <f t="shared" si="14"/>
        <v>40317</v>
      </c>
      <c r="O19" s="22">
        <f t="shared" si="14"/>
        <v>-2319</v>
      </c>
      <c r="P19" s="22">
        <f t="shared" si="14"/>
        <v>-30968</v>
      </c>
      <c r="Q19" s="22">
        <f t="shared" si="14"/>
        <v>-46109</v>
      </c>
    </row>
    <row r="20" spans="1:17" s="1" customFormat="1" ht="21" customHeight="1" x14ac:dyDescent="0.2">
      <c r="A20" s="23">
        <v>2011</v>
      </c>
      <c r="B20" s="24">
        <f>+B68+B69+B70+B71</f>
        <v>-76775</v>
      </c>
      <c r="C20" s="24">
        <f t="shared" ref="C20:Q20" si="15">+C68+C69+C70+C71</f>
        <v>-41449</v>
      </c>
      <c r="D20" s="24">
        <f t="shared" si="15"/>
        <v>16513</v>
      </c>
      <c r="E20" s="24">
        <f t="shared" si="15"/>
        <v>-69464</v>
      </c>
      <c r="F20" s="24">
        <f t="shared" si="15"/>
        <v>17625</v>
      </c>
      <c r="G20" s="24">
        <f t="shared" si="15"/>
        <v>30622</v>
      </c>
      <c r="H20" s="24">
        <f t="shared" si="15"/>
        <v>93036</v>
      </c>
      <c r="I20" s="24">
        <f t="shared" si="15"/>
        <v>-24162</v>
      </c>
      <c r="J20" s="24">
        <f t="shared" si="15"/>
        <v>61081</v>
      </c>
      <c r="K20" s="24">
        <f t="shared" si="15"/>
        <v>2855</v>
      </c>
      <c r="L20" s="24">
        <f t="shared" si="15"/>
        <v>45612</v>
      </c>
      <c r="M20" s="24">
        <f t="shared" si="15"/>
        <v>-10591</v>
      </c>
      <c r="N20" s="24">
        <f t="shared" si="15"/>
        <v>18804</v>
      </c>
      <c r="O20" s="24">
        <f t="shared" si="15"/>
        <v>-563</v>
      </c>
      <c r="P20" s="24">
        <f t="shared" si="15"/>
        <v>-28897</v>
      </c>
      <c r="Q20" s="24">
        <f t="shared" si="15"/>
        <v>-17986</v>
      </c>
    </row>
    <row r="21" spans="1:17" s="1" customFormat="1" ht="21" customHeight="1" x14ac:dyDescent="0.2">
      <c r="A21" s="25">
        <v>2012</v>
      </c>
      <c r="B21" s="22">
        <f>+B72+B73+B74+B75</f>
        <v>-59374</v>
      </c>
      <c r="C21" s="22">
        <f t="shared" ref="C21:Q21" si="16">+C72+C73+C74+C75</f>
        <v>-21780</v>
      </c>
      <c r="D21" s="22">
        <f t="shared" si="16"/>
        <v>19472</v>
      </c>
      <c r="E21" s="22">
        <f t="shared" si="16"/>
        <v>-73871</v>
      </c>
      <c r="F21" s="22">
        <f t="shared" si="16"/>
        <v>16805</v>
      </c>
      <c r="G21" s="22">
        <f t="shared" si="16"/>
        <v>35711</v>
      </c>
      <c r="H21" s="22">
        <f t="shared" si="16"/>
        <v>73492</v>
      </c>
      <c r="I21" s="22">
        <f t="shared" si="16"/>
        <v>-2366</v>
      </c>
      <c r="J21" s="22">
        <f t="shared" si="16"/>
        <v>19730</v>
      </c>
      <c r="K21" s="22">
        <f t="shared" si="16"/>
        <v>-1379</v>
      </c>
      <c r="L21" s="22">
        <f t="shared" si="16"/>
        <v>67552</v>
      </c>
      <c r="M21" s="22">
        <f t="shared" si="16"/>
        <v>-6685</v>
      </c>
      <c r="N21" s="22">
        <f t="shared" si="16"/>
        <v>-12760</v>
      </c>
      <c r="O21" s="22">
        <f t="shared" si="16"/>
        <v>9400</v>
      </c>
      <c r="P21" s="22">
        <f t="shared" si="16"/>
        <v>-13258</v>
      </c>
      <c r="Q21" s="22">
        <f t="shared" si="16"/>
        <v>-36571</v>
      </c>
    </row>
    <row r="22" spans="1:17" s="1" customFormat="1" ht="21" customHeight="1" x14ac:dyDescent="0.2">
      <c r="A22" s="23">
        <v>2013</v>
      </c>
      <c r="B22" s="24">
        <f>+B76+B77+B78+B79</f>
        <v>-22332</v>
      </c>
      <c r="C22" s="24">
        <f t="shared" ref="C22:Q22" si="17">+C76+C77+C78+C79</f>
        <v>9753</v>
      </c>
      <c r="D22" s="24">
        <f t="shared" si="17"/>
        <v>22043</v>
      </c>
      <c r="E22" s="24">
        <f t="shared" si="17"/>
        <v>-70225</v>
      </c>
      <c r="F22" s="24">
        <f t="shared" si="17"/>
        <v>16097</v>
      </c>
      <c r="G22" s="24">
        <f t="shared" si="17"/>
        <v>37889</v>
      </c>
      <c r="H22" s="24">
        <f t="shared" si="17"/>
        <v>13445</v>
      </c>
      <c r="I22" s="24">
        <f t="shared" si="17"/>
        <v>15278</v>
      </c>
      <c r="J22" s="24">
        <f t="shared" si="17"/>
        <v>-16083</v>
      </c>
      <c r="K22" s="24">
        <f t="shared" si="17"/>
        <v>-6954</v>
      </c>
      <c r="L22" s="24">
        <f t="shared" si="17"/>
        <v>8093</v>
      </c>
      <c r="M22" s="24">
        <f t="shared" si="17"/>
        <v>-326</v>
      </c>
      <c r="N22" s="24">
        <f t="shared" si="17"/>
        <v>11846</v>
      </c>
      <c r="O22" s="24">
        <f t="shared" si="17"/>
        <v>1591</v>
      </c>
      <c r="P22" s="24">
        <f t="shared" si="17"/>
        <v>-25988</v>
      </c>
      <c r="Q22" s="24">
        <f t="shared" si="17"/>
        <v>-3014</v>
      </c>
    </row>
    <row r="23" spans="1:17" s="1" customFormat="1" ht="21" customHeight="1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1" customFormat="1" ht="21" customHeight="1" x14ac:dyDescent="0.2">
      <c r="A24" s="28" t="s">
        <v>0</v>
      </c>
      <c r="B24" s="22">
        <f t="shared" ref="B24:B43" si="18">+D24+E24+F24+C24</f>
        <v>-12171</v>
      </c>
      <c r="C24" s="22">
        <v>-12790</v>
      </c>
      <c r="D24" s="22">
        <v>223</v>
      </c>
      <c r="E24" s="22">
        <v>-830</v>
      </c>
      <c r="F24" s="22">
        <v>1226</v>
      </c>
      <c r="G24" s="22">
        <v>-85</v>
      </c>
      <c r="H24" s="22">
        <f t="shared" ref="H24:H43" si="19">+I24+J24+K24+L24+M24+N24+O24</f>
        <v>10240</v>
      </c>
      <c r="I24" s="22">
        <v>-45</v>
      </c>
      <c r="J24" s="22">
        <v>7791</v>
      </c>
      <c r="K24" s="22">
        <v>11</v>
      </c>
      <c r="L24" s="22">
        <v>10676</v>
      </c>
      <c r="M24" s="22">
        <v>-3449</v>
      </c>
      <c r="N24" s="22">
        <v>-4810</v>
      </c>
      <c r="O24" s="22">
        <v>66</v>
      </c>
      <c r="P24" s="22">
        <v>-313</v>
      </c>
      <c r="Q24" s="22">
        <v>2329</v>
      </c>
    </row>
    <row r="25" spans="1:17" s="1" customFormat="1" ht="21" customHeight="1" x14ac:dyDescent="0.2">
      <c r="A25" s="29" t="s">
        <v>1</v>
      </c>
      <c r="B25" s="24">
        <f t="shared" si="18"/>
        <v>-12375</v>
      </c>
      <c r="C25" s="24">
        <v>-15316</v>
      </c>
      <c r="D25" s="24">
        <v>1920</v>
      </c>
      <c r="E25" s="24">
        <v>-331</v>
      </c>
      <c r="F25" s="24">
        <v>1352</v>
      </c>
      <c r="G25" s="24">
        <v>35</v>
      </c>
      <c r="H25" s="24">
        <f t="shared" si="19"/>
        <v>7424</v>
      </c>
      <c r="I25" s="24">
        <v>-12</v>
      </c>
      <c r="J25" s="24">
        <v>5345</v>
      </c>
      <c r="K25" s="24">
        <v>-451</v>
      </c>
      <c r="L25" s="24">
        <v>1344</v>
      </c>
      <c r="M25" s="24">
        <v>-2164</v>
      </c>
      <c r="N25" s="24">
        <v>2647</v>
      </c>
      <c r="O25" s="24">
        <v>715</v>
      </c>
      <c r="P25" s="24">
        <v>4049</v>
      </c>
      <c r="Q25" s="24">
        <v>867</v>
      </c>
    </row>
    <row r="26" spans="1:17" s="1" customFormat="1" ht="21" customHeight="1" x14ac:dyDescent="0.2">
      <c r="A26" s="28" t="s">
        <v>2</v>
      </c>
      <c r="B26" s="22">
        <f t="shared" si="18"/>
        <v>-8332</v>
      </c>
      <c r="C26" s="22">
        <v>-11820</v>
      </c>
      <c r="D26" s="22">
        <v>2213</v>
      </c>
      <c r="E26" s="22">
        <v>-33</v>
      </c>
      <c r="F26" s="22">
        <v>1308</v>
      </c>
      <c r="G26" s="22">
        <v>-24</v>
      </c>
      <c r="H26" s="22">
        <f t="shared" si="19"/>
        <v>7516</v>
      </c>
      <c r="I26" s="22">
        <v>39</v>
      </c>
      <c r="J26" s="22">
        <v>4633</v>
      </c>
      <c r="K26" s="22">
        <v>184</v>
      </c>
      <c r="L26" s="22">
        <v>2472</v>
      </c>
      <c r="M26" s="22">
        <v>2167</v>
      </c>
      <c r="N26" s="22">
        <v>-364</v>
      </c>
      <c r="O26" s="22">
        <v>-1615</v>
      </c>
      <c r="P26" s="22">
        <v>894</v>
      </c>
      <c r="Q26" s="22">
        <v>-54</v>
      </c>
    </row>
    <row r="27" spans="1:17" s="1" customFormat="1" ht="21" customHeight="1" x14ac:dyDescent="0.2">
      <c r="A27" s="29" t="s">
        <v>3</v>
      </c>
      <c r="B27" s="24">
        <f t="shared" si="18"/>
        <v>-12007</v>
      </c>
      <c r="C27" s="24">
        <v>-13539</v>
      </c>
      <c r="D27" s="24">
        <v>1806</v>
      </c>
      <c r="E27" s="24">
        <v>-2027</v>
      </c>
      <c r="F27" s="24">
        <v>1753</v>
      </c>
      <c r="G27" s="24">
        <v>226</v>
      </c>
      <c r="H27" s="24">
        <f t="shared" si="19"/>
        <v>19425</v>
      </c>
      <c r="I27" s="24">
        <v>-56</v>
      </c>
      <c r="J27" s="24">
        <v>23281</v>
      </c>
      <c r="K27" s="24">
        <v>-131</v>
      </c>
      <c r="L27" s="24">
        <v>-194</v>
      </c>
      <c r="M27" s="24">
        <v>-13649</v>
      </c>
      <c r="N27" s="24">
        <v>8112</v>
      </c>
      <c r="O27" s="24">
        <v>2062</v>
      </c>
      <c r="P27" s="24">
        <v>-1472</v>
      </c>
      <c r="Q27" s="24">
        <v>-6172</v>
      </c>
    </row>
    <row r="28" spans="1:17" s="1" customFormat="1" ht="21" customHeight="1" x14ac:dyDescent="0.2">
      <c r="A28" s="28" t="s">
        <v>7</v>
      </c>
      <c r="B28" s="22">
        <f t="shared" si="18"/>
        <v>-6283</v>
      </c>
      <c r="C28" s="22">
        <v>-8160</v>
      </c>
      <c r="D28" s="22">
        <v>323</v>
      </c>
      <c r="E28" s="22">
        <v>459</v>
      </c>
      <c r="F28" s="22">
        <v>1095</v>
      </c>
      <c r="G28" s="22">
        <v>-12</v>
      </c>
      <c r="H28" s="22">
        <f t="shared" si="19"/>
        <v>10732</v>
      </c>
      <c r="I28" s="22">
        <v>195</v>
      </c>
      <c r="J28" s="22">
        <v>4706</v>
      </c>
      <c r="K28" s="22">
        <v>975</v>
      </c>
      <c r="L28" s="22">
        <v>8664</v>
      </c>
      <c r="M28" s="22">
        <v>-6214</v>
      </c>
      <c r="N28" s="22">
        <v>2989</v>
      </c>
      <c r="O28" s="22">
        <v>-583</v>
      </c>
      <c r="P28" s="22">
        <v>646</v>
      </c>
      <c r="Q28" s="22">
        <v>-5083</v>
      </c>
    </row>
    <row r="29" spans="1:17" s="1" customFormat="1" ht="21" customHeight="1" x14ac:dyDescent="0.2">
      <c r="A29" s="29" t="s">
        <v>4</v>
      </c>
      <c r="B29" s="24">
        <f t="shared" si="18"/>
        <v>-8987</v>
      </c>
      <c r="C29" s="24">
        <v>-8559</v>
      </c>
      <c r="D29" s="24">
        <v>890</v>
      </c>
      <c r="E29" s="24">
        <v>-2492</v>
      </c>
      <c r="F29" s="24">
        <v>1174</v>
      </c>
      <c r="G29" s="24">
        <v>-15</v>
      </c>
      <c r="H29" s="24">
        <f t="shared" si="19"/>
        <v>5029</v>
      </c>
      <c r="I29" s="24">
        <v>62</v>
      </c>
      <c r="J29" s="24">
        <v>3545</v>
      </c>
      <c r="K29" s="24">
        <v>-340</v>
      </c>
      <c r="L29" s="24">
        <v>-3462</v>
      </c>
      <c r="M29" s="24">
        <v>254</v>
      </c>
      <c r="N29" s="24">
        <v>3372</v>
      </c>
      <c r="O29" s="24">
        <v>1598</v>
      </c>
      <c r="P29" s="24">
        <v>1925</v>
      </c>
      <c r="Q29" s="24">
        <v>2048</v>
      </c>
    </row>
    <row r="30" spans="1:17" s="1" customFormat="1" ht="21" customHeight="1" x14ac:dyDescent="0.2">
      <c r="A30" s="28" t="s">
        <v>5</v>
      </c>
      <c r="B30" s="22">
        <f t="shared" si="18"/>
        <v>-2527</v>
      </c>
      <c r="C30" s="22">
        <v>-6638</v>
      </c>
      <c r="D30" s="22">
        <v>1300</v>
      </c>
      <c r="E30" s="22">
        <v>385</v>
      </c>
      <c r="F30" s="22">
        <v>2426</v>
      </c>
      <c r="G30" s="22">
        <v>16</v>
      </c>
      <c r="H30" s="22">
        <f t="shared" si="19"/>
        <v>2765</v>
      </c>
      <c r="I30" s="22">
        <v>98</v>
      </c>
      <c r="J30" s="22">
        <v>3155</v>
      </c>
      <c r="K30" s="22">
        <v>-364</v>
      </c>
      <c r="L30" s="22">
        <v>264</v>
      </c>
      <c r="M30" s="22">
        <v>-342</v>
      </c>
      <c r="N30" s="22">
        <v>2193</v>
      </c>
      <c r="O30" s="22">
        <v>-2239</v>
      </c>
      <c r="P30" s="22">
        <v>253</v>
      </c>
      <c r="Q30" s="22">
        <v>-507</v>
      </c>
    </row>
    <row r="31" spans="1:17" s="1" customFormat="1" ht="21" customHeight="1" x14ac:dyDescent="0.2">
      <c r="A31" s="29" t="s">
        <v>6</v>
      </c>
      <c r="B31" s="24">
        <f t="shared" si="18"/>
        <v>-6316</v>
      </c>
      <c r="C31" s="24">
        <v>-7932</v>
      </c>
      <c r="D31" s="24">
        <v>740</v>
      </c>
      <c r="E31" s="24">
        <v>-787</v>
      </c>
      <c r="F31" s="24">
        <v>1663</v>
      </c>
      <c r="G31" s="24">
        <v>321</v>
      </c>
      <c r="H31" s="24">
        <f t="shared" si="19"/>
        <v>-5582</v>
      </c>
      <c r="I31" s="24">
        <v>9</v>
      </c>
      <c r="J31" s="24">
        <v>11934</v>
      </c>
      <c r="K31" s="24">
        <v>-86</v>
      </c>
      <c r="L31" s="24">
        <v>-1009</v>
      </c>
      <c r="M31" s="24">
        <v>-10331</v>
      </c>
      <c r="N31" s="24">
        <v>-5841</v>
      </c>
      <c r="O31" s="24">
        <v>-258</v>
      </c>
      <c r="P31" s="24">
        <v>6322</v>
      </c>
      <c r="Q31" s="24">
        <v>5255</v>
      </c>
    </row>
    <row r="32" spans="1:17" s="1" customFormat="1" ht="21" customHeight="1" x14ac:dyDescent="0.2">
      <c r="A32" s="28" t="s">
        <v>11</v>
      </c>
      <c r="B32" s="22">
        <f t="shared" si="18"/>
        <v>-6963</v>
      </c>
      <c r="C32" s="22">
        <v>-7474</v>
      </c>
      <c r="D32" s="22">
        <v>-134</v>
      </c>
      <c r="E32" s="22">
        <v>-835</v>
      </c>
      <c r="F32" s="22">
        <v>1480</v>
      </c>
      <c r="G32" s="22">
        <v>-71</v>
      </c>
      <c r="H32" s="22">
        <f t="shared" si="19"/>
        <v>10691</v>
      </c>
      <c r="I32" s="22">
        <v>128</v>
      </c>
      <c r="J32" s="22">
        <v>4539</v>
      </c>
      <c r="K32" s="22">
        <v>-256</v>
      </c>
      <c r="L32" s="22">
        <v>7014</v>
      </c>
      <c r="M32" s="22">
        <v>-926</v>
      </c>
      <c r="N32" s="22">
        <v>3102</v>
      </c>
      <c r="O32" s="22">
        <v>-2910</v>
      </c>
      <c r="P32" s="22">
        <v>-1285</v>
      </c>
      <c r="Q32" s="22">
        <v>-2372</v>
      </c>
    </row>
    <row r="33" spans="1:17" s="1" customFormat="1" ht="21" customHeight="1" x14ac:dyDescent="0.2">
      <c r="A33" s="29" t="s">
        <v>8</v>
      </c>
      <c r="B33" s="24">
        <f t="shared" si="18"/>
        <v>-7065</v>
      </c>
      <c r="C33" s="24">
        <v>-7878</v>
      </c>
      <c r="D33" s="24">
        <v>683</v>
      </c>
      <c r="E33" s="24">
        <v>-1559</v>
      </c>
      <c r="F33" s="24">
        <v>1689</v>
      </c>
      <c r="G33" s="24">
        <v>56</v>
      </c>
      <c r="H33" s="24">
        <f t="shared" si="19"/>
        <v>3171</v>
      </c>
      <c r="I33" s="24">
        <v>22</v>
      </c>
      <c r="J33" s="24">
        <v>3311</v>
      </c>
      <c r="K33" s="24">
        <v>-1658</v>
      </c>
      <c r="L33" s="24">
        <v>3005</v>
      </c>
      <c r="M33" s="24">
        <v>-573</v>
      </c>
      <c r="N33" s="24">
        <v>131</v>
      </c>
      <c r="O33" s="24">
        <v>-1067</v>
      </c>
      <c r="P33" s="24">
        <v>1267</v>
      </c>
      <c r="Q33" s="24">
        <v>2571</v>
      </c>
    </row>
    <row r="34" spans="1:17" s="1" customFormat="1" ht="21" customHeight="1" x14ac:dyDescent="0.2">
      <c r="A34" s="28" t="s">
        <v>9</v>
      </c>
      <c r="B34" s="22">
        <f t="shared" si="18"/>
        <v>-3277</v>
      </c>
      <c r="C34" s="22">
        <v>-5887</v>
      </c>
      <c r="D34" s="22">
        <v>684</v>
      </c>
      <c r="E34" s="22">
        <v>-451</v>
      </c>
      <c r="F34" s="22">
        <v>2377</v>
      </c>
      <c r="G34" s="22">
        <v>80</v>
      </c>
      <c r="H34" s="22">
        <f t="shared" si="19"/>
        <v>10788</v>
      </c>
      <c r="I34" s="22">
        <v>-633</v>
      </c>
      <c r="J34" s="22">
        <v>3515</v>
      </c>
      <c r="K34" s="22">
        <v>-1301</v>
      </c>
      <c r="L34" s="22">
        <v>3721</v>
      </c>
      <c r="M34" s="22">
        <v>8151</v>
      </c>
      <c r="N34" s="22">
        <v>-2988</v>
      </c>
      <c r="O34" s="22">
        <v>323</v>
      </c>
      <c r="P34" s="22">
        <v>-2955</v>
      </c>
      <c r="Q34" s="22">
        <v>-4636</v>
      </c>
    </row>
    <row r="35" spans="1:17" s="1" customFormat="1" ht="21" customHeight="1" x14ac:dyDescent="0.2">
      <c r="A35" s="29" t="s">
        <v>10</v>
      </c>
      <c r="B35" s="24">
        <f t="shared" si="18"/>
        <v>-5162</v>
      </c>
      <c r="C35" s="24">
        <v>-8284</v>
      </c>
      <c r="D35" s="24">
        <v>1861</v>
      </c>
      <c r="E35" s="24">
        <v>-1457</v>
      </c>
      <c r="F35" s="24">
        <v>2718</v>
      </c>
      <c r="G35" s="24">
        <v>-90</v>
      </c>
      <c r="H35" s="24">
        <f t="shared" si="19"/>
        <v>4789</v>
      </c>
      <c r="I35" s="24">
        <v>-450</v>
      </c>
      <c r="J35" s="24">
        <v>5456</v>
      </c>
      <c r="K35" s="24">
        <v>-1491</v>
      </c>
      <c r="L35" s="24">
        <v>-1155</v>
      </c>
      <c r="M35" s="24">
        <v>1156</v>
      </c>
      <c r="N35" s="24">
        <v>1314</v>
      </c>
      <c r="O35" s="24">
        <v>-41</v>
      </c>
      <c r="P35" s="24">
        <v>-1224</v>
      </c>
      <c r="Q35" s="24">
        <v>1687</v>
      </c>
    </row>
    <row r="36" spans="1:17" s="1" customFormat="1" ht="21" customHeight="1" x14ac:dyDescent="0.2">
      <c r="A36" s="28" t="s">
        <v>15</v>
      </c>
      <c r="B36" s="22">
        <f t="shared" si="18"/>
        <v>-7623</v>
      </c>
      <c r="C36" s="22">
        <v>-6396</v>
      </c>
      <c r="D36" s="22">
        <v>-1099</v>
      </c>
      <c r="E36" s="22">
        <v>-2207</v>
      </c>
      <c r="F36" s="22">
        <v>2079</v>
      </c>
      <c r="G36" s="22">
        <v>-67</v>
      </c>
      <c r="H36" s="22">
        <f t="shared" si="19"/>
        <v>9996</v>
      </c>
      <c r="I36" s="22">
        <v>-312</v>
      </c>
      <c r="J36" s="22">
        <v>6039</v>
      </c>
      <c r="K36" s="22">
        <v>25</v>
      </c>
      <c r="L36" s="22">
        <v>12098</v>
      </c>
      <c r="M36" s="22">
        <v>-7191</v>
      </c>
      <c r="N36" s="22">
        <v>220</v>
      </c>
      <c r="O36" s="22">
        <v>-883</v>
      </c>
      <c r="P36" s="22">
        <v>969</v>
      </c>
      <c r="Q36" s="22">
        <v>-3275</v>
      </c>
    </row>
    <row r="37" spans="1:17" s="1" customFormat="1" ht="21" customHeight="1" x14ac:dyDescent="0.2">
      <c r="A37" s="29" t="s">
        <v>12</v>
      </c>
      <c r="B37" s="24">
        <f t="shared" si="18"/>
        <v>-5548</v>
      </c>
      <c r="C37" s="24">
        <v>-4737</v>
      </c>
      <c r="D37" s="24">
        <v>393</v>
      </c>
      <c r="E37" s="24">
        <v>-3557</v>
      </c>
      <c r="F37" s="24">
        <v>2353</v>
      </c>
      <c r="G37" s="24">
        <v>-40</v>
      </c>
      <c r="H37" s="24">
        <f t="shared" si="19"/>
        <v>5652</v>
      </c>
      <c r="I37" s="24">
        <v>-274</v>
      </c>
      <c r="J37" s="24">
        <v>3585</v>
      </c>
      <c r="K37" s="24">
        <v>-514</v>
      </c>
      <c r="L37" s="24">
        <v>-3300</v>
      </c>
      <c r="M37" s="24">
        <v>4329</v>
      </c>
      <c r="N37" s="24">
        <v>3020</v>
      </c>
      <c r="O37" s="24">
        <v>-1194</v>
      </c>
      <c r="P37" s="24">
        <v>516</v>
      </c>
      <c r="Q37" s="24">
        <v>-580</v>
      </c>
    </row>
    <row r="38" spans="1:17" s="1" customFormat="1" ht="21" customHeight="1" x14ac:dyDescent="0.2">
      <c r="A38" s="28" t="s">
        <v>13</v>
      </c>
      <c r="B38" s="22">
        <f t="shared" si="18"/>
        <v>-3497</v>
      </c>
      <c r="C38" s="22">
        <v>-5115</v>
      </c>
      <c r="D38" s="22">
        <v>485</v>
      </c>
      <c r="E38" s="22">
        <v>-1047</v>
      </c>
      <c r="F38" s="22">
        <v>2180</v>
      </c>
      <c r="G38" s="22">
        <v>-24</v>
      </c>
      <c r="H38" s="22">
        <f t="shared" si="19"/>
        <v>8547</v>
      </c>
      <c r="I38" s="22">
        <v>-234</v>
      </c>
      <c r="J38" s="22">
        <v>2378</v>
      </c>
      <c r="K38" s="22">
        <v>-3468</v>
      </c>
      <c r="L38" s="22">
        <v>-1903</v>
      </c>
      <c r="M38" s="22">
        <v>10128</v>
      </c>
      <c r="N38" s="22">
        <v>1090</v>
      </c>
      <c r="O38" s="22">
        <v>556</v>
      </c>
      <c r="P38" s="22">
        <v>-3475</v>
      </c>
      <c r="Q38" s="22">
        <v>-1551</v>
      </c>
    </row>
    <row r="39" spans="1:17" s="1" customFormat="1" ht="21" customHeight="1" x14ac:dyDescent="0.2">
      <c r="A39" s="29" t="s">
        <v>14</v>
      </c>
      <c r="B39" s="24">
        <f t="shared" si="18"/>
        <v>-4607</v>
      </c>
      <c r="C39" s="24">
        <v>-6028</v>
      </c>
      <c r="D39" s="24">
        <v>1153</v>
      </c>
      <c r="E39" s="24">
        <v>-2715</v>
      </c>
      <c r="F39" s="24">
        <v>2983</v>
      </c>
      <c r="G39" s="24">
        <v>-47</v>
      </c>
      <c r="H39" s="24">
        <f t="shared" si="19"/>
        <v>9623</v>
      </c>
      <c r="I39" s="24">
        <v>-366</v>
      </c>
      <c r="J39" s="24">
        <v>5840</v>
      </c>
      <c r="K39" s="24">
        <v>-1121</v>
      </c>
      <c r="L39" s="24">
        <v>7692</v>
      </c>
      <c r="M39" s="24">
        <v>-9138</v>
      </c>
      <c r="N39" s="24">
        <v>8556</v>
      </c>
      <c r="O39" s="24">
        <v>-1840</v>
      </c>
      <c r="P39" s="24">
        <v>-5707</v>
      </c>
      <c r="Q39" s="24">
        <v>738</v>
      </c>
    </row>
    <row r="40" spans="1:17" s="1" customFormat="1" ht="21" customHeight="1" x14ac:dyDescent="0.2">
      <c r="A40" s="28" t="s">
        <v>19</v>
      </c>
      <c r="B40" s="22">
        <f t="shared" si="18"/>
        <v>-12647</v>
      </c>
      <c r="C40" s="22">
        <v>-4349</v>
      </c>
      <c r="D40" s="22">
        <v>-582</v>
      </c>
      <c r="E40" s="22">
        <v>-8881</v>
      </c>
      <c r="F40" s="22">
        <v>1165</v>
      </c>
      <c r="G40" s="22">
        <v>440</v>
      </c>
      <c r="H40" s="22">
        <f t="shared" si="19"/>
        <v>25204</v>
      </c>
      <c r="I40" s="22">
        <v>-14</v>
      </c>
      <c r="J40" s="22">
        <v>18913</v>
      </c>
      <c r="K40" s="22">
        <v>-2122</v>
      </c>
      <c r="L40" s="22">
        <v>15864</v>
      </c>
      <c r="M40" s="22">
        <v>-7659</v>
      </c>
      <c r="N40" s="22">
        <v>325</v>
      </c>
      <c r="O40" s="22">
        <v>-103</v>
      </c>
      <c r="P40" s="22">
        <v>-4099</v>
      </c>
      <c r="Q40" s="22">
        <v>-8898</v>
      </c>
    </row>
    <row r="41" spans="1:17" s="1" customFormat="1" ht="21" customHeight="1" x14ac:dyDescent="0.2">
      <c r="A41" s="29" t="s">
        <v>20</v>
      </c>
      <c r="B41" s="24">
        <f t="shared" si="18"/>
        <v>-15938</v>
      </c>
      <c r="C41" s="24">
        <v>-8214</v>
      </c>
      <c r="D41" s="24">
        <v>-295</v>
      </c>
      <c r="E41" s="24">
        <v>-7413</v>
      </c>
      <c r="F41" s="24">
        <v>-16</v>
      </c>
      <c r="G41" s="24">
        <v>609</v>
      </c>
      <c r="H41" s="24">
        <f t="shared" si="19"/>
        <v>12169</v>
      </c>
      <c r="I41" s="24">
        <v>-741</v>
      </c>
      <c r="J41" s="24">
        <v>12982</v>
      </c>
      <c r="K41" s="24">
        <v>-224</v>
      </c>
      <c r="L41" s="24">
        <v>8732</v>
      </c>
      <c r="M41" s="24">
        <v>-15921</v>
      </c>
      <c r="N41" s="24">
        <v>7839</v>
      </c>
      <c r="O41" s="24">
        <v>-498</v>
      </c>
      <c r="P41" s="24">
        <v>4210</v>
      </c>
      <c r="Q41" s="24">
        <v>-1050</v>
      </c>
    </row>
    <row r="42" spans="1:17" s="1" customFormat="1" ht="21" customHeight="1" x14ac:dyDescent="0.2">
      <c r="A42" s="28" t="s">
        <v>21</v>
      </c>
      <c r="B42" s="22">
        <f t="shared" si="18"/>
        <v>-12309</v>
      </c>
      <c r="C42" s="22">
        <v>-5494</v>
      </c>
      <c r="D42" s="22">
        <v>-929</v>
      </c>
      <c r="E42" s="22">
        <v>-6545</v>
      </c>
      <c r="F42" s="22">
        <v>659</v>
      </c>
      <c r="G42" s="22">
        <v>2406</v>
      </c>
      <c r="H42" s="22">
        <f t="shared" si="19"/>
        <v>7150</v>
      </c>
      <c r="I42" s="22">
        <v>-483</v>
      </c>
      <c r="J42" s="22">
        <v>6759</v>
      </c>
      <c r="K42" s="22">
        <v>-487</v>
      </c>
      <c r="L42" s="22">
        <v>5848</v>
      </c>
      <c r="M42" s="22">
        <v>-3224</v>
      </c>
      <c r="N42" s="22">
        <v>-1752</v>
      </c>
      <c r="O42" s="22">
        <v>489</v>
      </c>
      <c r="P42" s="22">
        <v>2437</v>
      </c>
      <c r="Q42" s="22">
        <v>316</v>
      </c>
    </row>
    <row r="43" spans="1:17" s="1" customFormat="1" ht="21" customHeight="1" x14ac:dyDescent="0.2">
      <c r="A43" s="29" t="s">
        <v>22</v>
      </c>
      <c r="B43" s="24">
        <f t="shared" si="18"/>
        <v>-8053</v>
      </c>
      <c r="C43" s="24">
        <v>-3926</v>
      </c>
      <c r="D43" s="24">
        <v>1849</v>
      </c>
      <c r="E43" s="24">
        <v>-7878</v>
      </c>
      <c r="F43" s="24">
        <v>1902</v>
      </c>
      <c r="G43" s="24">
        <v>804</v>
      </c>
      <c r="H43" s="24">
        <f t="shared" si="19"/>
        <v>-12084</v>
      </c>
      <c r="I43" s="24">
        <v>-2054</v>
      </c>
      <c r="J43" s="24">
        <v>8436</v>
      </c>
      <c r="K43" s="24">
        <v>-1916</v>
      </c>
      <c r="L43" s="24">
        <v>8414</v>
      </c>
      <c r="M43" s="24">
        <v>-16439</v>
      </c>
      <c r="N43" s="24">
        <v>-9251</v>
      </c>
      <c r="O43" s="24">
        <v>726</v>
      </c>
      <c r="P43" s="24">
        <v>13686</v>
      </c>
      <c r="Q43" s="24">
        <v>5647</v>
      </c>
    </row>
    <row r="44" spans="1:17" s="1" customFormat="1" ht="21" customHeight="1" x14ac:dyDescent="0.2">
      <c r="A44" s="28" t="s">
        <v>23</v>
      </c>
      <c r="B44" s="22">
        <f t="shared" ref="B44:B51" si="20">+D44+E44+F44+C44</f>
        <v>-4831</v>
      </c>
      <c r="C44" s="22">
        <v>-1391</v>
      </c>
      <c r="D44" s="22">
        <v>764</v>
      </c>
      <c r="E44" s="22">
        <v>-5559</v>
      </c>
      <c r="F44" s="22">
        <v>1355</v>
      </c>
      <c r="G44" s="22">
        <v>1666</v>
      </c>
      <c r="H44" s="22">
        <f t="shared" ref="H44:H51" si="21">+I44+J44+K44+L44+M44+N44+O44</f>
        <v>14337</v>
      </c>
      <c r="I44" s="22">
        <v>-586</v>
      </c>
      <c r="J44" s="22">
        <v>8585</v>
      </c>
      <c r="K44" s="22">
        <v>-1544</v>
      </c>
      <c r="L44" s="22">
        <v>19232</v>
      </c>
      <c r="M44" s="22">
        <v>-3215</v>
      </c>
      <c r="N44" s="22">
        <v>-9638</v>
      </c>
      <c r="O44" s="22">
        <v>1503</v>
      </c>
      <c r="P44" s="22">
        <v>-3513</v>
      </c>
      <c r="Q44" s="22">
        <v>-7659</v>
      </c>
    </row>
    <row r="45" spans="1:17" s="1" customFormat="1" ht="21" customHeight="1" x14ac:dyDescent="0.2">
      <c r="A45" s="29" t="s">
        <v>24</v>
      </c>
      <c r="B45" s="24">
        <f t="shared" si="20"/>
        <v>-4319</v>
      </c>
      <c r="C45" s="24">
        <v>-2824</v>
      </c>
      <c r="D45" s="24">
        <v>880</v>
      </c>
      <c r="E45" s="24">
        <v>-5840</v>
      </c>
      <c r="F45" s="24">
        <v>3465</v>
      </c>
      <c r="G45" s="24">
        <v>289</v>
      </c>
      <c r="H45" s="24">
        <f t="shared" si="21"/>
        <v>14460</v>
      </c>
      <c r="I45" s="24">
        <v>-2434</v>
      </c>
      <c r="J45" s="24">
        <v>4623</v>
      </c>
      <c r="K45" s="24">
        <v>-3035</v>
      </c>
      <c r="L45" s="24">
        <v>25299</v>
      </c>
      <c r="M45" s="24">
        <v>-2521</v>
      </c>
      <c r="N45" s="24">
        <v>-6128</v>
      </c>
      <c r="O45" s="24">
        <v>-1344</v>
      </c>
      <c r="P45" s="24">
        <v>2288</v>
      </c>
      <c r="Q45" s="24">
        <v>-12718</v>
      </c>
    </row>
    <row r="46" spans="1:17" s="1" customFormat="1" ht="21" customHeight="1" x14ac:dyDescent="0.2">
      <c r="A46" s="28" t="s">
        <v>25</v>
      </c>
      <c r="B46" s="22">
        <f t="shared" si="20"/>
        <v>-6809</v>
      </c>
      <c r="C46" s="22">
        <v>-2736</v>
      </c>
      <c r="D46" s="22">
        <v>-328</v>
      </c>
      <c r="E46" s="22">
        <v>-4818</v>
      </c>
      <c r="F46" s="22">
        <v>1073</v>
      </c>
      <c r="G46" s="22">
        <v>414</v>
      </c>
      <c r="H46" s="22">
        <f t="shared" si="21"/>
        <v>4431</v>
      </c>
      <c r="I46" s="22">
        <v>-1570</v>
      </c>
      <c r="J46" s="22">
        <v>7363</v>
      </c>
      <c r="K46" s="22">
        <v>-2667</v>
      </c>
      <c r="L46" s="22">
        <v>4908</v>
      </c>
      <c r="M46" s="22">
        <v>-6546</v>
      </c>
      <c r="N46" s="22">
        <v>2228</v>
      </c>
      <c r="O46" s="22">
        <v>715</v>
      </c>
      <c r="P46" s="22">
        <v>1996</v>
      </c>
      <c r="Q46" s="22">
        <v>-32</v>
      </c>
    </row>
    <row r="47" spans="1:17" s="1" customFormat="1" ht="21" customHeight="1" x14ac:dyDescent="0.2">
      <c r="A47" s="29" t="s">
        <v>26</v>
      </c>
      <c r="B47" s="24">
        <f t="shared" si="20"/>
        <v>-7532</v>
      </c>
      <c r="C47" s="24">
        <v>-3133</v>
      </c>
      <c r="D47" s="24">
        <v>1042</v>
      </c>
      <c r="E47" s="24">
        <v>-5886</v>
      </c>
      <c r="F47" s="24">
        <v>445</v>
      </c>
      <c r="G47" s="24">
        <v>786</v>
      </c>
      <c r="H47" s="24">
        <f t="shared" si="21"/>
        <v>15661</v>
      </c>
      <c r="I47" s="24">
        <v>-6530</v>
      </c>
      <c r="J47" s="24">
        <v>12733</v>
      </c>
      <c r="K47" s="24">
        <v>-890</v>
      </c>
      <c r="L47" s="24">
        <v>-1238</v>
      </c>
      <c r="M47" s="24">
        <v>3364</v>
      </c>
      <c r="N47" s="24">
        <v>8559</v>
      </c>
      <c r="O47" s="24">
        <v>-337</v>
      </c>
      <c r="P47" s="24">
        <v>-3158</v>
      </c>
      <c r="Q47" s="24">
        <v>-5757</v>
      </c>
    </row>
    <row r="48" spans="1:17" s="1" customFormat="1" ht="21" customHeight="1" x14ac:dyDescent="0.2">
      <c r="A48" s="28" t="s">
        <v>130</v>
      </c>
      <c r="B48" s="22">
        <f t="shared" si="20"/>
        <v>-8641</v>
      </c>
      <c r="C48" s="22">
        <v>-3404</v>
      </c>
      <c r="D48" s="22">
        <v>436</v>
      </c>
      <c r="E48" s="22">
        <v>-5645</v>
      </c>
      <c r="F48" s="22">
        <v>-28</v>
      </c>
      <c r="G48" s="22">
        <v>1371</v>
      </c>
      <c r="H48" s="22">
        <f t="shared" si="21"/>
        <v>12855</v>
      </c>
      <c r="I48" s="22">
        <v>-633</v>
      </c>
      <c r="J48" s="22">
        <v>14944</v>
      </c>
      <c r="K48" s="22">
        <v>-3206</v>
      </c>
      <c r="L48" s="22">
        <v>12125</v>
      </c>
      <c r="M48" s="22">
        <v>-4949</v>
      </c>
      <c r="N48" s="22">
        <v>-5054</v>
      </c>
      <c r="O48" s="22">
        <v>-372</v>
      </c>
      <c r="P48" s="22">
        <v>-1756</v>
      </c>
      <c r="Q48" s="22">
        <v>-3829</v>
      </c>
    </row>
    <row r="49" spans="1:17" s="1" customFormat="1" ht="21" customHeight="1" x14ac:dyDescent="0.2">
      <c r="A49" s="29" t="s">
        <v>131</v>
      </c>
      <c r="B49" s="24">
        <f t="shared" si="20"/>
        <v>-8823</v>
      </c>
      <c r="C49" s="24">
        <v>-4987</v>
      </c>
      <c r="D49" s="24">
        <v>11</v>
      </c>
      <c r="E49" s="24">
        <v>-8018</v>
      </c>
      <c r="F49" s="24">
        <v>4171</v>
      </c>
      <c r="G49" s="24">
        <v>816</v>
      </c>
      <c r="H49" s="24">
        <f t="shared" si="21"/>
        <v>10747</v>
      </c>
      <c r="I49" s="24">
        <v>-1267</v>
      </c>
      <c r="J49" s="24">
        <v>7876</v>
      </c>
      <c r="K49" s="24">
        <v>-1428</v>
      </c>
      <c r="L49" s="24">
        <v>-7354</v>
      </c>
      <c r="M49" s="24">
        <v>-1333</v>
      </c>
      <c r="N49" s="24">
        <v>15258</v>
      </c>
      <c r="O49" s="24">
        <v>-1005</v>
      </c>
      <c r="P49" s="24">
        <v>1255</v>
      </c>
      <c r="Q49" s="24">
        <v>-3995</v>
      </c>
    </row>
    <row r="50" spans="1:17" s="1" customFormat="1" ht="21" customHeight="1" x14ac:dyDescent="0.2">
      <c r="A50" s="28" t="s">
        <v>132</v>
      </c>
      <c r="B50" s="22">
        <f t="shared" si="20"/>
        <v>-8307</v>
      </c>
      <c r="C50" s="22">
        <v>-6570</v>
      </c>
      <c r="D50" s="22">
        <v>194</v>
      </c>
      <c r="E50" s="22">
        <v>-5909</v>
      </c>
      <c r="F50" s="22">
        <v>3978</v>
      </c>
      <c r="G50" s="22">
        <v>1971</v>
      </c>
      <c r="H50" s="22">
        <f t="shared" si="21"/>
        <v>3653</v>
      </c>
      <c r="I50" s="22">
        <v>-2905</v>
      </c>
      <c r="J50" s="22">
        <v>4757</v>
      </c>
      <c r="K50" s="22">
        <v>-3671</v>
      </c>
      <c r="L50" s="22">
        <v>-882</v>
      </c>
      <c r="M50" s="22">
        <v>-1456</v>
      </c>
      <c r="N50" s="22">
        <v>8560</v>
      </c>
      <c r="O50" s="22">
        <v>-750</v>
      </c>
      <c r="P50" s="22">
        <v>7393</v>
      </c>
      <c r="Q50" s="22">
        <v>-4710</v>
      </c>
    </row>
    <row r="51" spans="1:17" s="1" customFormat="1" ht="21" customHeight="1" x14ac:dyDescent="0.2">
      <c r="A51" s="29" t="s">
        <v>133</v>
      </c>
      <c r="B51" s="24">
        <f t="shared" si="20"/>
        <v>-14744</v>
      </c>
      <c r="C51" s="24">
        <v>-7754</v>
      </c>
      <c r="D51" s="24">
        <v>1597</v>
      </c>
      <c r="E51" s="24">
        <v>-10488</v>
      </c>
      <c r="F51" s="24">
        <v>1901</v>
      </c>
      <c r="G51" s="24">
        <v>2324</v>
      </c>
      <c r="H51" s="24">
        <f t="shared" si="21"/>
        <v>13796</v>
      </c>
      <c r="I51" s="24">
        <v>-22761</v>
      </c>
      <c r="J51" s="24">
        <v>33255</v>
      </c>
      <c r="K51" s="24">
        <v>-5986</v>
      </c>
      <c r="L51" s="24">
        <v>1569</v>
      </c>
      <c r="M51" s="24">
        <v>-4391</v>
      </c>
      <c r="N51" s="24">
        <v>12142</v>
      </c>
      <c r="O51" s="24">
        <v>-32</v>
      </c>
      <c r="P51" s="24">
        <v>-5888</v>
      </c>
      <c r="Q51" s="24">
        <v>4512</v>
      </c>
    </row>
    <row r="52" spans="1:17" s="1" customFormat="1" ht="21" customHeight="1" x14ac:dyDescent="0.2">
      <c r="A52" s="28" t="s">
        <v>135</v>
      </c>
      <c r="B52" s="22">
        <f t="shared" ref="B52:B59" si="22">+D52+E52+F52+C52</f>
        <v>-15184</v>
      </c>
      <c r="C52" s="22">
        <v>-10360</v>
      </c>
      <c r="D52" s="22">
        <v>2824</v>
      </c>
      <c r="E52" s="22">
        <v>-10512</v>
      </c>
      <c r="F52" s="22">
        <v>2864</v>
      </c>
      <c r="G52" s="22">
        <v>1747</v>
      </c>
      <c r="H52" s="22">
        <f t="shared" ref="H52:H59" si="23">+I52+J52+K52+L52+M52+N52+O52</f>
        <v>20506</v>
      </c>
      <c r="I52" s="22">
        <v>-212</v>
      </c>
      <c r="J52" s="22">
        <v>17257</v>
      </c>
      <c r="K52" s="22">
        <v>-1822</v>
      </c>
      <c r="L52" s="22">
        <v>-405</v>
      </c>
      <c r="M52" s="22">
        <v>-5147</v>
      </c>
      <c r="N52" s="22">
        <v>11464</v>
      </c>
      <c r="O52" s="22">
        <v>-629</v>
      </c>
      <c r="P52" s="22">
        <v>-1517</v>
      </c>
      <c r="Q52" s="22">
        <v>-5552</v>
      </c>
    </row>
    <row r="53" spans="1:17" s="1" customFormat="1" ht="21" customHeight="1" x14ac:dyDescent="0.2">
      <c r="A53" s="29" t="s">
        <v>136</v>
      </c>
      <c r="B53" s="24">
        <f t="shared" si="22"/>
        <v>-19934</v>
      </c>
      <c r="C53" s="24">
        <v>-13014</v>
      </c>
      <c r="D53" s="24">
        <v>2385</v>
      </c>
      <c r="E53" s="24">
        <v>-12459</v>
      </c>
      <c r="F53" s="24">
        <v>3154</v>
      </c>
      <c r="G53" s="24">
        <v>1931</v>
      </c>
      <c r="H53" s="24">
        <f t="shared" si="23"/>
        <v>32343</v>
      </c>
      <c r="I53" s="24">
        <v>-2152</v>
      </c>
      <c r="J53" s="24">
        <v>13152</v>
      </c>
      <c r="K53" s="24">
        <v>-5377</v>
      </c>
      <c r="L53" s="24">
        <v>-2237</v>
      </c>
      <c r="M53" s="24">
        <v>5644</v>
      </c>
      <c r="N53" s="24">
        <v>23897</v>
      </c>
      <c r="O53" s="24">
        <v>-584</v>
      </c>
      <c r="P53" s="24">
        <v>-5258</v>
      </c>
      <c r="Q53" s="24">
        <v>-9082</v>
      </c>
    </row>
    <row r="54" spans="1:17" s="1" customFormat="1" ht="21" customHeight="1" x14ac:dyDescent="0.2">
      <c r="A54" s="28" t="s">
        <v>137</v>
      </c>
      <c r="B54" s="22">
        <f t="shared" si="22"/>
        <v>-16523</v>
      </c>
      <c r="C54" s="22">
        <v>-12452</v>
      </c>
      <c r="D54" s="22">
        <v>2500</v>
      </c>
      <c r="E54" s="22">
        <v>-9703</v>
      </c>
      <c r="F54" s="22">
        <v>3132</v>
      </c>
      <c r="G54" s="22">
        <v>3198</v>
      </c>
      <c r="H54" s="22">
        <f t="shared" si="23"/>
        <v>18113</v>
      </c>
      <c r="I54" s="22">
        <v>-4686</v>
      </c>
      <c r="J54" s="22">
        <v>18259</v>
      </c>
      <c r="K54" s="22">
        <v>-6000</v>
      </c>
      <c r="L54" s="22">
        <v>-3976</v>
      </c>
      <c r="M54" s="22">
        <v>-5158</v>
      </c>
      <c r="N54" s="22">
        <v>20909</v>
      </c>
      <c r="O54" s="22">
        <v>-1235</v>
      </c>
      <c r="P54" s="22">
        <v>757</v>
      </c>
      <c r="Q54" s="22">
        <v>-5545</v>
      </c>
    </row>
    <row r="55" spans="1:17" s="1" customFormat="1" ht="21" customHeight="1" x14ac:dyDescent="0.2">
      <c r="A55" s="29" t="s">
        <v>138</v>
      </c>
      <c r="B55" s="24">
        <f t="shared" si="22"/>
        <v>-21005</v>
      </c>
      <c r="C55" s="24">
        <v>-16278</v>
      </c>
      <c r="D55" s="24">
        <v>5202</v>
      </c>
      <c r="E55" s="24">
        <v>-12396</v>
      </c>
      <c r="F55" s="24">
        <v>2467</v>
      </c>
      <c r="G55" s="24">
        <v>5907</v>
      </c>
      <c r="H55" s="24">
        <f t="shared" si="23"/>
        <v>33134</v>
      </c>
      <c r="I55" s="24">
        <v>-7910</v>
      </c>
      <c r="J55" s="24">
        <v>16547</v>
      </c>
      <c r="K55" s="24">
        <v>-4164</v>
      </c>
      <c r="L55" s="24">
        <v>6275</v>
      </c>
      <c r="M55" s="24">
        <v>-426</v>
      </c>
      <c r="N55" s="24">
        <v>25786</v>
      </c>
      <c r="O55" s="24">
        <v>-2974</v>
      </c>
      <c r="P55" s="24">
        <v>-3057</v>
      </c>
      <c r="Q55" s="24">
        <v>-14979</v>
      </c>
    </row>
    <row r="56" spans="1:17" s="1" customFormat="1" ht="21" customHeight="1" x14ac:dyDescent="0.2">
      <c r="A56" s="28" t="s">
        <v>139</v>
      </c>
      <c r="B56" s="22">
        <f t="shared" si="22"/>
        <v>-19128</v>
      </c>
      <c r="C56" s="22">
        <v>-14372</v>
      </c>
      <c r="D56" s="22">
        <v>2032</v>
      </c>
      <c r="E56" s="22">
        <v>-7422</v>
      </c>
      <c r="F56" s="22">
        <v>634</v>
      </c>
      <c r="G56" s="22">
        <v>4786</v>
      </c>
      <c r="H56" s="22">
        <f t="shared" si="23"/>
        <v>37806</v>
      </c>
      <c r="I56" s="22">
        <v>-3465</v>
      </c>
      <c r="J56" s="22">
        <v>13508</v>
      </c>
      <c r="K56" s="22">
        <v>2395</v>
      </c>
      <c r="L56" s="22">
        <v>-6396</v>
      </c>
      <c r="M56" s="22">
        <v>-7167</v>
      </c>
      <c r="N56" s="22">
        <v>38198</v>
      </c>
      <c r="O56" s="22">
        <v>733</v>
      </c>
      <c r="P56" s="22">
        <v>-3331</v>
      </c>
      <c r="Q56" s="22">
        <v>-20133</v>
      </c>
    </row>
    <row r="57" spans="1:17" s="1" customFormat="1" ht="21" customHeight="1" x14ac:dyDescent="0.2">
      <c r="A57" s="29" t="s">
        <v>140</v>
      </c>
      <c r="B57" s="24">
        <f t="shared" si="22"/>
        <v>-21514</v>
      </c>
      <c r="C57" s="24">
        <v>-18287</v>
      </c>
      <c r="D57" s="24">
        <v>2994</v>
      </c>
      <c r="E57" s="24">
        <v>-9639</v>
      </c>
      <c r="F57" s="24">
        <v>3418</v>
      </c>
      <c r="G57" s="24">
        <v>6012</v>
      </c>
      <c r="H57" s="24">
        <f t="shared" si="23"/>
        <v>33811</v>
      </c>
      <c r="I57" s="24">
        <v>-3137</v>
      </c>
      <c r="J57" s="24">
        <v>8915</v>
      </c>
      <c r="K57" s="24">
        <v>-3548</v>
      </c>
      <c r="L57" s="24">
        <v>6516</v>
      </c>
      <c r="M57" s="24">
        <v>2613</v>
      </c>
      <c r="N57" s="24">
        <v>22545</v>
      </c>
      <c r="O57" s="24">
        <v>-93</v>
      </c>
      <c r="P57" s="24">
        <v>-5507</v>
      </c>
      <c r="Q57" s="24">
        <v>-12802</v>
      </c>
    </row>
    <row r="58" spans="1:17" s="1" customFormat="1" ht="21" customHeight="1" x14ac:dyDescent="0.2">
      <c r="A58" s="28" t="s">
        <v>141</v>
      </c>
      <c r="B58" s="22">
        <f t="shared" si="22"/>
        <v>-19256</v>
      </c>
      <c r="C58" s="22">
        <v>-18711</v>
      </c>
      <c r="D58" s="22">
        <v>2120</v>
      </c>
      <c r="E58" s="22">
        <v>-6627</v>
      </c>
      <c r="F58" s="22">
        <v>3962</v>
      </c>
      <c r="G58" s="22">
        <v>1442</v>
      </c>
      <c r="H58" s="22">
        <f t="shared" si="23"/>
        <v>9890</v>
      </c>
      <c r="I58" s="22">
        <v>-3007</v>
      </c>
      <c r="J58" s="22">
        <v>5531</v>
      </c>
      <c r="K58" s="22">
        <v>4554</v>
      </c>
      <c r="L58" s="22">
        <v>-861</v>
      </c>
      <c r="M58" s="22">
        <v>1120</v>
      </c>
      <c r="N58" s="22">
        <v>3334</v>
      </c>
      <c r="O58" s="22">
        <v>-781</v>
      </c>
      <c r="P58" s="22">
        <v>-4473</v>
      </c>
      <c r="Q58" s="22">
        <v>12397</v>
      </c>
    </row>
    <row r="59" spans="1:17" s="1" customFormat="1" ht="21" customHeight="1" x14ac:dyDescent="0.2">
      <c r="A59" s="29" t="s">
        <v>142</v>
      </c>
      <c r="B59" s="24">
        <f t="shared" si="22"/>
        <v>-23845</v>
      </c>
      <c r="C59" s="24">
        <v>-22217</v>
      </c>
      <c r="D59" s="24">
        <v>5230</v>
      </c>
      <c r="E59" s="24">
        <v>-6708</v>
      </c>
      <c r="F59" s="24">
        <v>-150</v>
      </c>
      <c r="G59" s="24">
        <v>2001</v>
      </c>
      <c r="H59" s="24">
        <f t="shared" si="23"/>
        <v>9210</v>
      </c>
      <c r="I59" s="24">
        <v>-1026</v>
      </c>
      <c r="J59" s="24">
        <v>7796</v>
      </c>
      <c r="K59" s="24">
        <v>2618</v>
      </c>
      <c r="L59" s="24">
        <v>-13282</v>
      </c>
      <c r="M59" s="24">
        <v>18641</v>
      </c>
      <c r="N59" s="24">
        <v>-2948</v>
      </c>
      <c r="O59" s="24">
        <v>-2589</v>
      </c>
      <c r="P59" s="24">
        <v>-17802</v>
      </c>
      <c r="Q59" s="24">
        <v>30436</v>
      </c>
    </row>
    <row r="60" spans="1:17" s="1" customFormat="1" ht="21" customHeight="1" x14ac:dyDescent="0.2">
      <c r="A60" s="28" t="s">
        <v>147</v>
      </c>
      <c r="B60" s="22">
        <f t="shared" ref="B60:B67" si="24">+D60+E60+F60+C60</f>
        <v>-8978</v>
      </c>
      <c r="C60" s="22">
        <v>-5178</v>
      </c>
      <c r="D60" s="22">
        <v>3462</v>
      </c>
      <c r="E60" s="22">
        <v>-10520</v>
      </c>
      <c r="F60" s="22">
        <v>3258</v>
      </c>
      <c r="G60" s="22">
        <v>8451</v>
      </c>
      <c r="H60" s="22">
        <f t="shared" ref="H60:H67" si="25">+I60+J60+K60+L60+M60+N60+O60</f>
        <v>11582</v>
      </c>
      <c r="I60" s="22">
        <v>-4366</v>
      </c>
      <c r="J60" s="22">
        <v>10660</v>
      </c>
      <c r="K60" s="22">
        <v>548</v>
      </c>
      <c r="L60" s="22">
        <v>-4438</v>
      </c>
      <c r="M60" s="22">
        <v>15835</v>
      </c>
      <c r="N60" s="22">
        <v>-1148</v>
      </c>
      <c r="O60" s="22">
        <v>-5509</v>
      </c>
      <c r="P60" s="22">
        <v>-10151</v>
      </c>
      <c r="Q60" s="22">
        <v>-904</v>
      </c>
    </row>
    <row r="61" spans="1:17" s="1" customFormat="1" ht="21" customHeight="1" x14ac:dyDescent="0.2">
      <c r="A61" s="29" t="s">
        <v>148</v>
      </c>
      <c r="B61" s="24">
        <f t="shared" si="24"/>
        <v>-12018</v>
      </c>
      <c r="C61" s="24">
        <v>-4924</v>
      </c>
      <c r="D61" s="24">
        <v>3895</v>
      </c>
      <c r="E61" s="24">
        <v>-14947</v>
      </c>
      <c r="F61" s="24">
        <v>3958</v>
      </c>
      <c r="G61" s="24">
        <v>4525</v>
      </c>
      <c r="H61" s="24">
        <f t="shared" si="25"/>
        <v>17537</v>
      </c>
      <c r="I61" s="24">
        <v>-6962</v>
      </c>
      <c r="J61" s="24">
        <v>8379</v>
      </c>
      <c r="K61" s="24">
        <v>-1346</v>
      </c>
      <c r="L61" s="24">
        <v>15006</v>
      </c>
      <c r="M61" s="24">
        <v>-2982</v>
      </c>
      <c r="N61" s="24">
        <v>6126</v>
      </c>
      <c r="O61" s="24">
        <v>-684</v>
      </c>
      <c r="P61" s="24">
        <v>1322</v>
      </c>
      <c r="Q61" s="24">
        <v>-11366</v>
      </c>
    </row>
    <row r="62" spans="1:17" s="1" customFormat="1" ht="21" customHeight="1" x14ac:dyDescent="0.2">
      <c r="A62" s="28" t="s">
        <v>149</v>
      </c>
      <c r="B62" s="22">
        <f t="shared" si="24"/>
        <v>-12435</v>
      </c>
      <c r="C62" s="22">
        <v>-6446</v>
      </c>
      <c r="D62" s="22">
        <v>3047</v>
      </c>
      <c r="E62" s="22">
        <v>-11565</v>
      </c>
      <c r="F62" s="22">
        <v>2529</v>
      </c>
      <c r="G62" s="22">
        <v>1897</v>
      </c>
      <c r="H62" s="22">
        <f t="shared" si="25"/>
        <v>47079</v>
      </c>
      <c r="I62" s="22">
        <v>-1284</v>
      </c>
      <c r="J62" s="22">
        <v>13357</v>
      </c>
      <c r="K62" s="22">
        <v>-2385</v>
      </c>
      <c r="L62" s="22">
        <v>23864</v>
      </c>
      <c r="M62" s="22">
        <v>-1837</v>
      </c>
      <c r="N62" s="22">
        <v>14878</v>
      </c>
      <c r="O62" s="22">
        <v>486</v>
      </c>
      <c r="P62" s="22">
        <v>-9447</v>
      </c>
      <c r="Q62" s="22">
        <v>-27094</v>
      </c>
    </row>
    <row r="63" spans="1:17" s="1" customFormat="1" ht="21" customHeight="1" x14ac:dyDescent="0.2">
      <c r="A63" s="29" t="s">
        <v>150</v>
      </c>
      <c r="B63" s="24">
        <f t="shared" si="24"/>
        <v>-18757</v>
      </c>
      <c r="C63" s="24">
        <v>-6814</v>
      </c>
      <c r="D63" s="24">
        <v>4404</v>
      </c>
      <c r="E63" s="24">
        <v>-14080</v>
      </c>
      <c r="F63" s="24">
        <v>-2267</v>
      </c>
      <c r="G63" s="24">
        <v>7224</v>
      </c>
      <c r="H63" s="24">
        <f t="shared" si="25"/>
        <v>28677</v>
      </c>
      <c r="I63" s="24">
        <v>-2050</v>
      </c>
      <c r="J63" s="24">
        <v>7954</v>
      </c>
      <c r="K63" s="24">
        <v>-1085</v>
      </c>
      <c r="L63" s="24">
        <v>13503</v>
      </c>
      <c r="M63" s="24">
        <v>6257</v>
      </c>
      <c r="N63" s="24">
        <v>4237</v>
      </c>
      <c r="O63" s="24">
        <v>-139</v>
      </c>
      <c r="P63" s="24">
        <v>-12101</v>
      </c>
      <c r="Q63" s="24">
        <v>-5043</v>
      </c>
    </row>
    <row r="64" spans="1:17" s="1" customFormat="1" ht="21" customHeight="1" x14ac:dyDescent="0.2">
      <c r="A64" s="28" t="s">
        <v>151</v>
      </c>
      <c r="B64" s="22">
        <f t="shared" si="24"/>
        <v>-10683</v>
      </c>
      <c r="C64" s="22">
        <v>-5752</v>
      </c>
      <c r="D64" s="22">
        <v>2136</v>
      </c>
      <c r="E64" s="22">
        <v>-12080</v>
      </c>
      <c r="F64" s="22">
        <v>5013</v>
      </c>
      <c r="G64" s="22">
        <v>5049</v>
      </c>
      <c r="H64" s="22">
        <f t="shared" si="25"/>
        <v>38627</v>
      </c>
      <c r="I64" s="22">
        <v>-3136</v>
      </c>
      <c r="J64" s="22">
        <v>16942</v>
      </c>
      <c r="K64" s="22">
        <v>-2329</v>
      </c>
      <c r="L64" s="22">
        <v>29033</v>
      </c>
      <c r="M64" s="22">
        <v>-6947</v>
      </c>
      <c r="N64" s="22">
        <v>5522</v>
      </c>
      <c r="O64" s="22">
        <v>-458</v>
      </c>
      <c r="P64" s="22">
        <v>-8639</v>
      </c>
      <c r="Q64" s="22">
        <v>-24354</v>
      </c>
    </row>
    <row r="65" spans="1:17" s="1" customFormat="1" ht="21" customHeight="1" x14ac:dyDescent="0.2">
      <c r="A65" s="29" t="s">
        <v>152</v>
      </c>
      <c r="B65" s="24">
        <f t="shared" si="24"/>
        <v>-11477</v>
      </c>
      <c r="C65" s="24">
        <v>-6521</v>
      </c>
      <c r="D65" s="24">
        <v>3377</v>
      </c>
      <c r="E65" s="24">
        <v>-13501</v>
      </c>
      <c r="F65" s="24">
        <v>5168</v>
      </c>
      <c r="G65" s="24">
        <v>4206</v>
      </c>
      <c r="H65" s="24">
        <f t="shared" si="25"/>
        <v>18187</v>
      </c>
      <c r="I65" s="24">
        <v>3532</v>
      </c>
      <c r="J65" s="24">
        <v>-3924</v>
      </c>
      <c r="K65" s="24">
        <v>732</v>
      </c>
      <c r="L65" s="24">
        <v>12634</v>
      </c>
      <c r="M65" s="24">
        <v>-3707</v>
      </c>
      <c r="N65" s="24">
        <v>9325</v>
      </c>
      <c r="O65" s="24">
        <v>-405</v>
      </c>
      <c r="P65" s="24">
        <v>115</v>
      </c>
      <c r="Q65" s="24">
        <v>-11031</v>
      </c>
    </row>
    <row r="66" spans="1:17" s="1" customFormat="1" ht="21" customHeight="1" x14ac:dyDescent="0.2">
      <c r="A66" s="28" t="s">
        <v>153</v>
      </c>
      <c r="B66" s="22">
        <f t="shared" si="24"/>
        <v>-23570</v>
      </c>
      <c r="C66" s="22">
        <v>-9928</v>
      </c>
      <c r="D66" s="22">
        <v>1439</v>
      </c>
      <c r="E66" s="22">
        <v>-16658</v>
      </c>
      <c r="F66" s="22">
        <v>1577</v>
      </c>
      <c r="G66" s="22">
        <v>5186</v>
      </c>
      <c r="H66" s="22">
        <f t="shared" si="25"/>
        <v>51353</v>
      </c>
      <c r="I66" s="22">
        <v>-3953</v>
      </c>
      <c r="J66" s="22">
        <v>7328</v>
      </c>
      <c r="K66" s="22">
        <v>-676</v>
      </c>
      <c r="L66" s="22">
        <v>28885</v>
      </c>
      <c r="M66" s="22">
        <v>4878</v>
      </c>
      <c r="N66" s="22">
        <v>14711</v>
      </c>
      <c r="O66" s="22">
        <v>180</v>
      </c>
      <c r="P66" s="22">
        <v>-9390</v>
      </c>
      <c r="Q66" s="22">
        <v>-23579</v>
      </c>
    </row>
    <row r="67" spans="1:17" s="1" customFormat="1" ht="21" customHeight="1" x14ac:dyDescent="0.2">
      <c r="A67" s="29" t="s">
        <v>154</v>
      </c>
      <c r="B67" s="24">
        <f t="shared" si="24"/>
        <v>-26595</v>
      </c>
      <c r="C67" s="24">
        <v>-13290</v>
      </c>
      <c r="D67" s="24">
        <v>2379</v>
      </c>
      <c r="E67" s="24">
        <v>-15322</v>
      </c>
      <c r="F67" s="24">
        <v>-362</v>
      </c>
      <c r="G67" s="24">
        <v>11287</v>
      </c>
      <c r="H67" s="24">
        <f t="shared" si="25"/>
        <v>15507</v>
      </c>
      <c r="I67" s="24">
        <v>-18233</v>
      </c>
      <c r="J67" s="24">
        <v>21493</v>
      </c>
      <c r="K67" s="24">
        <v>-928</v>
      </c>
      <c r="L67" s="24">
        <v>9555</v>
      </c>
      <c r="M67" s="24">
        <v>-5503</v>
      </c>
      <c r="N67" s="24">
        <v>10759</v>
      </c>
      <c r="O67" s="24">
        <v>-1636</v>
      </c>
      <c r="P67" s="24">
        <v>-13054</v>
      </c>
      <c r="Q67" s="24">
        <v>12855</v>
      </c>
    </row>
    <row r="68" spans="1:17" s="1" customFormat="1" ht="21" customHeight="1" x14ac:dyDescent="0.2">
      <c r="A68" s="28" t="s">
        <v>155</v>
      </c>
      <c r="B68" s="22">
        <f t="shared" ref="B68:B75" si="26">+D68+E68+F68+C68</f>
        <v>-14462</v>
      </c>
      <c r="C68" s="22">
        <v>-7697</v>
      </c>
      <c r="D68" s="22">
        <v>3631</v>
      </c>
      <c r="E68" s="22">
        <v>-13311</v>
      </c>
      <c r="F68" s="22">
        <v>2915</v>
      </c>
      <c r="G68" s="22">
        <v>3293</v>
      </c>
      <c r="H68" s="22">
        <f t="shared" ref="H68:H75" si="27">+I68+J68+K68+L68+M68+N68+O68</f>
        <v>53382</v>
      </c>
      <c r="I68" s="22">
        <v>-9362</v>
      </c>
      <c r="J68" s="22">
        <v>22262</v>
      </c>
      <c r="K68" s="22">
        <v>-1763</v>
      </c>
      <c r="L68" s="22">
        <v>10389</v>
      </c>
      <c r="M68" s="22">
        <v>-6033</v>
      </c>
      <c r="N68" s="22">
        <v>37778</v>
      </c>
      <c r="O68" s="22">
        <v>111</v>
      </c>
      <c r="P68" s="22">
        <v>-12718</v>
      </c>
      <c r="Q68" s="22">
        <v>-29495</v>
      </c>
    </row>
    <row r="69" spans="1:17" s="1" customFormat="1" ht="21" customHeight="1" x14ac:dyDescent="0.2">
      <c r="A69" s="29" t="s">
        <v>156</v>
      </c>
      <c r="B69" s="24">
        <f t="shared" si="26"/>
        <v>-17130</v>
      </c>
      <c r="C69" s="24">
        <v>-12501</v>
      </c>
      <c r="D69" s="24">
        <v>5550</v>
      </c>
      <c r="E69" s="24">
        <v>-19672</v>
      </c>
      <c r="F69" s="24">
        <v>9493</v>
      </c>
      <c r="G69" s="24">
        <v>5594</v>
      </c>
      <c r="H69" s="24">
        <f t="shared" si="27"/>
        <v>21143</v>
      </c>
      <c r="I69" s="24">
        <v>-6373</v>
      </c>
      <c r="J69" s="24">
        <v>9519</v>
      </c>
      <c r="K69" s="24">
        <v>-733</v>
      </c>
      <c r="L69" s="24">
        <v>16838</v>
      </c>
      <c r="M69" s="24">
        <v>1754</v>
      </c>
      <c r="N69" s="24">
        <v>-194</v>
      </c>
      <c r="O69" s="24">
        <v>332</v>
      </c>
      <c r="P69" s="24">
        <v>-7389</v>
      </c>
      <c r="Q69" s="24">
        <v>-2218</v>
      </c>
    </row>
    <row r="70" spans="1:17" s="1" customFormat="1" ht="21" customHeight="1" x14ac:dyDescent="0.2">
      <c r="A70" s="28" t="s">
        <v>157</v>
      </c>
      <c r="B70" s="22">
        <f t="shared" si="26"/>
        <v>-20855</v>
      </c>
      <c r="C70" s="22">
        <v>-9712</v>
      </c>
      <c r="D70" s="22">
        <v>4330</v>
      </c>
      <c r="E70" s="22">
        <v>-18376</v>
      </c>
      <c r="F70" s="22">
        <v>2903</v>
      </c>
      <c r="G70" s="22">
        <v>5966</v>
      </c>
      <c r="H70" s="22">
        <f t="shared" si="27"/>
        <v>3299</v>
      </c>
      <c r="I70" s="22">
        <v>-3203</v>
      </c>
      <c r="J70" s="22">
        <v>15211</v>
      </c>
      <c r="K70" s="22">
        <v>3123</v>
      </c>
      <c r="L70" s="22">
        <v>15243</v>
      </c>
      <c r="M70" s="22">
        <v>-6191</v>
      </c>
      <c r="N70" s="22">
        <v>-19877</v>
      </c>
      <c r="O70" s="22">
        <v>-1007</v>
      </c>
      <c r="P70" s="22">
        <v>-3828</v>
      </c>
      <c r="Q70" s="22">
        <v>15418</v>
      </c>
    </row>
    <row r="71" spans="1:17" s="1" customFormat="1" ht="21" customHeight="1" x14ac:dyDescent="0.2">
      <c r="A71" s="29" t="s">
        <v>158</v>
      </c>
      <c r="B71" s="24">
        <f t="shared" si="26"/>
        <v>-24328</v>
      </c>
      <c r="C71" s="24">
        <v>-11539</v>
      </c>
      <c r="D71" s="24">
        <v>3002</v>
      </c>
      <c r="E71" s="24">
        <v>-18105</v>
      </c>
      <c r="F71" s="24">
        <v>2314</v>
      </c>
      <c r="G71" s="24">
        <v>15769</v>
      </c>
      <c r="H71" s="24">
        <f t="shared" si="27"/>
        <v>15212</v>
      </c>
      <c r="I71" s="24">
        <v>-5224</v>
      </c>
      <c r="J71" s="24">
        <v>14089</v>
      </c>
      <c r="K71" s="24">
        <v>2228</v>
      </c>
      <c r="L71" s="24">
        <v>3142</v>
      </c>
      <c r="M71" s="24">
        <v>-121</v>
      </c>
      <c r="N71" s="24">
        <v>1097</v>
      </c>
      <c r="O71" s="24">
        <v>1</v>
      </c>
      <c r="P71" s="24">
        <v>-4962</v>
      </c>
      <c r="Q71" s="24">
        <v>-1691</v>
      </c>
    </row>
    <row r="72" spans="1:17" s="1" customFormat="1" ht="21" customHeight="1" x14ac:dyDescent="0.2">
      <c r="A72" s="28" t="s">
        <v>162</v>
      </c>
      <c r="B72" s="22">
        <f t="shared" si="26"/>
        <v>-19717</v>
      </c>
      <c r="C72" s="22">
        <v>-8744</v>
      </c>
      <c r="D72" s="22">
        <v>4264</v>
      </c>
      <c r="E72" s="22">
        <v>-16970</v>
      </c>
      <c r="F72" s="22">
        <v>1733</v>
      </c>
      <c r="G72" s="22">
        <v>5658</v>
      </c>
      <c r="H72" s="22">
        <f t="shared" si="27"/>
        <v>23937</v>
      </c>
      <c r="I72" s="22">
        <v>3537</v>
      </c>
      <c r="J72" s="22">
        <v>-5776</v>
      </c>
      <c r="K72" s="22">
        <v>-654</v>
      </c>
      <c r="L72" s="22">
        <v>19429</v>
      </c>
      <c r="M72" s="22">
        <v>8504</v>
      </c>
      <c r="N72" s="22">
        <v>-3150</v>
      </c>
      <c r="O72" s="22">
        <v>2047</v>
      </c>
      <c r="P72" s="22">
        <v>-6782</v>
      </c>
      <c r="Q72" s="22">
        <v>-3096</v>
      </c>
    </row>
    <row r="73" spans="1:17" s="1" customFormat="1" ht="21" customHeight="1" x14ac:dyDescent="0.2">
      <c r="A73" s="29" t="s">
        <v>163</v>
      </c>
      <c r="B73" s="24">
        <f t="shared" si="26"/>
        <v>-10904</v>
      </c>
      <c r="C73" s="24">
        <v>-6987</v>
      </c>
      <c r="D73" s="24">
        <v>6461</v>
      </c>
      <c r="E73" s="24">
        <v>-18200</v>
      </c>
      <c r="F73" s="24">
        <v>7822</v>
      </c>
      <c r="G73" s="24">
        <v>9660</v>
      </c>
      <c r="H73" s="24">
        <f t="shared" si="27"/>
        <v>15325</v>
      </c>
      <c r="I73" s="24">
        <v>1324</v>
      </c>
      <c r="J73" s="24">
        <v>7921</v>
      </c>
      <c r="K73" s="24">
        <v>698</v>
      </c>
      <c r="L73" s="24">
        <v>14934</v>
      </c>
      <c r="M73" s="24">
        <v>-8453</v>
      </c>
      <c r="N73" s="24">
        <v>-4159</v>
      </c>
      <c r="O73" s="24">
        <v>3060</v>
      </c>
      <c r="P73" s="24">
        <v>924</v>
      </c>
      <c r="Q73" s="24">
        <v>-15005</v>
      </c>
    </row>
    <row r="74" spans="1:17" s="1" customFormat="1" ht="21" customHeight="1" x14ac:dyDescent="0.2">
      <c r="A74" s="28" t="s">
        <v>164</v>
      </c>
      <c r="B74" s="22">
        <f t="shared" si="26"/>
        <v>-14920</v>
      </c>
      <c r="C74" s="22">
        <v>-1731</v>
      </c>
      <c r="D74" s="22">
        <v>4494</v>
      </c>
      <c r="E74" s="22">
        <v>-20812</v>
      </c>
      <c r="F74" s="22">
        <v>3129</v>
      </c>
      <c r="G74" s="22">
        <v>10375</v>
      </c>
      <c r="H74" s="22">
        <f t="shared" si="27"/>
        <v>19151</v>
      </c>
      <c r="I74" s="22">
        <v>-2277</v>
      </c>
      <c r="J74" s="22">
        <v>5713</v>
      </c>
      <c r="K74" s="22">
        <v>-245</v>
      </c>
      <c r="L74" s="22">
        <v>18015</v>
      </c>
      <c r="M74" s="22">
        <v>-5121</v>
      </c>
      <c r="N74" s="22">
        <v>395</v>
      </c>
      <c r="O74" s="22">
        <v>2671</v>
      </c>
      <c r="P74" s="22">
        <v>-6861</v>
      </c>
      <c r="Q74" s="22">
        <v>-7745</v>
      </c>
    </row>
    <row r="75" spans="1:17" s="1" customFormat="1" ht="21" customHeight="1" x14ac:dyDescent="0.2">
      <c r="A75" s="29" t="s">
        <v>165</v>
      </c>
      <c r="B75" s="24">
        <f t="shared" si="26"/>
        <v>-13833</v>
      </c>
      <c r="C75" s="24">
        <v>-4318</v>
      </c>
      <c r="D75" s="24">
        <v>4253</v>
      </c>
      <c r="E75" s="24">
        <v>-17889</v>
      </c>
      <c r="F75" s="24">
        <v>4121</v>
      </c>
      <c r="G75" s="24">
        <v>10018</v>
      </c>
      <c r="H75" s="24">
        <f t="shared" si="27"/>
        <v>15079</v>
      </c>
      <c r="I75" s="24">
        <v>-4950</v>
      </c>
      <c r="J75" s="24">
        <v>11872</v>
      </c>
      <c r="K75" s="24">
        <v>-1178</v>
      </c>
      <c r="L75" s="24">
        <v>15174</v>
      </c>
      <c r="M75" s="24">
        <v>-1615</v>
      </c>
      <c r="N75" s="24">
        <v>-5846</v>
      </c>
      <c r="O75" s="24">
        <v>1622</v>
      </c>
      <c r="P75" s="24">
        <v>-539</v>
      </c>
      <c r="Q75" s="24">
        <v>-10725</v>
      </c>
    </row>
    <row r="76" spans="1:17" s="1" customFormat="1" ht="21" customHeight="1" x14ac:dyDescent="0.2">
      <c r="A76" s="28" t="s">
        <v>166</v>
      </c>
      <c r="B76" s="22">
        <f t="shared" ref="B76:B83" si="28">+D76+E76+F76+C76</f>
        <v>-9600</v>
      </c>
      <c r="C76" s="22">
        <v>-575</v>
      </c>
      <c r="D76" s="22">
        <v>5301</v>
      </c>
      <c r="E76" s="22">
        <v>-15684</v>
      </c>
      <c r="F76" s="22">
        <v>1358</v>
      </c>
      <c r="G76" s="22">
        <v>3389</v>
      </c>
      <c r="H76" s="22">
        <f t="shared" ref="H76:H83" si="29">+I76+J76+K76+L76+M76+N76+O76</f>
        <v>20632</v>
      </c>
      <c r="I76" s="22">
        <v>3978</v>
      </c>
      <c r="J76" s="22">
        <v>727</v>
      </c>
      <c r="K76" s="22">
        <v>-5142</v>
      </c>
      <c r="L76" s="22">
        <v>12796</v>
      </c>
      <c r="M76" s="22">
        <v>3616</v>
      </c>
      <c r="N76" s="22">
        <v>3774</v>
      </c>
      <c r="O76" s="22">
        <v>883</v>
      </c>
      <c r="P76" s="22">
        <v>-6325</v>
      </c>
      <c r="Q76" s="22">
        <v>-8096</v>
      </c>
    </row>
    <row r="77" spans="1:17" s="1" customFormat="1" ht="21" customHeight="1" x14ac:dyDescent="0.2">
      <c r="A77" s="29" t="s">
        <v>167</v>
      </c>
      <c r="B77" s="24">
        <f t="shared" si="28"/>
        <v>2045</v>
      </c>
      <c r="C77" s="24">
        <v>5054</v>
      </c>
      <c r="D77" s="24">
        <v>7082</v>
      </c>
      <c r="E77" s="24">
        <v>-19236</v>
      </c>
      <c r="F77" s="24">
        <v>9145</v>
      </c>
      <c r="G77" s="24">
        <v>13710</v>
      </c>
      <c r="H77" s="24">
        <f t="shared" si="29"/>
        <v>-5494</v>
      </c>
      <c r="I77" s="24">
        <v>10865</v>
      </c>
      <c r="J77" s="24">
        <v>-12688</v>
      </c>
      <c r="K77" s="24">
        <v>-1865</v>
      </c>
      <c r="L77" s="24">
        <v>-6010</v>
      </c>
      <c r="M77" s="24">
        <v>-2121</v>
      </c>
      <c r="N77" s="24">
        <v>6032</v>
      </c>
      <c r="O77" s="24">
        <v>293</v>
      </c>
      <c r="P77" s="24">
        <v>-5278</v>
      </c>
      <c r="Q77" s="24">
        <v>-4983</v>
      </c>
    </row>
    <row r="78" spans="1:17" s="1" customFormat="1" ht="21" customHeight="1" x14ac:dyDescent="0.2">
      <c r="A78" s="28" t="s">
        <v>168</v>
      </c>
      <c r="B78" s="22">
        <f t="shared" si="28"/>
        <v>-8860</v>
      </c>
      <c r="C78" s="22">
        <v>4646</v>
      </c>
      <c r="D78" s="22">
        <v>4386</v>
      </c>
      <c r="E78" s="22">
        <v>-20051</v>
      </c>
      <c r="F78" s="22">
        <v>2159</v>
      </c>
      <c r="G78" s="22">
        <v>9684</v>
      </c>
      <c r="H78" s="22">
        <f t="shared" si="29"/>
        <v>2160</v>
      </c>
      <c r="I78" s="22">
        <v>-6154</v>
      </c>
      <c r="J78" s="22">
        <v>8009</v>
      </c>
      <c r="K78" s="22">
        <v>-1132</v>
      </c>
      <c r="L78" s="22">
        <v>-2352</v>
      </c>
      <c r="M78" s="22">
        <v>-6652</v>
      </c>
      <c r="N78" s="22">
        <v>10462</v>
      </c>
      <c r="O78" s="22">
        <v>-21</v>
      </c>
      <c r="P78" s="22">
        <v>-10333</v>
      </c>
      <c r="Q78" s="22">
        <v>7349</v>
      </c>
    </row>
    <row r="79" spans="1:17" s="1" customFormat="1" ht="21" customHeight="1" x14ac:dyDescent="0.2">
      <c r="A79" s="29" t="s">
        <v>169</v>
      </c>
      <c r="B79" s="24">
        <f t="shared" si="28"/>
        <v>-5917</v>
      </c>
      <c r="C79" s="24">
        <v>628</v>
      </c>
      <c r="D79" s="24">
        <v>5274</v>
      </c>
      <c r="E79" s="24">
        <v>-15254</v>
      </c>
      <c r="F79" s="24">
        <v>3435</v>
      </c>
      <c r="G79" s="24">
        <v>11106</v>
      </c>
      <c r="H79" s="24">
        <f t="shared" si="29"/>
        <v>-3853</v>
      </c>
      <c r="I79" s="24">
        <v>6589</v>
      </c>
      <c r="J79" s="24">
        <v>-12131</v>
      </c>
      <c r="K79" s="24">
        <v>1185</v>
      </c>
      <c r="L79" s="24">
        <v>3659</v>
      </c>
      <c r="M79" s="24">
        <v>4831</v>
      </c>
      <c r="N79" s="24">
        <v>-8422</v>
      </c>
      <c r="O79" s="24">
        <v>436</v>
      </c>
      <c r="P79" s="24">
        <v>-4052</v>
      </c>
      <c r="Q79" s="24">
        <v>2716</v>
      </c>
    </row>
    <row r="80" spans="1:17" s="1" customFormat="1" ht="21" customHeight="1" x14ac:dyDescent="0.2">
      <c r="A80" s="28" t="s">
        <v>174</v>
      </c>
      <c r="B80" s="22">
        <f t="shared" si="28"/>
        <v>-3177</v>
      </c>
      <c r="C80" s="22">
        <v>4850</v>
      </c>
      <c r="D80" s="22">
        <v>5230</v>
      </c>
      <c r="E80" s="22">
        <v>-16546</v>
      </c>
      <c r="F80" s="22">
        <v>3289</v>
      </c>
      <c r="G80" s="22">
        <v>6172</v>
      </c>
      <c r="H80" s="22">
        <f t="shared" si="29"/>
        <v>-9072</v>
      </c>
      <c r="I80" s="22">
        <v>2353</v>
      </c>
      <c r="J80" s="22">
        <v>11592</v>
      </c>
      <c r="K80" s="22">
        <v>-3737</v>
      </c>
      <c r="L80" s="22">
        <v>-610</v>
      </c>
      <c r="M80" s="22">
        <v>-8644</v>
      </c>
      <c r="N80" s="22">
        <v>-11299</v>
      </c>
      <c r="O80" s="22">
        <v>1273</v>
      </c>
      <c r="P80" s="22">
        <v>-7567</v>
      </c>
      <c r="Q80" s="22">
        <v>13644</v>
      </c>
    </row>
    <row r="81" spans="1:17" s="1" customFormat="1" ht="21" customHeight="1" x14ac:dyDescent="0.2">
      <c r="A81" s="29" t="s">
        <v>175</v>
      </c>
      <c r="B81" s="24">
        <f t="shared" si="28"/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f t="shared" si="29"/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</row>
    <row r="82" spans="1:17" s="1" customFormat="1" ht="21" customHeight="1" x14ac:dyDescent="0.2">
      <c r="A82" s="28" t="s">
        <v>176</v>
      </c>
      <c r="B82" s="22">
        <f t="shared" si="28"/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f t="shared" si="29"/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</row>
    <row r="83" spans="1:17" s="1" customFormat="1" ht="21" customHeight="1" x14ac:dyDescent="0.2">
      <c r="A83" s="29" t="s">
        <v>177</v>
      </c>
      <c r="B83" s="24">
        <f t="shared" si="28"/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f t="shared" si="29"/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</row>
    <row r="84" spans="1:17" s="1" customFormat="1" ht="21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7" s="1" customFormat="1" ht="2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7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7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7" s="1" customFormat="1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7" s="1" customFormat="1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7" s="1" customFormat="1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7" s="1" customFormat="1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7" s="1" customFormat="1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7" s="1" customFormat="1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7" s="1" customFormat="1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7" s="1" customFormat="1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7" s="1" customFormat="1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1" customFormat="1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1" customFormat="1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</sheetData>
  <mergeCells count="5">
    <mergeCell ref="Q6:Q7"/>
    <mergeCell ref="B6:F6"/>
    <mergeCell ref="H6:O6"/>
    <mergeCell ref="P6:P7"/>
    <mergeCell ref="G6:G7"/>
  </mergeCells>
  <phoneticPr fontId="4" type="noConversion"/>
  <pageMargins left="0.23622047244094491" right="0.19685039370078741" top="0.15748031496062992" bottom="0.23622047244094491" header="0.15748031496062992" footer="0.15748031496062992"/>
  <pageSetup paperSize="9" scale="56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pageSetUpPr fitToPage="1"/>
  </sheetPr>
  <dimension ref="A2:AQ221"/>
  <sheetViews>
    <sheetView showGridLines="0" view="pageBreakPreview" zoomScale="75" zoomScaleNormal="100" workbookViewId="0">
      <pane ySplit="10" topLeftCell="A62" activePane="bottomLeft" state="frozen"/>
      <selection pane="bottomLeft" activeCell="R86" sqref="R86"/>
    </sheetView>
  </sheetViews>
  <sheetFormatPr defaultRowHeight="12.75" x14ac:dyDescent="0.2"/>
  <cols>
    <col min="1" max="1" width="15.28515625" customWidth="1"/>
    <col min="2" max="2" width="10.7109375" customWidth="1"/>
    <col min="3" max="5" width="11.7109375" customWidth="1"/>
    <col min="6" max="6" width="15.7109375" customWidth="1"/>
    <col min="7" max="7" width="18" customWidth="1"/>
    <col min="8" max="11" width="11.7109375" customWidth="1"/>
    <col min="12" max="12" width="17.85546875" customWidth="1"/>
    <col min="13" max="13" width="17.5703125" customWidth="1"/>
    <col min="14" max="14" width="10.7109375" customWidth="1"/>
    <col min="15" max="16" width="11.7109375" customWidth="1"/>
    <col min="17" max="17" width="19.7109375" customWidth="1"/>
    <col min="18" max="18" width="20.85546875" customWidth="1"/>
    <col min="19" max="36" width="10.7109375" customWidth="1"/>
  </cols>
  <sheetData>
    <row r="2" spans="1:43" ht="20.25" x14ac:dyDescent="0.2">
      <c r="A2" s="11" t="s">
        <v>170</v>
      </c>
    </row>
    <row r="4" spans="1:43" ht="15.75" x14ac:dyDescent="0.25">
      <c r="A4" s="8" t="s">
        <v>106</v>
      </c>
      <c r="B4" s="1"/>
      <c r="C4" s="1"/>
      <c r="D4" s="1"/>
      <c r="E4" s="1"/>
    </row>
    <row r="5" spans="1:43" x14ac:dyDescent="0.2">
      <c r="R5" s="2"/>
    </row>
    <row r="6" spans="1:43" s="14" customFormat="1" ht="24" customHeight="1" x14ac:dyDescent="0.2">
      <c r="A6" s="44" t="s">
        <v>172</v>
      </c>
      <c r="B6" s="107" t="s">
        <v>71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1:43" s="14" customFormat="1" ht="24" customHeight="1" x14ac:dyDescent="0.2">
      <c r="A7" s="51"/>
      <c r="B7" s="96" t="s">
        <v>62</v>
      </c>
      <c r="C7" s="52" t="s">
        <v>72</v>
      </c>
      <c r="D7" s="52"/>
      <c r="E7" s="52"/>
      <c r="F7" s="52"/>
      <c r="G7" s="52"/>
      <c r="H7" s="52" t="s">
        <v>67</v>
      </c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43" s="14" customFormat="1" ht="25.5" customHeight="1" x14ac:dyDescent="0.2">
      <c r="A8" s="51"/>
      <c r="B8" s="96"/>
      <c r="C8" s="98" t="s">
        <v>62</v>
      </c>
      <c r="D8" s="84" t="s">
        <v>73</v>
      </c>
      <c r="E8" s="84" t="s">
        <v>18</v>
      </c>
      <c r="F8" s="84" t="s">
        <v>74</v>
      </c>
      <c r="G8" s="84" t="s">
        <v>125</v>
      </c>
      <c r="H8" s="98" t="s">
        <v>62</v>
      </c>
      <c r="I8" s="115" t="s">
        <v>75</v>
      </c>
      <c r="J8" s="115"/>
      <c r="K8" s="115"/>
      <c r="L8" s="115"/>
      <c r="M8" s="115"/>
      <c r="N8" s="115" t="s">
        <v>76</v>
      </c>
      <c r="O8" s="115"/>
      <c r="P8" s="115"/>
      <c r="Q8" s="115"/>
      <c r="R8" s="115"/>
    </row>
    <row r="9" spans="1:43" s="1" customFormat="1" ht="64.5" customHeight="1" x14ac:dyDescent="0.2">
      <c r="A9" s="45"/>
      <c r="B9" s="97"/>
      <c r="C9" s="99"/>
      <c r="D9" s="85"/>
      <c r="E9" s="85"/>
      <c r="F9" s="85"/>
      <c r="G9" s="85"/>
      <c r="H9" s="99"/>
      <c r="I9" s="41" t="s">
        <v>62</v>
      </c>
      <c r="J9" s="37" t="s">
        <v>17</v>
      </c>
      <c r="K9" s="37" t="s">
        <v>18</v>
      </c>
      <c r="L9" s="37" t="s">
        <v>74</v>
      </c>
      <c r="M9" s="37" t="s">
        <v>125</v>
      </c>
      <c r="N9" s="41" t="s">
        <v>62</v>
      </c>
      <c r="O9" s="37" t="s">
        <v>17</v>
      </c>
      <c r="P9" s="37" t="s">
        <v>18</v>
      </c>
      <c r="Q9" s="37" t="s">
        <v>74</v>
      </c>
      <c r="R9" s="37" t="s">
        <v>125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1" customFormat="1" ht="21" customHeight="1" x14ac:dyDescent="0.2">
      <c r="A10" s="20">
        <v>1</v>
      </c>
      <c r="B10" s="20">
        <f>A10+1</f>
        <v>2</v>
      </c>
      <c r="C10" s="20">
        <f>B10+1</f>
        <v>3</v>
      </c>
      <c r="D10" s="20">
        <f t="shared" ref="D10:R10" si="0">C10+1</f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f t="shared" si="0"/>
        <v>11</v>
      </c>
      <c r="L10" s="20">
        <f t="shared" si="0"/>
        <v>12</v>
      </c>
      <c r="M10" s="20">
        <f t="shared" si="0"/>
        <v>13</v>
      </c>
      <c r="N10" s="20">
        <f t="shared" si="0"/>
        <v>14</v>
      </c>
      <c r="O10" s="20">
        <f t="shared" si="0"/>
        <v>15</v>
      </c>
      <c r="P10" s="20">
        <f t="shared" si="0"/>
        <v>16</v>
      </c>
      <c r="Q10" s="20">
        <f t="shared" si="0"/>
        <v>17</v>
      </c>
      <c r="R10" s="20">
        <f t="shared" si="0"/>
        <v>18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1" customFormat="1" ht="21" customHeight="1" x14ac:dyDescent="0.2">
      <c r="A11" s="21">
        <v>2000</v>
      </c>
      <c r="B11" s="22">
        <f t="shared" ref="B11:B16" si="1">C11+H11</f>
        <v>-387</v>
      </c>
      <c r="C11" s="22">
        <f t="shared" ref="C11:C16" si="2">D11+E11+F11+G11</f>
        <v>-94</v>
      </c>
      <c r="D11" s="22">
        <f>+D26+D27+D28+D29</f>
        <v>0</v>
      </c>
      <c r="E11" s="22">
        <f>+E26+E27+E28+E29</f>
        <v>-18</v>
      </c>
      <c r="F11" s="22">
        <f>+F26+F27+F28+F29</f>
        <v>-5</v>
      </c>
      <c r="G11" s="22">
        <f>+G26+G27+G28+G29</f>
        <v>-71</v>
      </c>
      <c r="H11" s="22">
        <f t="shared" ref="H11:H16" si="3">I11+N11</f>
        <v>-293</v>
      </c>
      <c r="I11" s="22">
        <f t="shared" ref="I11:I16" si="4">+J11+K11+L11+M11</f>
        <v>-39</v>
      </c>
      <c r="J11" s="22">
        <f>+J26+J27+J28+J29</f>
        <v>0</v>
      </c>
      <c r="K11" s="22">
        <f>+K26+K27+K28+K29</f>
        <v>95</v>
      </c>
      <c r="L11" s="22">
        <f>+L26+L27+L28+L29</f>
        <v>46</v>
      </c>
      <c r="M11" s="22">
        <f>+M26+M27+M28+M29</f>
        <v>-180</v>
      </c>
      <c r="N11" s="22">
        <f t="shared" ref="N11:N16" si="5">+O11+P11+Q11+R11</f>
        <v>-254</v>
      </c>
      <c r="O11" s="22">
        <f>+O26+O27+O28+O29</f>
        <v>0</v>
      </c>
      <c r="P11" s="22">
        <f>+P26+P27+P28+P29</f>
        <v>-113</v>
      </c>
      <c r="Q11" s="22">
        <f>+Q26+Q27+Q28+Q29</f>
        <v>-15</v>
      </c>
      <c r="R11" s="22">
        <f>+R26+R27+R28+R29</f>
        <v>-126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1" customFormat="1" ht="21" customHeight="1" x14ac:dyDescent="0.2">
      <c r="A12" s="23">
        <v>2001</v>
      </c>
      <c r="B12" s="24">
        <f t="shared" si="1"/>
        <v>185</v>
      </c>
      <c r="C12" s="24">
        <f t="shared" si="2"/>
        <v>-272</v>
      </c>
      <c r="D12" s="24">
        <f>+D30+D31+D32+D33</f>
        <v>0</v>
      </c>
      <c r="E12" s="24">
        <f>+E30+E31+E32+E33</f>
        <v>11</v>
      </c>
      <c r="F12" s="24">
        <f>+F30+F31+F32+F33</f>
        <v>-6</v>
      </c>
      <c r="G12" s="24">
        <f>+G30+G31+G32+G33</f>
        <v>-277</v>
      </c>
      <c r="H12" s="24">
        <f t="shared" si="3"/>
        <v>457</v>
      </c>
      <c r="I12" s="24">
        <f t="shared" si="4"/>
        <v>500</v>
      </c>
      <c r="J12" s="24">
        <f>+J30+J31+J32+J33</f>
        <v>0</v>
      </c>
      <c r="K12" s="24">
        <f>+K30+K31+K32+K33</f>
        <v>-150</v>
      </c>
      <c r="L12" s="24">
        <f>+L30+L31+L32+L33</f>
        <v>798</v>
      </c>
      <c r="M12" s="24">
        <f>+M30+M31+M32+M33</f>
        <v>-148</v>
      </c>
      <c r="N12" s="24">
        <f t="shared" si="5"/>
        <v>-43</v>
      </c>
      <c r="O12" s="24">
        <f>+O30+O31+O32+O33</f>
        <v>0</v>
      </c>
      <c r="P12" s="24">
        <f>+P30+P31+P32+P33</f>
        <v>-76</v>
      </c>
      <c r="Q12" s="24">
        <f>+Q30+Q31+Q32+Q33</f>
        <v>-1</v>
      </c>
      <c r="R12" s="24">
        <f>+R30+R31+R32+R33</f>
        <v>34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1" customFormat="1" ht="21" customHeight="1" x14ac:dyDescent="0.2">
      <c r="A13" s="21">
        <v>2002</v>
      </c>
      <c r="B13" s="22">
        <f t="shared" si="1"/>
        <v>-4706</v>
      </c>
      <c r="C13" s="22">
        <f t="shared" si="2"/>
        <v>-1094</v>
      </c>
      <c r="D13" s="22">
        <f>+D34+D35+D36+D37</f>
        <v>0</v>
      </c>
      <c r="E13" s="22">
        <f>+E34+E35+E36+E37</f>
        <v>-3</v>
      </c>
      <c r="F13" s="22">
        <f>+F34+F35+F36+F37</f>
        <v>0</v>
      </c>
      <c r="G13" s="22">
        <f>+G34+G35+G36+G37</f>
        <v>-1091</v>
      </c>
      <c r="H13" s="22">
        <f t="shared" si="3"/>
        <v>-3612</v>
      </c>
      <c r="I13" s="22">
        <f t="shared" si="4"/>
        <v>-2491</v>
      </c>
      <c r="J13" s="22">
        <f>+J34+J35+J36+J37</f>
        <v>0</v>
      </c>
      <c r="K13" s="22">
        <f>+K34+K35+K36+K37</f>
        <v>-546</v>
      </c>
      <c r="L13" s="22">
        <f>+L34+L35+L36+L37</f>
        <v>151</v>
      </c>
      <c r="M13" s="22">
        <f>+M34+M35+M36+M37</f>
        <v>-2096</v>
      </c>
      <c r="N13" s="22">
        <f t="shared" si="5"/>
        <v>-1121</v>
      </c>
      <c r="O13" s="22">
        <f>+O34+O35+O36+O37</f>
        <v>0</v>
      </c>
      <c r="P13" s="22">
        <f>+P34+P35+P36+P37</f>
        <v>-877</v>
      </c>
      <c r="Q13" s="22">
        <f>+Q34+Q35+Q36+Q37</f>
        <v>0</v>
      </c>
      <c r="R13" s="22">
        <f>+R34+R35+R36+R37</f>
        <v>-244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7" customFormat="1" ht="21" customHeight="1" x14ac:dyDescent="0.2">
      <c r="A14" s="23">
        <v>2003</v>
      </c>
      <c r="B14" s="24">
        <f t="shared" si="1"/>
        <v>-5078</v>
      </c>
      <c r="C14" s="24">
        <f t="shared" si="2"/>
        <v>699</v>
      </c>
      <c r="D14" s="24">
        <f>+D38+D39+D40+D41</f>
        <v>0</v>
      </c>
      <c r="E14" s="24">
        <f>+E38+E39+E40+E41</f>
        <v>42</v>
      </c>
      <c r="F14" s="24">
        <f>+F38+F39+F40+F41</f>
        <v>0</v>
      </c>
      <c r="G14" s="24">
        <f>+G38+G39+G40+G41</f>
        <v>657</v>
      </c>
      <c r="H14" s="24">
        <f t="shared" si="3"/>
        <v>-5777</v>
      </c>
      <c r="I14" s="24">
        <f t="shared" si="4"/>
        <v>-5367</v>
      </c>
      <c r="J14" s="24">
        <f>+J38+J39+J40+J41</f>
        <v>0</v>
      </c>
      <c r="K14" s="24">
        <f>+K38+K39+K40+K41</f>
        <v>-1125</v>
      </c>
      <c r="L14" s="24">
        <f>+L38+L39+L40+L41</f>
        <v>-85</v>
      </c>
      <c r="M14" s="24">
        <f>+M38+M39+M40+M41</f>
        <v>-4157</v>
      </c>
      <c r="N14" s="24">
        <f t="shared" si="5"/>
        <v>-410</v>
      </c>
      <c r="O14" s="24">
        <f>+O38+O39+O40+O41</f>
        <v>0</v>
      </c>
      <c r="P14" s="24">
        <f>+P38+P39+P40+P41</f>
        <v>106</v>
      </c>
      <c r="Q14" s="24">
        <f>+Q38+Q39+Q40+Q41</f>
        <v>5</v>
      </c>
      <c r="R14" s="24">
        <f>+R38+R39+R40+R41</f>
        <v>-521</v>
      </c>
      <c r="S14"/>
      <c r="T14"/>
      <c r="U14"/>
      <c r="V14"/>
      <c r="W14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1" customFormat="1" ht="21" customHeight="1" x14ac:dyDescent="0.2">
      <c r="A15" s="21">
        <v>2004</v>
      </c>
      <c r="B15" s="22">
        <f t="shared" si="1"/>
        <v>-4749</v>
      </c>
      <c r="C15" s="22">
        <f t="shared" si="2"/>
        <v>-205</v>
      </c>
      <c r="D15" s="22">
        <f>+D42+D43+D44+D45</f>
        <v>0</v>
      </c>
      <c r="E15" s="22">
        <f>+E42+E43+E44+E45</f>
        <v>14</v>
      </c>
      <c r="F15" s="22">
        <f>+F42+F43+F44+F45</f>
        <v>18</v>
      </c>
      <c r="G15" s="22">
        <f>+G42+G43+G44+G45</f>
        <v>-237</v>
      </c>
      <c r="H15" s="22">
        <f t="shared" si="3"/>
        <v>-4544</v>
      </c>
      <c r="I15" s="22">
        <f t="shared" si="4"/>
        <v>-3261</v>
      </c>
      <c r="J15" s="22">
        <f>+J42+J43+J44+J45</f>
        <v>0</v>
      </c>
      <c r="K15" s="22">
        <f>+K42+K43+K44+K45</f>
        <v>-832</v>
      </c>
      <c r="L15" s="22">
        <f>+L42+L43+L44+L45</f>
        <v>-27</v>
      </c>
      <c r="M15" s="22">
        <f>+M42+M43+M44+M45</f>
        <v>-2402</v>
      </c>
      <c r="N15" s="22">
        <f t="shared" si="5"/>
        <v>-1283</v>
      </c>
      <c r="O15" s="22">
        <f>+O42+O43+O44+O45</f>
        <v>0</v>
      </c>
      <c r="P15" s="22">
        <f>+P42+P43+P44+P45</f>
        <v>-1090</v>
      </c>
      <c r="Q15" s="22">
        <f>+Q42+Q43+Q44+Q45</f>
        <v>0</v>
      </c>
      <c r="R15" s="22">
        <f>+R42+R43+R44+R45</f>
        <v>-193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7" customFormat="1" ht="21" customHeight="1" x14ac:dyDescent="0.2">
      <c r="A16" s="23">
        <v>2005</v>
      </c>
      <c r="B16" s="24">
        <f t="shared" si="1"/>
        <v>-8136</v>
      </c>
      <c r="C16" s="24">
        <f t="shared" si="2"/>
        <v>-1920</v>
      </c>
      <c r="D16" s="24">
        <f>+D46+D47+D48+D49</f>
        <v>0</v>
      </c>
      <c r="E16" s="24">
        <f>+E46+E47+E48+E49</f>
        <v>242</v>
      </c>
      <c r="F16" s="24">
        <f>+F46+F47+F48+F49</f>
        <v>-13</v>
      </c>
      <c r="G16" s="24">
        <f>+G46+G47+G48+G49</f>
        <v>-2149</v>
      </c>
      <c r="H16" s="24">
        <f t="shared" si="3"/>
        <v>-6216</v>
      </c>
      <c r="I16" s="24">
        <f t="shared" si="4"/>
        <v>-7005</v>
      </c>
      <c r="J16" s="24">
        <f>+J46+J47+J48+J49</f>
        <v>0</v>
      </c>
      <c r="K16" s="24">
        <f>+K46+K47+K48+K49</f>
        <v>-3717</v>
      </c>
      <c r="L16" s="24">
        <f>+L46+L47+L48+L49</f>
        <v>-12</v>
      </c>
      <c r="M16" s="24">
        <f>+M46+M47+M48+M49</f>
        <v>-3276</v>
      </c>
      <c r="N16" s="24">
        <f t="shared" si="5"/>
        <v>789</v>
      </c>
      <c r="O16" s="24">
        <f>+O46+O47+O48+O49</f>
        <v>0</v>
      </c>
      <c r="P16" s="24">
        <f>+P46+P47+P48+P49</f>
        <v>-112</v>
      </c>
      <c r="Q16" s="24">
        <f>+Q46+Q47+Q48+Q49</f>
        <v>10</v>
      </c>
      <c r="R16" s="24">
        <f>+R46+R47+R48+R49</f>
        <v>891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7" customFormat="1" ht="21" customHeight="1" x14ac:dyDescent="0.2">
      <c r="A17" s="21">
        <v>2006</v>
      </c>
      <c r="B17" s="22">
        <f>C17+H17</f>
        <v>-14291</v>
      </c>
      <c r="C17" s="22">
        <f>D17+E17+F17+G17</f>
        <v>-9252</v>
      </c>
      <c r="D17" s="22">
        <f>+D50+D51+D52+D53</f>
        <v>0</v>
      </c>
      <c r="E17" s="22">
        <f>+E50+E51+E52+E53</f>
        <v>-260</v>
      </c>
      <c r="F17" s="22">
        <f>+F50+F51+F52+F53</f>
        <v>-5</v>
      </c>
      <c r="G17" s="22">
        <f>+G50+G51+G52+G53</f>
        <v>-8987</v>
      </c>
      <c r="H17" s="22">
        <f>I17+N17</f>
        <v>-5039</v>
      </c>
      <c r="I17" s="22">
        <f>+J17+K17+L17+M17</f>
        <v>-4690</v>
      </c>
      <c r="J17" s="22">
        <f>+J50+J51+J52+J53</f>
        <v>0</v>
      </c>
      <c r="K17" s="22">
        <f>+K50+K51+K52+K53</f>
        <v>188</v>
      </c>
      <c r="L17" s="22">
        <f>+L50+L51+L52+L53</f>
        <v>7</v>
      </c>
      <c r="M17" s="22">
        <f>+M50+M51+M52+M53</f>
        <v>-4885</v>
      </c>
      <c r="N17" s="22">
        <f>+O17+P17+Q17+R17</f>
        <v>-349</v>
      </c>
      <c r="O17" s="22">
        <f>+O50+O51+O52+O53</f>
        <v>0</v>
      </c>
      <c r="P17" s="22">
        <f>+P50+P51+P52+P53</f>
        <v>-580</v>
      </c>
      <c r="Q17" s="22">
        <f>+Q50+Q51+Q52+Q53</f>
        <v>-5</v>
      </c>
      <c r="R17" s="22">
        <f>+R50+R51+R52+R53</f>
        <v>236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7" customFormat="1" ht="21" customHeight="1" x14ac:dyDescent="0.2">
      <c r="A18" s="23">
        <v>2007</v>
      </c>
      <c r="B18" s="24">
        <f>C18+H18</f>
        <v>-17363</v>
      </c>
      <c r="C18" s="24">
        <f>D18+E18+F18+G18</f>
        <v>-15892</v>
      </c>
      <c r="D18" s="24">
        <f>+D57+D56+D55+D54</f>
        <v>0</v>
      </c>
      <c r="E18" s="24">
        <f>+E57+E56+E55+E54</f>
        <v>-173</v>
      </c>
      <c r="F18" s="24">
        <f>+F57+F56+F55+F54</f>
        <v>-8</v>
      </c>
      <c r="G18" s="24">
        <f>+G57+G56+G55+G54</f>
        <v>-15711</v>
      </c>
      <c r="H18" s="24">
        <f>I18+N18</f>
        <v>-1471</v>
      </c>
      <c r="I18" s="24">
        <f>+J18+K18+L18+M18</f>
        <v>-1430</v>
      </c>
      <c r="J18" s="24">
        <f>+J57+J56+J55+J54</f>
        <v>0</v>
      </c>
      <c r="K18" s="24">
        <f>+K57+K56+K55+K54</f>
        <v>1027</v>
      </c>
      <c r="L18" s="24">
        <f>+L57+L56+L55+L54</f>
        <v>-56</v>
      </c>
      <c r="M18" s="24">
        <f>+M57+M56+M55+M54</f>
        <v>-2401</v>
      </c>
      <c r="N18" s="24">
        <f>+O18+P18+Q18+R18</f>
        <v>-41</v>
      </c>
      <c r="O18" s="24">
        <f>+O57+O56+O55+O54</f>
        <v>0</v>
      </c>
      <c r="P18" s="24">
        <f>+P57+P56+P55+P54</f>
        <v>467</v>
      </c>
      <c r="Q18" s="24">
        <f>+Q57+Q56+Q55+Q54</f>
        <v>0</v>
      </c>
      <c r="R18" s="24">
        <f>+R57+R56+R55+R54</f>
        <v>-508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7" customFormat="1" ht="21" customHeight="1" x14ac:dyDescent="0.2">
      <c r="A19" s="21">
        <v>2008</v>
      </c>
      <c r="B19" s="22">
        <f>C19+H19</f>
        <v>6019</v>
      </c>
      <c r="C19" s="22">
        <f>D19+E19+F19+G19</f>
        <v>3303</v>
      </c>
      <c r="D19" s="22">
        <f>+D58+D59+D60+D61</f>
        <v>0</v>
      </c>
      <c r="E19" s="22">
        <f>+E58+E59+E60+E61</f>
        <v>-535</v>
      </c>
      <c r="F19" s="22">
        <f>+F58+F59+F60+F61</f>
        <v>4</v>
      </c>
      <c r="G19" s="22">
        <f>+G58+G59+G60+G61</f>
        <v>3834</v>
      </c>
      <c r="H19" s="22">
        <f>I19+N19</f>
        <v>2716</v>
      </c>
      <c r="I19" s="22">
        <f>+I58+I59+I60+I61</f>
        <v>-3326</v>
      </c>
      <c r="J19" s="22">
        <f>+J58+J59+J60+J61</f>
        <v>0</v>
      </c>
      <c r="K19" s="22">
        <f>+K58+K59+K60+K61</f>
        <v>1740</v>
      </c>
      <c r="L19" s="22">
        <f>+L58+L59+L60+L61</f>
        <v>-3</v>
      </c>
      <c r="M19" s="22">
        <f>+M58+M59+M60+M61</f>
        <v>-5063</v>
      </c>
      <c r="N19" s="22">
        <f>+O19+P19+Q19+R19</f>
        <v>6042</v>
      </c>
      <c r="O19" s="22">
        <f>+O58+O59+O60+O61</f>
        <v>0</v>
      </c>
      <c r="P19" s="22">
        <f>+P58+P59+P60+P61</f>
        <v>431</v>
      </c>
      <c r="Q19" s="22">
        <f>+Q58+Q59+Q60+Q61</f>
        <v>0</v>
      </c>
      <c r="R19" s="22">
        <f>+R58+R59+R60+R61</f>
        <v>5611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1" customFormat="1" ht="21" customHeight="1" x14ac:dyDescent="0.2">
      <c r="A20" s="23">
        <v>2009</v>
      </c>
      <c r="B20" s="24">
        <f>C20+H20</f>
        <v>-4268</v>
      </c>
      <c r="C20" s="24">
        <f>D20+E20+F20+G20</f>
        <v>-5727</v>
      </c>
      <c r="D20" s="24">
        <f>+D62+D63+D64+D65</f>
        <v>0</v>
      </c>
      <c r="E20" s="24">
        <f>+E62+E63+E64+E65</f>
        <v>-631</v>
      </c>
      <c r="F20" s="24">
        <f>+F62+F63+F64+F65</f>
        <v>-1</v>
      </c>
      <c r="G20" s="24">
        <f>+G62+G63+G64+G65</f>
        <v>-5095</v>
      </c>
      <c r="H20" s="24">
        <f>I20+N20</f>
        <v>1459</v>
      </c>
      <c r="I20" s="24">
        <f>+I62+I63+I64+I65</f>
        <v>460</v>
      </c>
      <c r="J20" s="24">
        <f>+J62+J63+J64+J65</f>
        <v>0</v>
      </c>
      <c r="K20" s="24">
        <f>+K62+K63+K64+K65</f>
        <v>714</v>
      </c>
      <c r="L20" s="24">
        <f>+L62+L63+L64+L65</f>
        <v>0</v>
      </c>
      <c r="M20" s="24">
        <f>+M62+M63+M64+M65</f>
        <v>-254</v>
      </c>
      <c r="N20" s="24">
        <f>+O20+P20+Q20+R20</f>
        <v>999</v>
      </c>
      <c r="O20" s="24">
        <f>+O62+O63+O64+O65</f>
        <v>0</v>
      </c>
      <c r="P20" s="24">
        <f>+P62+P63+P64+P65</f>
        <v>629</v>
      </c>
      <c r="Q20" s="24">
        <f>+Q62+Q63+Q64+Q65</f>
        <v>0</v>
      </c>
      <c r="R20" s="24">
        <f>+R62+R63+R64+R65</f>
        <v>370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7" customFormat="1" ht="21" customHeight="1" x14ac:dyDescent="0.2">
      <c r="A21" s="25">
        <v>2010</v>
      </c>
      <c r="B21" s="22">
        <f>+B66+B67+B68+B69</f>
        <v>-3201</v>
      </c>
      <c r="C21" s="22">
        <f t="shared" ref="C21:R21" si="6">+C66+C67+C68+C69</f>
        <v>-2958</v>
      </c>
      <c r="D21" s="22">
        <f t="shared" si="6"/>
        <v>0</v>
      </c>
      <c r="E21" s="22">
        <f t="shared" si="6"/>
        <v>87</v>
      </c>
      <c r="F21" s="22">
        <f t="shared" si="6"/>
        <v>0</v>
      </c>
      <c r="G21" s="22">
        <f t="shared" si="6"/>
        <v>-3045</v>
      </c>
      <c r="H21" s="22">
        <f t="shared" si="6"/>
        <v>-243</v>
      </c>
      <c r="I21" s="22">
        <f t="shared" si="6"/>
        <v>-699</v>
      </c>
      <c r="J21" s="22">
        <f t="shared" si="6"/>
        <v>0</v>
      </c>
      <c r="K21" s="22">
        <f t="shared" si="6"/>
        <v>79</v>
      </c>
      <c r="L21" s="22">
        <f t="shared" si="6"/>
        <v>-28</v>
      </c>
      <c r="M21" s="22">
        <f t="shared" si="6"/>
        <v>-750</v>
      </c>
      <c r="N21" s="22">
        <f t="shared" si="6"/>
        <v>456</v>
      </c>
      <c r="O21" s="22">
        <f t="shared" si="6"/>
        <v>0</v>
      </c>
      <c r="P21" s="22">
        <f t="shared" si="6"/>
        <v>198</v>
      </c>
      <c r="Q21" s="22">
        <f t="shared" si="6"/>
        <v>0</v>
      </c>
      <c r="R21" s="22">
        <f t="shared" si="6"/>
        <v>258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7" customFormat="1" ht="21" customHeight="1" x14ac:dyDescent="0.2">
      <c r="A22" s="23">
        <v>2011</v>
      </c>
      <c r="B22" s="24">
        <f>+B70+B71+B72+B73</f>
        <v>2855</v>
      </c>
      <c r="C22" s="24">
        <f t="shared" ref="C22:R22" si="7">+C70+C71+C72+C73</f>
        <v>2101</v>
      </c>
      <c r="D22" s="24">
        <f t="shared" si="7"/>
        <v>0</v>
      </c>
      <c r="E22" s="24">
        <f t="shared" si="7"/>
        <v>18</v>
      </c>
      <c r="F22" s="24">
        <f t="shared" si="7"/>
        <v>0</v>
      </c>
      <c r="G22" s="24">
        <f t="shared" si="7"/>
        <v>2083</v>
      </c>
      <c r="H22" s="24">
        <f t="shared" si="7"/>
        <v>754</v>
      </c>
      <c r="I22" s="24">
        <f t="shared" si="7"/>
        <v>484</v>
      </c>
      <c r="J22" s="24">
        <f t="shared" si="7"/>
        <v>0</v>
      </c>
      <c r="K22" s="24">
        <f t="shared" si="7"/>
        <v>-114</v>
      </c>
      <c r="L22" s="24">
        <f t="shared" si="7"/>
        <v>-40</v>
      </c>
      <c r="M22" s="24">
        <f t="shared" si="7"/>
        <v>638</v>
      </c>
      <c r="N22" s="24">
        <f t="shared" si="7"/>
        <v>270</v>
      </c>
      <c r="O22" s="24">
        <f t="shared" si="7"/>
        <v>0</v>
      </c>
      <c r="P22" s="24">
        <f t="shared" si="7"/>
        <v>391</v>
      </c>
      <c r="Q22" s="24">
        <f t="shared" si="7"/>
        <v>0</v>
      </c>
      <c r="R22" s="24">
        <f t="shared" si="7"/>
        <v>-121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7" customFormat="1" ht="21" customHeight="1" x14ac:dyDescent="0.2">
      <c r="A23" s="25">
        <v>2012</v>
      </c>
      <c r="B23" s="22">
        <f>+B74+B75+B76+B77</f>
        <v>-1379</v>
      </c>
      <c r="C23" s="22">
        <f t="shared" ref="C23:R23" si="8">+C74+C75+C76+C77</f>
        <v>-1834</v>
      </c>
      <c r="D23" s="22">
        <f t="shared" si="8"/>
        <v>0</v>
      </c>
      <c r="E23" s="22">
        <f t="shared" si="8"/>
        <v>10</v>
      </c>
      <c r="F23" s="22">
        <f t="shared" si="8"/>
        <v>0</v>
      </c>
      <c r="G23" s="22">
        <f t="shared" si="8"/>
        <v>-1844</v>
      </c>
      <c r="H23" s="22">
        <f t="shared" si="8"/>
        <v>455</v>
      </c>
      <c r="I23" s="22">
        <f t="shared" si="8"/>
        <v>650</v>
      </c>
      <c r="J23" s="22">
        <f t="shared" si="8"/>
        <v>0</v>
      </c>
      <c r="K23" s="22">
        <f t="shared" si="8"/>
        <v>664</v>
      </c>
      <c r="L23" s="22">
        <f t="shared" si="8"/>
        <v>929</v>
      </c>
      <c r="M23" s="22">
        <f t="shared" si="8"/>
        <v>-943</v>
      </c>
      <c r="N23" s="22">
        <f t="shared" si="8"/>
        <v>-195</v>
      </c>
      <c r="O23" s="22">
        <f t="shared" si="8"/>
        <v>0</v>
      </c>
      <c r="P23" s="22">
        <f t="shared" si="8"/>
        <v>0</v>
      </c>
      <c r="Q23" s="22">
        <f t="shared" si="8"/>
        <v>0</v>
      </c>
      <c r="R23" s="22">
        <f t="shared" si="8"/>
        <v>-195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7" customFormat="1" ht="21" customHeight="1" x14ac:dyDescent="0.2">
      <c r="A24" s="23">
        <v>2013</v>
      </c>
      <c r="B24" s="24">
        <f>+B78+B79+B80+B81</f>
        <v>-6954</v>
      </c>
      <c r="C24" s="24">
        <f t="shared" ref="C24:R24" si="9">+C78+C79+C80+C81</f>
        <v>-3934</v>
      </c>
      <c r="D24" s="24">
        <f t="shared" si="9"/>
        <v>0</v>
      </c>
      <c r="E24" s="24">
        <f t="shared" si="9"/>
        <v>1</v>
      </c>
      <c r="F24" s="24">
        <f t="shared" si="9"/>
        <v>0</v>
      </c>
      <c r="G24" s="24">
        <f t="shared" si="9"/>
        <v>-3935</v>
      </c>
      <c r="H24" s="24">
        <f t="shared" si="9"/>
        <v>-3020</v>
      </c>
      <c r="I24" s="24">
        <f t="shared" si="9"/>
        <v>-3098</v>
      </c>
      <c r="J24" s="24">
        <f t="shared" si="9"/>
        <v>0</v>
      </c>
      <c r="K24" s="24">
        <f t="shared" si="9"/>
        <v>-1645</v>
      </c>
      <c r="L24" s="24">
        <f t="shared" si="9"/>
        <v>0</v>
      </c>
      <c r="M24" s="24">
        <f t="shared" si="9"/>
        <v>-1453</v>
      </c>
      <c r="N24" s="24">
        <f t="shared" si="9"/>
        <v>78</v>
      </c>
      <c r="O24" s="24">
        <f t="shared" si="9"/>
        <v>0</v>
      </c>
      <c r="P24" s="24">
        <f t="shared" si="9"/>
        <v>-211</v>
      </c>
      <c r="Q24" s="24">
        <f t="shared" si="9"/>
        <v>0</v>
      </c>
      <c r="R24" s="24">
        <f t="shared" si="9"/>
        <v>289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7" customFormat="1" ht="2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1" customFormat="1" ht="21" customHeight="1" x14ac:dyDescent="0.2">
      <c r="A26" s="28" t="s">
        <v>0</v>
      </c>
      <c r="B26" s="22">
        <f t="shared" ref="B26:B49" si="10">C26+H26</f>
        <v>11</v>
      </c>
      <c r="C26" s="22">
        <f t="shared" ref="C26:C49" si="11">D26+E26+F26+G26</f>
        <v>-23</v>
      </c>
      <c r="D26" s="22">
        <v>0</v>
      </c>
      <c r="E26" s="22">
        <v>6</v>
      </c>
      <c r="F26" s="22">
        <v>0</v>
      </c>
      <c r="G26" s="22">
        <v>-29</v>
      </c>
      <c r="H26" s="22">
        <f t="shared" ref="H26:H49" si="12">I26+N26</f>
        <v>34</v>
      </c>
      <c r="I26" s="22">
        <f t="shared" ref="I26:I49" si="13">+J26+K26+L26+M26</f>
        <v>24</v>
      </c>
      <c r="J26" s="22">
        <v>0</v>
      </c>
      <c r="K26" s="22">
        <v>0</v>
      </c>
      <c r="L26" s="22">
        <v>24</v>
      </c>
      <c r="M26" s="22">
        <v>0</v>
      </c>
      <c r="N26" s="22">
        <f t="shared" ref="N26:N49" si="14">+O26+P26+Q26+R26</f>
        <v>10</v>
      </c>
      <c r="O26" s="22">
        <v>0</v>
      </c>
      <c r="P26" s="22">
        <v>21</v>
      </c>
      <c r="Q26" s="22">
        <v>0</v>
      </c>
      <c r="R26" s="22">
        <v>-11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1" customFormat="1" ht="21" customHeight="1" x14ac:dyDescent="0.2">
      <c r="A27" s="29" t="s">
        <v>1</v>
      </c>
      <c r="B27" s="24">
        <f t="shared" si="10"/>
        <v>-451</v>
      </c>
      <c r="C27" s="24">
        <f t="shared" si="11"/>
        <v>-16</v>
      </c>
      <c r="D27" s="24">
        <v>0</v>
      </c>
      <c r="E27" s="24">
        <v>14</v>
      </c>
      <c r="F27" s="24">
        <v>0</v>
      </c>
      <c r="G27" s="24">
        <v>-30</v>
      </c>
      <c r="H27" s="24">
        <f t="shared" si="12"/>
        <v>-435</v>
      </c>
      <c r="I27" s="24">
        <f t="shared" si="13"/>
        <v>-348</v>
      </c>
      <c r="J27" s="24">
        <v>0</v>
      </c>
      <c r="K27" s="24">
        <v>-170</v>
      </c>
      <c r="L27" s="24">
        <v>-44</v>
      </c>
      <c r="M27" s="24">
        <v>-134</v>
      </c>
      <c r="N27" s="24">
        <f t="shared" si="14"/>
        <v>-87</v>
      </c>
      <c r="O27" s="24">
        <v>0</v>
      </c>
      <c r="P27" s="24">
        <v>-58</v>
      </c>
      <c r="Q27" s="24">
        <v>0</v>
      </c>
      <c r="R27" s="24">
        <v>-29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1" customFormat="1" ht="21" customHeight="1" x14ac:dyDescent="0.2">
      <c r="A28" s="28" t="s">
        <v>2</v>
      </c>
      <c r="B28" s="22">
        <f t="shared" si="10"/>
        <v>184</v>
      </c>
      <c r="C28" s="22">
        <f t="shared" si="11"/>
        <v>-35</v>
      </c>
      <c r="D28" s="22">
        <v>0</v>
      </c>
      <c r="E28" s="22">
        <v>-38</v>
      </c>
      <c r="F28" s="22">
        <v>-5</v>
      </c>
      <c r="G28" s="22">
        <v>8</v>
      </c>
      <c r="H28" s="22">
        <f t="shared" si="12"/>
        <v>219</v>
      </c>
      <c r="I28" s="22">
        <f t="shared" si="13"/>
        <v>184</v>
      </c>
      <c r="J28" s="22">
        <v>0</v>
      </c>
      <c r="K28" s="22">
        <v>180</v>
      </c>
      <c r="L28" s="22">
        <v>66</v>
      </c>
      <c r="M28" s="22">
        <v>-62</v>
      </c>
      <c r="N28" s="22">
        <f t="shared" si="14"/>
        <v>35</v>
      </c>
      <c r="O28" s="22">
        <v>0</v>
      </c>
      <c r="P28" s="22">
        <v>-64</v>
      </c>
      <c r="Q28" s="22">
        <v>0</v>
      </c>
      <c r="R28" s="22">
        <v>99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1" customFormat="1" ht="21" customHeight="1" x14ac:dyDescent="0.2">
      <c r="A29" s="29" t="s">
        <v>3</v>
      </c>
      <c r="B29" s="24">
        <f t="shared" si="10"/>
        <v>-131</v>
      </c>
      <c r="C29" s="24">
        <f t="shared" si="11"/>
        <v>-20</v>
      </c>
      <c r="D29" s="24">
        <v>0</v>
      </c>
      <c r="E29" s="24">
        <v>0</v>
      </c>
      <c r="F29" s="24">
        <v>0</v>
      </c>
      <c r="G29" s="24">
        <v>-20</v>
      </c>
      <c r="H29" s="24">
        <f t="shared" si="12"/>
        <v>-111</v>
      </c>
      <c r="I29" s="24">
        <f t="shared" si="13"/>
        <v>101</v>
      </c>
      <c r="J29" s="24">
        <v>0</v>
      </c>
      <c r="K29" s="24">
        <v>85</v>
      </c>
      <c r="L29" s="24">
        <v>0</v>
      </c>
      <c r="M29" s="24">
        <v>16</v>
      </c>
      <c r="N29" s="24">
        <f t="shared" si="14"/>
        <v>-212</v>
      </c>
      <c r="O29" s="24">
        <v>0</v>
      </c>
      <c r="P29" s="24">
        <v>-12</v>
      </c>
      <c r="Q29" s="24">
        <v>-15</v>
      </c>
      <c r="R29" s="24">
        <v>-185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1" customFormat="1" ht="21" customHeight="1" x14ac:dyDescent="0.2">
      <c r="A30" s="28" t="s">
        <v>7</v>
      </c>
      <c r="B30" s="22">
        <f t="shared" si="10"/>
        <v>975</v>
      </c>
      <c r="C30" s="22">
        <f t="shared" si="11"/>
        <v>3</v>
      </c>
      <c r="D30" s="22">
        <v>0</v>
      </c>
      <c r="E30" s="22">
        <v>-1</v>
      </c>
      <c r="F30" s="22">
        <v>0</v>
      </c>
      <c r="G30" s="22">
        <v>4</v>
      </c>
      <c r="H30" s="22">
        <f t="shared" si="12"/>
        <v>972</v>
      </c>
      <c r="I30" s="22">
        <f t="shared" si="13"/>
        <v>673</v>
      </c>
      <c r="J30" s="22">
        <v>0</v>
      </c>
      <c r="K30" s="22">
        <v>-79</v>
      </c>
      <c r="L30" s="22">
        <v>803</v>
      </c>
      <c r="M30" s="22">
        <v>-51</v>
      </c>
      <c r="N30" s="22">
        <f t="shared" si="14"/>
        <v>299</v>
      </c>
      <c r="O30" s="22">
        <v>0</v>
      </c>
      <c r="P30" s="22">
        <v>-34</v>
      </c>
      <c r="Q30" s="22">
        <v>0</v>
      </c>
      <c r="R30" s="22">
        <v>333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1" customFormat="1" ht="21" customHeight="1" x14ac:dyDescent="0.2">
      <c r="A31" s="29" t="s">
        <v>4</v>
      </c>
      <c r="B31" s="24">
        <f t="shared" si="10"/>
        <v>-340</v>
      </c>
      <c r="C31" s="24">
        <f t="shared" si="11"/>
        <v>-206</v>
      </c>
      <c r="D31" s="24">
        <v>0</v>
      </c>
      <c r="E31" s="24">
        <v>-1</v>
      </c>
      <c r="F31" s="24">
        <v>0</v>
      </c>
      <c r="G31" s="24">
        <v>-205</v>
      </c>
      <c r="H31" s="24">
        <f t="shared" si="12"/>
        <v>-134</v>
      </c>
      <c r="I31" s="24">
        <f t="shared" si="13"/>
        <v>-7</v>
      </c>
      <c r="J31" s="24">
        <v>0</v>
      </c>
      <c r="K31" s="24">
        <v>-2</v>
      </c>
      <c r="L31" s="24">
        <v>-4</v>
      </c>
      <c r="M31" s="24">
        <v>-1</v>
      </c>
      <c r="N31" s="24">
        <f t="shared" si="14"/>
        <v>-127</v>
      </c>
      <c r="O31" s="24">
        <v>0</v>
      </c>
      <c r="P31" s="24">
        <v>-4</v>
      </c>
      <c r="Q31" s="24">
        <v>-1</v>
      </c>
      <c r="R31" s="24">
        <v>-122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1" customFormat="1" ht="21" customHeight="1" x14ac:dyDescent="0.2">
      <c r="A32" s="28" t="s">
        <v>5</v>
      </c>
      <c r="B32" s="22">
        <f t="shared" si="10"/>
        <v>-364</v>
      </c>
      <c r="C32" s="22">
        <f t="shared" si="11"/>
        <v>-3</v>
      </c>
      <c r="D32" s="22">
        <v>0</v>
      </c>
      <c r="E32" s="22">
        <v>14</v>
      </c>
      <c r="F32" s="22">
        <v>-6</v>
      </c>
      <c r="G32" s="22">
        <v>-11</v>
      </c>
      <c r="H32" s="22">
        <f t="shared" si="12"/>
        <v>-361</v>
      </c>
      <c r="I32" s="22">
        <f t="shared" si="13"/>
        <v>-246</v>
      </c>
      <c r="J32" s="22">
        <v>0</v>
      </c>
      <c r="K32" s="22">
        <v>-127</v>
      </c>
      <c r="L32" s="22">
        <v>-1</v>
      </c>
      <c r="M32" s="22">
        <v>-118</v>
      </c>
      <c r="N32" s="22">
        <f t="shared" si="14"/>
        <v>-115</v>
      </c>
      <c r="O32" s="22">
        <v>0</v>
      </c>
      <c r="P32" s="22">
        <v>-49</v>
      </c>
      <c r="Q32" s="22">
        <v>0</v>
      </c>
      <c r="R32" s="22">
        <v>-66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s="1" customFormat="1" ht="21" customHeight="1" x14ac:dyDescent="0.2">
      <c r="A33" s="29" t="s">
        <v>6</v>
      </c>
      <c r="B33" s="24">
        <f t="shared" si="10"/>
        <v>-86</v>
      </c>
      <c r="C33" s="24">
        <f t="shared" si="11"/>
        <v>-66</v>
      </c>
      <c r="D33" s="24">
        <v>0</v>
      </c>
      <c r="E33" s="24">
        <v>-1</v>
      </c>
      <c r="F33" s="24">
        <v>0</v>
      </c>
      <c r="G33" s="24">
        <v>-65</v>
      </c>
      <c r="H33" s="24">
        <f t="shared" si="12"/>
        <v>-20</v>
      </c>
      <c r="I33" s="24">
        <f t="shared" si="13"/>
        <v>80</v>
      </c>
      <c r="J33" s="24">
        <v>0</v>
      </c>
      <c r="K33" s="24">
        <v>58</v>
      </c>
      <c r="L33" s="24">
        <v>0</v>
      </c>
      <c r="M33" s="24">
        <v>22</v>
      </c>
      <c r="N33" s="24">
        <f t="shared" si="14"/>
        <v>-100</v>
      </c>
      <c r="O33" s="24">
        <v>0</v>
      </c>
      <c r="P33" s="24">
        <v>11</v>
      </c>
      <c r="Q33" s="24">
        <v>0</v>
      </c>
      <c r="R33" s="24">
        <v>-111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s="1" customFormat="1" ht="21" customHeight="1" x14ac:dyDescent="0.2">
      <c r="A34" s="28" t="s">
        <v>11</v>
      </c>
      <c r="B34" s="22">
        <f t="shared" si="10"/>
        <v>-256</v>
      </c>
      <c r="C34" s="22">
        <f t="shared" si="11"/>
        <v>-83</v>
      </c>
      <c r="D34" s="22">
        <v>0</v>
      </c>
      <c r="E34" s="22">
        <v>-3</v>
      </c>
      <c r="F34" s="22">
        <v>0</v>
      </c>
      <c r="G34" s="22">
        <v>-80</v>
      </c>
      <c r="H34" s="22">
        <f t="shared" si="12"/>
        <v>-173</v>
      </c>
      <c r="I34" s="22">
        <f t="shared" si="13"/>
        <v>-68</v>
      </c>
      <c r="J34" s="22">
        <v>0</v>
      </c>
      <c r="K34" s="22">
        <v>157</v>
      </c>
      <c r="L34" s="22">
        <v>0</v>
      </c>
      <c r="M34" s="22">
        <v>-225</v>
      </c>
      <c r="N34" s="22">
        <f t="shared" si="14"/>
        <v>-105</v>
      </c>
      <c r="O34" s="22">
        <v>0</v>
      </c>
      <c r="P34" s="22">
        <v>-387</v>
      </c>
      <c r="Q34" s="22">
        <v>0</v>
      </c>
      <c r="R34" s="22">
        <v>282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s="1" customFormat="1" ht="21" customHeight="1" x14ac:dyDescent="0.2">
      <c r="A35" s="29" t="s">
        <v>8</v>
      </c>
      <c r="B35" s="24">
        <f t="shared" si="10"/>
        <v>-1658</v>
      </c>
      <c r="C35" s="24">
        <f t="shared" si="11"/>
        <v>-477</v>
      </c>
      <c r="D35" s="24">
        <v>0</v>
      </c>
      <c r="E35" s="24">
        <v>0</v>
      </c>
      <c r="F35" s="24">
        <v>0</v>
      </c>
      <c r="G35" s="24">
        <v>-477</v>
      </c>
      <c r="H35" s="24">
        <f t="shared" si="12"/>
        <v>-1181</v>
      </c>
      <c r="I35" s="24">
        <f t="shared" si="13"/>
        <v>-669</v>
      </c>
      <c r="J35" s="24">
        <v>0</v>
      </c>
      <c r="K35" s="24">
        <v>-24</v>
      </c>
      <c r="L35" s="24">
        <v>0</v>
      </c>
      <c r="M35" s="24">
        <v>-645</v>
      </c>
      <c r="N35" s="24">
        <f t="shared" si="14"/>
        <v>-512</v>
      </c>
      <c r="O35" s="24">
        <v>0</v>
      </c>
      <c r="P35" s="24">
        <v>15</v>
      </c>
      <c r="Q35" s="24">
        <v>0</v>
      </c>
      <c r="R35" s="24">
        <v>-527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1" customFormat="1" ht="21" customHeight="1" x14ac:dyDescent="0.2">
      <c r="A36" s="28" t="s">
        <v>9</v>
      </c>
      <c r="B36" s="22">
        <f t="shared" si="10"/>
        <v>-1301</v>
      </c>
      <c r="C36" s="22">
        <f t="shared" si="11"/>
        <v>-469</v>
      </c>
      <c r="D36" s="22">
        <v>0</v>
      </c>
      <c r="E36" s="22">
        <v>0</v>
      </c>
      <c r="F36" s="22">
        <v>0</v>
      </c>
      <c r="G36" s="22">
        <v>-469</v>
      </c>
      <c r="H36" s="22">
        <f t="shared" si="12"/>
        <v>-832</v>
      </c>
      <c r="I36" s="22">
        <f t="shared" si="13"/>
        <v>-373</v>
      </c>
      <c r="J36" s="22">
        <v>0</v>
      </c>
      <c r="K36" s="22">
        <v>-344</v>
      </c>
      <c r="L36" s="22">
        <v>152</v>
      </c>
      <c r="M36" s="22">
        <v>-181</v>
      </c>
      <c r="N36" s="22">
        <f t="shared" si="14"/>
        <v>-459</v>
      </c>
      <c r="O36" s="22">
        <v>0</v>
      </c>
      <c r="P36" s="22">
        <v>-533</v>
      </c>
      <c r="Q36" s="22">
        <v>0</v>
      </c>
      <c r="R36" s="22">
        <v>74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1" customFormat="1" ht="21" customHeight="1" x14ac:dyDescent="0.2">
      <c r="A37" s="29" t="s">
        <v>10</v>
      </c>
      <c r="B37" s="24">
        <f t="shared" si="10"/>
        <v>-1491</v>
      </c>
      <c r="C37" s="24">
        <f t="shared" si="11"/>
        <v>-65</v>
      </c>
      <c r="D37" s="24">
        <v>0</v>
      </c>
      <c r="E37" s="24">
        <v>0</v>
      </c>
      <c r="F37" s="24">
        <v>0</v>
      </c>
      <c r="G37" s="24">
        <v>-65</v>
      </c>
      <c r="H37" s="24">
        <f t="shared" si="12"/>
        <v>-1426</v>
      </c>
      <c r="I37" s="24">
        <f t="shared" si="13"/>
        <v>-1381</v>
      </c>
      <c r="J37" s="24">
        <v>0</v>
      </c>
      <c r="K37" s="24">
        <v>-335</v>
      </c>
      <c r="L37" s="24">
        <v>-1</v>
      </c>
      <c r="M37" s="24">
        <v>-1045</v>
      </c>
      <c r="N37" s="24">
        <f t="shared" si="14"/>
        <v>-45</v>
      </c>
      <c r="O37" s="24">
        <v>0</v>
      </c>
      <c r="P37" s="24">
        <v>28</v>
      </c>
      <c r="Q37" s="24">
        <v>0</v>
      </c>
      <c r="R37" s="24">
        <v>-73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1" customFormat="1" ht="21" customHeight="1" x14ac:dyDescent="0.2">
      <c r="A38" s="28" t="s">
        <v>15</v>
      </c>
      <c r="B38" s="22">
        <f t="shared" si="10"/>
        <v>25</v>
      </c>
      <c r="C38" s="22">
        <f t="shared" si="11"/>
        <v>505</v>
      </c>
      <c r="D38" s="22">
        <v>0</v>
      </c>
      <c r="E38" s="22">
        <v>1</v>
      </c>
      <c r="F38" s="22">
        <v>0</v>
      </c>
      <c r="G38" s="22">
        <v>504</v>
      </c>
      <c r="H38" s="22">
        <f t="shared" si="12"/>
        <v>-480</v>
      </c>
      <c r="I38" s="22">
        <f t="shared" si="13"/>
        <v>-704</v>
      </c>
      <c r="J38" s="22">
        <v>0</v>
      </c>
      <c r="K38" s="22">
        <v>141</v>
      </c>
      <c r="L38" s="22">
        <v>-1</v>
      </c>
      <c r="M38" s="22">
        <v>-844</v>
      </c>
      <c r="N38" s="22">
        <f t="shared" si="14"/>
        <v>224</v>
      </c>
      <c r="O38" s="22">
        <v>0</v>
      </c>
      <c r="P38" s="22">
        <v>194</v>
      </c>
      <c r="Q38" s="22">
        <v>0</v>
      </c>
      <c r="R38" s="22">
        <v>30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1" customFormat="1" ht="21" customHeight="1" x14ac:dyDescent="0.2">
      <c r="A39" s="29" t="s">
        <v>12</v>
      </c>
      <c r="B39" s="24">
        <f t="shared" si="10"/>
        <v>-514</v>
      </c>
      <c r="C39" s="24">
        <f t="shared" si="11"/>
        <v>636</v>
      </c>
      <c r="D39" s="24">
        <v>0</v>
      </c>
      <c r="E39" s="24">
        <v>0</v>
      </c>
      <c r="F39" s="24">
        <v>0</v>
      </c>
      <c r="G39" s="24">
        <v>636</v>
      </c>
      <c r="H39" s="24">
        <f t="shared" si="12"/>
        <v>-1150</v>
      </c>
      <c r="I39" s="24">
        <f t="shared" si="13"/>
        <v>-1334</v>
      </c>
      <c r="J39" s="24">
        <v>0</v>
      </c>
      <c r="K39" s="24">
        <v>-22</v>
      </c>
      <c r="L39" s="24">
        <v>-3</v>
      </c>
      <c r="M39" s="24">
        <v>-1309</v>
      </c>
      <c r="N39" s="24">
        <f t="shared" si="14"/>
        <v>184</v>
      </c>
      <c r="O39" s="24">
        <v>0</v>
      </c>
      <c r="P39" s="24">
        <v>26</v>
      </c>
      <c r="Q39" s="24">
        <v>0</v>
      </c>
      <c r="R39" s="24">
        <v>158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1" customFormat="1" ht="21" customHeight="1" x14ac:dyDescent="0.2">
      <c r="A40" s="28" t="s">
        <v>13</v>
      </c>
      <c r="B40" s="22">
        <f t="shared" si="10"/>
        <v>-3468</v>
      </c>
      <c r="C40" s="22">
        <f t="shared" si="11"/>
        <v>-182</v>
      </c>
      <c r="D40" s="22">
        <v>0</v>
      </c>
      <c r="E40" s="22">
        <v>-14</v>
      </c>
      <c r="F40" s="22">
        <v>0</v>
      </c>
      <c r="G40" s="22">
        <v>-168</v>
      </c>
      <c r="H40" s="22">
        <f t="shared" si="12"/>
        <v>-3286</v>
      </c>
      <c r="I40" s="22">
        <f t="shared" si="13"/>
        <v>-2650</v>
      </c>
      <c r="J40" s="22">
        <v>0</v>
      </c>
      <c r="K40" s="22">
        <v>-1486</v>
      </c>
      <c r="L40" s="22">
        <v>-73</v>
      </c>
      <c r="M40" s="22">
        <v>-1091</v>
      </c>
      <c r="N40" s="22">
        <f t="shared" si="14"/>
        <v>-636</v>
      </c>
      <c r="O40" s="22">
        <v>0</v>
      </c>
      <c r="P40" s="22">
        <v>0</v>
      </c>
      <c r="Q40" s="22">
        <v>5</v>
      </c>
      <c r="R40" s="22">
        <v>-641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1" customFormat="1" ht="21" customHeight="1" x14ac:dyDescent="0.2">
      <c r="A41" s="29" t="s">
        <v>14</v>
      </c>
      <c r="B41" s="24">
        <f t="shared" si="10"/>
        <v>-1121</v>
      </c>
      <c r="C41" s="24">
        <f t="shared" si="11"/>
        <v>-260</v>
      </c>
      <c r="D41" s="24">
        <v>0</v>
      </c>
      <c r="E41" s="24">
        <v>55</v>
      </c>
      <c r="F41" s="24">
        <v>0</v>
      </c>
      <c r="G41" s="24">
        <v>-315</v>
      </c>
      <c r="H41" s="24">
        <f t="shared" si="12"/>
        <v>-861</v>
      </c>
      <c r="I41" s="24">
        <f t="shared" si="13"/>
        <v>-679</v>
      </c>
      <c r="J41" s="24">
        <v>0</v>
      </c>
      <c r="K41" s="24">
        <v>242</v>
      </c>
      <c r="L41" s="24">
        <v>-8</v>
      </c>
      <c r="M41" s="24">
        <v>-913</v>
      </c>
      <c r="N41" s="24">
        <f t="shared" si="14"/>
        <v>-182</v>
      </c>
      <c r="O41" s="24">
        <v>0</v>
      </c>
      <c r="P41" s="24">
        <v>-114</v>
      </c>
      <c r="Q41" s="24">
        <v>0</v>
      </c>
      <c r="R41" s="24">
        <v>-68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1" customFormat="1" ht="21" customHeight="1" x14ac:dyDescent="0.2">
      <c r="A42" s="28" t="s">
        <v>19</v>
      </c>
      <c r="B42" s="22">
        <f t="shared" si="10"/>
        <v>-2122</v>
      </c>
      <c r="C42" s="22">
        <f t="shared" si="11"/>
        <v>-191</v>
      </c>
      <c r="D42" s="22">
        <v>0</v>
      </c>
      <c r="E42" s="22">
        <v>-58</v>
      </c>
      <c r="F42" s="22">
        <v>8</v>
      </c>
      <c r="G42" s="22">
        <v>-141</v>
      </c>
      <c r="H42" s="22">
        <f t="shared" si="12"/>
        <v>-1931</v>
      </c>
      <c r="I42" s="22">
        <f t="shared" si="13"/>
        <v>-1123</v>
      </c>
      <c r="J42" s="22">
        <v>0</v>
      </c>
      <c r="K42" s="22">
        <v>-667</v>
      </c>
      <c r="L42" s="22">
        <v>-3</v>
      </c>
      <c r="M42" s="22">
        <v>-453</v>
      </c>
      <c r="N42" s="22">
        <f t="shared" si="14"/>
        <v>-808</v>
      </c>
      <c r="O42" s="22">
        <v>0</v>
      </c>
      <c r="P42" s="22">
        <v>-713</v>
      </c>
      <c r="Q42" s="22">
        <v>0</v>
      </c>
      <c r="R42" s="22">
        <v>-95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1" customFormat="1" ht="21" customHeight="1" x14ac:dyDescent="0.2">
      <c r="A43" s="29" t="s">
        <v>20</v>
      </c>
      <c r="B43" s="24">
        <f t="shared" si="10"/>
        <v>-224</v>
      </c>
      <c r="C43" s="24">
        <f t="shared" si="11"/>
        <v>-117</v>
      </c>
      <c r="D43" s="24">
        <v>0</v>
      </c>
      <c r="E43" s="24">
        <v>-9</v>
      </c>
      <c r="F43" s="24">
        <v>0</v>
      </c>
      <c r="G43" s="24">
        <v>-108</v>
      </c>
      <c r="H43" s="24">
        <f t="shared" si="12"/>
        <v>-107</v>
      </c>
      <c r="I43" s="24">
        <f t="shared" si="13"/>
        <v>66</v>
      </c>
      <c r="J43" s="24">
        <v>0</v>
      </c>
      <c r="K43" s="24">
        <v>233</v>
      </c>
      <c r="L43" s="24">
        <v>-20</v>
      </c>
      <c r="M43" s="24">
        <v>-147</v>
      </c>
      <c r="N43" s="24">
        <f t="shared" si="14"/>
        <v>-173</v>
      </c>
      <c r="O43" s="24">
        <v>0</v>
      </c>
      <c r="P43" s="24">
        <v>-1</v>
      </c>
      <c r="Q43" s="24">
        <v>0</v>
      </c>
      <c r="R43" s="24">
        <v>-172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1" customFormat="1" ht="21" customHeight="1" x14ac:dyDescent="0.2">
      <c r="A44" s="28" t="s">
        <v>21</v>
      </c>
      <c r="B44" s="22">
        <f t="shared" si="10"/>
        <v>-487</v>
      </c>
      <c r="C44" s="22">
        <f t="shared" si="11"/>
        <v>236</v>
      </c>
      <c r="D44" s="22">
        <v>0</v>
      </c>
      <c r="E44" s="22">
        <v>18</v>
      </c>
      <c r="F44" s="22">
        <v>0</v>
      </c>
      <c r="G44" s="22">
        <v>218</v>
      </c>
      <c r="H44" s="22">
        <f t="shared" si="12"/>
        <v>-723</v>
      </c>
      <c r="I44" s="22">
        <f t="shared" si="13"/>
        <v>-517</v>
      </c>
      <c r="J44" s="22">
        <v>0</v>
      </c>
      <c r="K44" s="22">
        <v>28</v>
      </c>
      <c r="L44" s="22">
        <v>-1</v>
      </c>
      <c r="M44" s="22">
        <v>-544</v>
      </c>
      <c r="N44" s="22">
        <f t="shared" si="14"/>
        <v>-206</v>
      </c>
      <c r="O44" s="22">
        <v>0</v>
      </c>
      <c r="P44" s="22">
        <v>-244</v>
      </c>
      <c r="Q44" s="22">
        <v>0</v>
      </c>
      <c r="R44" s="22">
        <v>38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1" customFormat="1" ht="21" customHeight="1" x14ac:dyDescent="0.2">
      <c r="A45" s="29" t="s">
        <v>22</v>
      </c>
      <c r="B45" s="24">
        <f t="shared" si="10"/>
        <v>-1916</v>
      </c>
      <c r="C45" s="24">
        <f t="shared" si="11"/>
        <v>-133</v>
      </c>
      <c r="D45" s="24">
        <v>0</v>
      </c>
      <c r="E45" s="24">
        <v>63</v>
      </c>
      <c r="F45" s="24">
        <v>10</v>
      </c>
      <c r="G45" s="24">
        <v>-206</v>
      </c>
      <c r="H45" s="24">
        <f t="shared" si="12"/>
        <v>-1783</v>
      </c>
      <c r="I45" s="24">
        <f t="shared" si="13"/>
        <v>-1687</v>
      </c>
      <c r="J45" s="24">
        <v>0</v>
      </c>
      <c r="K45" s="24">
        <v>-426</v>
      </c>
      <c r="L45" s="24">
        <v>-3</v>
      </c>
      <c r="M45" s="24">
        <v>-1258</v>
      </c>
      <c r="N45" s="24">
        <f t="shared" si="14"/>
        <v>-96</v>
      </c>
      <c r="O45" s="24">
        <v>0</v>
      </c>
      <c r="P45" s="24">
        <v>-132</v>
      </c>
      <c r="Q45" s="24">
        <v>0</v>
      </c>
      <c r="R45" s="24">
        <v>36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1" customFormat="1" ht="21" customHeight="1" x14ac:dyDescent="0.2">
      <c r="A46" s="28" t="s">
        <v>23</v>
      </c>
      <c r="B46" s="22">
        <f t="shared" si="10"/>
        <v>-1544</v>
      </c>
      <c r="C46" s="22">
        <f t="shared" si="11"/>
        <v>426</v>
      </c>
      <c r="D46" s="22">
        <v>0</v>
      </c>
      <c r="E46" s="22">
        <v>212</v>
      </c>
      <c r="F46" s="22">
        <v>0</v>
      </c>
      <c r="G46" s="22">
        <v>214</v>
      </c>
      <c r="H46" s="22">
        <f t="shared" si="12"/>
        <v>-1970</v>
      </c>
      <c r="I46" s="22">
        <f t="shared" si="13"/>
        <v>-2029</v>
      </c>
      <c r="J46" s="22">
        <v>0</v>
      </c>
      <c r="K46" s="22">
        <v>-1723</v>
      </c>
      <c r="L46" s="22">
        <v>-1</v>
      </c>
      <c r="M46" s="22">
        <v>-305</v>
      </c>
      <c r="N46" s="22">
        <f t="shared" si="14"/>
        <v>59</v>
      </c>
      <c r="O46" s="22">
        <v>0</v>
      </c>
      <c r="P46" s="22">
        <v>-94</v>
      </c>
      <c r="Q46" s="22">
        <v>18</v>
      </c>
      <c r="R46" s="22">
        <v>135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1" customFormat="1" ht="21" customHeight="1" x14ac:dyDescent="0.2">
      <c r="A47" s="29" t="s">
        <v>24</v>
      </c>
      <c r="B47" s="24">
        <f t="shared" si="10"/>
        <v>-3035</v>
      </c>
      <c r="C47" s="24">
        <f t="shared" si="11"/>
        <v>-499</v>
      </c>
      <c r="D47" s="24">
        <v>0</v>
      </c>
      <c r="E47" s="24">
        <v>45</v>
      </c>
      <c r="F47" s="24">
        <v>0</v>
      </c>
      <c r="G47" s="24">
        <v>-544</v>
      </c>
      <c r="H47" s="24">
        <f t="shared" si="12"/>
        <v>-2536</v>
      </c>
      <c r="I47" s="24">
        <f t="shared" si="13"/>
        <v>-2573</v>
      </c>
      <c r="J47" s="24">
        <v>0</v>
      </c>
      <c r="K47" s="24">
        <v>-388</v>
      </c>
      <c r="L47" s="24">
        <v>-10</v>
      </c>
      <c r="M47" s="24">
        <v>-2175</v>
      </c>
      <c r="N47" s="24">
        <f t="shared" si="14"/>
        <v>37</v>
      </c>
      <c r="O47" s="24">
        <v>0</v>
      </c>
      <c r="P47" s="24">
        <v>-15</v>
      </c>
      <c r="Q47" s="24">
        <v>0</v>
      </c>
      <c r="R47" s="24">
        <v>52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1" customFormat="1" ht="21" customHeight="1" x14ac:dyDescent="0.2">
      <c r="A48" s="28" t="s">
        <v>25</v>
      </c>
      <c r="B48" s="22">
        <f t="shared" si="10"/>
        <v>-2667</v>
      </c>
      <c r="C48" s="22">
        <f t="shared" si="11"/>
        <v>-656</v>
      </c>
      <c r="D48" s="22">
        <v>0</v>
      </c>
      <c r="E48" s="22">
        <v>7</v>
      </c>
      <c r="F48" s="22">
        <v>0</v>
      </c>
      <c r="G48" s="22">
        <v>-663</v>
      </c>
      <c r="H48" s="22">
        <f t="shared" si="12"/>
        <v>-2011</v>
      </c>
      <c r="I48" s="22">
        <f t="shared" si="13"/>
        <v>-1921</v>
      </c>
      <c r="J48" s="22">
        <v>0</v>
      </c>
      <c r="K48" s="22">
        <v>-1087</v>
      </c>
      <c r="L48" s="22">
        <v>-1</v>
      </c>
      <c r="M48" s="22">
        <v>-833</v>
      </c>
      <c r="N48" s="22">
        <f t="shared" si="14"/>
        <v>-90</v>
      </c>
      <c r="O48" s="22">
        <v>0</v>
      </c>
      <c r="P48" s="22">
        <v>0</v>
      </c>
      <c r="Q48" s="22">
        <v>0</v>
      </c>
      <c r="R48" s="22">
        <v>-90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1" customFormat="1" ht="21" customHeight="1" x14ac:dyDescent="0.2">
      <c r="A49" s="29" t="s">
        <v>26</v>
      </c>
      <c r="B49" s="24">
        <f t="shared" si="10"/>
        <v>-890</v>
      </c>
      <c r="C49" s="24">
        <f t="shared" si="11"/>
        <v>-1191</v>
      </c>
      <c r="D49" s="24">
        <v>0</v>
      </c>
      <c r="E49" s="24">
        <v>-22</v>
      </c>
      <c r="F49" s="24">
        <v>-13</v>
      </c>
      <c r="G49" s="24">
        <v>-1156</v>
      </c>
      <c r="H49" s="24">
        <f t="shared" si="12"/>
        <v>301</v>
      </c>
      <c r="I49" s="24">
        <f t="shared" si="13"/>
        <v>-482</v>
      </c>
      <c r="J49" s="24">
        <v>0</v>
      </c>
      <c r="K49" s="24">
        <v>-519</v>
      </c>
      <c r="L49" s="24">
        <v>0</v>
      </c>
      <c r="M49" s="24">
        <v>37</v>
      </c>
      <c r="N49" s="24">
        <f t="shared" si="14"/>
        <v>783</v>
      </c>
      <c r="O49" s="24">
        <v>0</v>
      </c>
      <c r="P49" s="24">
        <v>-3</v>
      </c>
      <c r="Q49" s="24">
        <v>-8</v>
      </c>
      <c r="R49" s="24">
        <v>794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1" customFormat="1" ht="21" customHeight="1" x14ac:dyDescent="0.2">
      <c r="A50" s="28" t="s">
        <v>130</v>
      </c>
      <c r="B50" s="22">
        <f t="shared" ref="B50:B57" si="15">C50+H50</f>
        <v>-3206</v>
      </c>
      <c r="C50" s="22">
        <f t="shared" ref="C50:C57" si="16">D50+E50+F50+G50</f>
        <v>-2948</v>
      </c>
      <c r="D50" s="22">
        <v>0</v>
      </c>
      <c r="E50" s="22">
        <v>-111</v>
      </c>
      <c r="F50" s="22">
        <v>0</v>
      </c>
      <c r="G50" s="22">
        <v>-2837</v>
      </c>
      <c r="H50" s="22">
        <f t="shared" ref="H50:H57" si="17">I50+N50</f>
        <v>-258</v>
      </c>
      <c r="I50" s="22">
        <f t="shared" ref="I50:I57" si="18">+J50+K50+L50+M50</f>
        <v>-244</v>
      </c>
      <c r="J50" s="22">
        <v>0</v>
      </c>
      <c r="K50" s="22">
        <v>-380</v>
      </c>
      <c r="L50" s="22">
        <v>0</v>
      </c>
      <c r="M50" s="22">
        <v>136</v>
      </c>
      <c r="N50" s="22">
        <f t="shared" ref="N50:N57" si="19">+O50+P50+Q50+R50</f>
        <v>-14</v>
      </c>
      <c r="O50" s="22">
        <v>0</v>
      </c>
      <c r="P50" s="22">
        <v>-105</v>
      </c>
      <c r="Q50" s="22">
        <v>0</v>
      </c>
      <c r="R50" s="22">
        <v>91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1" customFormat="1" ht="21" customHeight="1" x14ac:dyDescent="0.2">
      <c r="A51" s="29" t="s">
        <v>131</v>
      </c>
      <c r="B51" s="24">
        <f t="shared" si="15"/>
        <v>-1428</v>
      </c>
      <c r="C51" s="24">
        <f t="shared" si="16"/>
        <v>-1545</v>
      </c>
      <c r="D51" s="24">
        <v>0</v>
      </c>
      <c r="E51" s="24">
        <v>-38</v>
      </c>
      <c r="F51" s="24">
        <v>-5</v>
      </c>
      <c r="G51" s="24">
        <v>-1502</v>
      </c>
      <c r="H51" s="24">
        <f t="shared" si="17"/>
        <v>117</v>
      </c>
      <c r="I51" s="24">
        <f t="shared" si="18"/>
        <v>151</v>
      </c>
      <c r="J51" s="24">
        <v>0</v>
      </c>
      <c r="K51" s="24">
        <v>410</v>
      </c>
      <c r="L51" s="24">
        <v>6</v>
      </c>
      <c r="M51" s="24">
        <v>-265</v>
      </c>
      <c r="N51" s="24">
        <f t="shared" si="19"/>
        <v>-34</v>
      </c>
      <c r="O51" s="24">
        <v>0</v>
      </c>
      <c r="P51" s="24">
        <v>-85</v>
      </c>
      <c r="Q51" s="24">
        <v>-5</v>
      </c>
      <c r="R51" s="24">
        <v>56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1" customFormat="1" ht="21" customHeight="1" x14ac:dyDescent="0.2">
      <c r="A52" s="28" t="s">
        <v>132</v>
      </c>
      <c r="B52" s="22">
        <f t="shared" si="15"/>
        <v>-3671</v>
      </c>
      <c r="C52" s="22">
        <f t="shared" si="16"/>
        <v>-1323</v>
      </c>
      <c r="D52" s="22">
        <v>0</v>
      </c>
      <c r="E52" s="22">
        <v>21</v>
      </c>
      <c r="F52" s="22">
        <v>0</v>
      </c>
      <c r="G52" s="22">
        <v>-1344</v>
      </c>
      <c r="H52" s="22">
        <f t="shared" si="17"/>
        <v>-2348</v>
      </c>
      <c r="I52" s="22">
        <f t="shared" si="18"/>
        <v>-2084</v>
      </c>
      <c r="J52" s="22">
        <v>0</v>
      </c>
      <c r="K52" s="22">
        <v>321</v>
      </c>
      <c r="L52" s="22">
        <v>0</v>
      </c>
      <c r="M52" s="22">
        <v>-2405</v>
      </c>
      <c r="N52" s="22">
        <f t="shared" si="19"/>
        <v>-264</v>
      </c>
      <c r="O52" s="22">
        <v>0</v>
      </c>
      <c r="P52" s="22">
        <v>-295</v>
      </c>
      <c r="Q52" s="22">
        <v>0</v>
      </c>
      <c r="R52" s="22">
        <v>31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s="1" customFormat="1" ht="21" customHeight="1" x14ac:dyDescent="0.2">
      <c r="A53" s="29" t="s">
        <v>133</v>
      </c>
      <c r="B53" s="24">
        <f t="shared" si="15"/>
        <v>-5986</v>
      </c>
      <c r="C53" s="24">
        <f t="shared" si="16"/>
        <v>-3436</v>
      </c>
      <c r="D53" s="24">
        <v>0</v>
      </c>
      <c r="E53" s="24">
        <v>-132</v>
      </c>
      <c r="F53" s="24">
        <v>0</v>
      </c>
      <c r="G53" s="24">
        <v>-3304</v>
      </c>
      <c r="H53" s="24">
        <f t="shared" si="17"/>
        <v>-2550</v>
      </c>
      <c r="I53" s="24">
        <f t="shared" si="18"/>
        <v>-2513</v>
      </c>
      <c r="J53" s="24">
        <v>0</v>
      </c>
      <c r="K53" s="24">
        <v>-163</v>
      </c>
      <c r="L53" s="24">
        <v>1</v>
      </c>
      <c r="M53" s="24">
        <v>-2351</v>
      </c>
      <c r="N53" s="24">
        <f t="shared" si="19"/>
        <v>-37</v>
      </c>
      <c r="O53" s="24">
        <v>0</v>
      </c>
      <c r="P53" s="24">
        <v>-95</v>
      </c>
      <c r="Q53" s="24">
        <v>0</v>
      </c>
      <c r="R53" s="24">
        <v>58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s="1" customFormat="1" ht="21" customHeight="1" x14ac:dyDescent="0.2">
      <c r="A54" s="28" t="s">
        <v>135</v>
      </c>
      <c r="B54" s="22">
        <f t="shared" si="15"/>
        <v>-1822</v>
      </c>
      <c r="C54" s="22">
        <f t="shared" si="16"/>
        <v>-1562</v>
      </c>
      <c r="D54" s="22">
        <v>0</v>
      </c>
      <c r="E54" s="22">
        <v>18</v>
      </c>
      <c r="F54" s="22">
        <v>0</v>
      </c>
      <c r="G54" s="22">
        <v>-1580</v>
      </c>
      <c r="H54" s="22">
        <f t="shared" si="17"/>
        <v>-260</v>
      </c>
      <c r="I54" s="22">
        <f t="shared" si="18"/>
        <v>-496</v>
      </c>
      <c r="J54" s="22">
        <v>0</v>
      </c>
      <c r="K54" s="22">
        <v>-211</v>
      </c>
      <c r="L54" s="22">
        <v>9</v>
      </c>
      <c r="M54" s="22">
        <v>-294</v>
      </c>
      <c r="N54" s="22">
        <f t="shared" si="19"/>
        <v>236</v>
      </c>
      <c r="O54" s="22">
        <v>0</v>
      </c>
      <c r="P54" s="22">
        <v>212</v>
      </c>
      <c r="Q54" s="22">
        <v>0</v>
      </c>
      <c r="R54" s="22">
        <v>24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s="1" customFormat="1" ht="21" customHeight="1" x14ac:dyDescent="0.2">
      <c r="A55" s="29" t="s">
        <v>136</v>
      </c>
      <c r="B55" s="24">
        <f t="shared" si="15"/>
        <v>-5377</v>
      </c>
      <c r="C55" s="24">
        <f t="shared" si="16"/>
        <v>-4148</v>
      </c>
      <c r="D55" s="24">
        <v>0</v>
      </c>
      <c r="E55" s="24">
        <v>-217</v>
      </c>
      <c r="F55" s="24">
        <v>0</v>
      </c>
      <c r="G55" s="24">
        <v>-3931</v>
      </c>
      <c r="H55" s="24">
        <f t="shared" si="17"/>
        <v>-1229</v>
      </c>
      <c r="I55" s="24">
        <f t="shared" si="18"/>
        <v>-1142</v>
      </c>
      <c r="J55" s="24">
        <v>0</v>
      </c>
      <c r="K55" s="24">
        <v>168</v>
      </c>
      <c r="L55" s="24">
        <v>-6</v>
      </c>
      <c r="M55" s="24">
        <v>-1304</v>
      </c>
      <c r="N55" s="24">
        <f t="shared" si="19"/>
        <v>-87</v>
      </c>
      <c r="O55" s="24">
        <v>0</v>
      </c>
      <c r="P55" s="24">
        <v>151</v>
      </c>
      <c r="Q55" s="24">
        <v>0</v>
      </c>
      <c r="R55" s="24">
        <v>-238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s="1" customFormat="1" ht="21" customHeight="1" x14ac:dyDescent="0.2">
      <c r="A56" s="28" t="s">
        <v>137</v>
      </c>
      <c r="B56" s="22">
        <f t="shared" si="15"/>
        <v>-6000</v>
      </c>
      <c r="C56" s="22">
        <f t="shared" si="16"/>
        <v>-4452</v>
      </c>
      <c r="D56" s="22">
        <v>0</v>
      </c>
      <c r="E56" s="22">
        <v>2</v>
      </c>
      <c r="F56" s="22">
        <v>0</v>
      </c>
      <c r="G56" s="22">
        <v>-4454</v>
      </c>
      <c r="H56" s="22">
        <f t="shared" si="17"/>
        <v>-1548</v>
      </c>
      <c r="I56" s="22">
        <f t="shared" si="18"/>
        <v>-1369</v>
      </c>
      <c r="J56" s="22">
        <v>0</v>
      </c>
      <c r="K56" s="22">
        <v>-501</v>
      </c>
      <c r="L56" s="22">
        <v>-25</v>
      </c>
      <c r="M56" s="22">
        <v>-843</v>
      </c>
      <c r="N56" s="22">
        <f t="shared" si="19"/>
        <v>-179</v>
      </c>
      <c r="O56" s="22">
        <v>0</v>
      </c>
      <c r="P56" s="22">
        <v>-33</v>
      </c>
      <c r="Q56" s="22">
        <v>0</v>
      </c>
      <c r="R56" s="22">
        <v>-146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s="1" customFormat="1" ht="21" customHeight="1" x14ac:dyDescent="0.2">
      <c r="A57" s="29" t="s">
        <v>138</v>
      </c>
      <c r="B57" s="24">
        <f t="shared" si="15"/>
        <v>-4164</v>
      </c>
      <c r="C57" s="24">
        <f t="shared" si="16"/>
        <v>-5730</v>
      </c>
      <c r="D57" s="24">
        <v>0</v>
      </c>
      <c r="E57" s="24">
        <v>24</v>
      </c>
      <c r="F57" s="24">
        <v>-8</v>
      </c>
      <c r="G57" s="24">
        <v>-5746</v>
      </c>
      <c r="H57" s="24">
        <f t="shared" si="17"/>
        <v>1566</v>
      </c>
      <c r="I57" s="24">
        <f t="shared" si="18"/>
        <v>1577</v>
      </c>
      <c r="J57" s="24">
        <v>0</v>
      </c>
      <c r="K57" s="24">
        <v>1571</v>
      </c>
      <c r="L57" s="24">
        <v>-34</v>
      </c>
      <c r="M57" s="24">
        <v>40</v>
      </c>
      <c r="N57" s="24">
        <f t="shared" si="19"/>
        <v>-11</v>
      </c>
      <c r="O57" s="24">
        <v>0</v>
      </c>
      <c r="P57" s="24">
        <v>137</v>
      </c>
      <c r="Q57" s="24">
        <v>0</v>
      </c>
      <c r="R57" s="24">
        <v>-148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s="1" customFormat="1" ht="21" customHeight="1" x14ac:dyDescent="0.2">
      <c r="A58" s="28" t="s">
        <v>139</v>
      </c>
      <c r="B58" s="22">
        <f t="shared" ref="B58:B65" si="20">C58+H58</f>
        <v>2395</v>
      </c>
      <c r="C58" s="22">
        <f t="shared" ref="C58:C65" si="21">D58+E58+F58+G58</f>
        <v>1878</v>
      </c>
      <c r="D58" s="22">
        <v>0</v>
      </c>
      <c r="E58" s="22">
        <v>-321</v>
      </c>
      <c r="F58" s="22">
        <v>3</v>
      </c>
      <c r="G58" s="22">
        <v>2196</v>
      </c>
      <c r="H58" s="22">
        <f t="shared" ref="H58:H65" si="22">I58+N58</f>
        <v>517</v>
      </c>
      <c r="I58" s="22">
        <f t="shared" ref="I58:I65" si="23">+J58+K58+L58+M58</f>
        <v>404</v>
      </c>
      <c r="J58" s="22">
        <v>0</v>
      </c>
      <c r="K58" s="22">
        <v>-149</v>
      </c>
      <c r="L58" s="22">
        <v>0</v>
      </c>
      <c r="M58" s="22">
        <v>553</v>
      </c>
      <c r="N58" s="22">
        <f t="shared" ref="N58:N65" si="24">+O58+P58+Q58+R58</f>
        <v>113</v>
      </c>
      <c r="O58" s="22">
        <v>0</v>
      </c>
      <c r="P58" s="22">
        <v>48</v>
      </c>
      <c r="Q58" s="22">
        <v>0</v>
      </c>
      <c r="R58" s="22">
        <v>65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s="1" customFormat="1" ht="21" customHeight="1" x14ac:dyDescent="0.2">
      <c r="A59" s="29" t="s">
        <v>140</v>
      </c>
      <c r="B59" s="24">
        <f t="shared" si="20"/>
        <v>-3548</v>
      </c>
      <c r="C59" s="24">
        <f t="shared" si="21"/>
        <v>822</v>
      </c>
      <c r="D59" s="24">
        <v>0</v>
      </c>
      <c r="E59" s="24">
        <v>45</v>
      </c>
      <c r="F59" s="24">
        <v>0</v>
      </c>
      <c r="G59" s="24">
        <v>777</v>
      </c>
      <c r="H59" s="24">
        <f t="shared" si="22"/>
        <v>-4370</v>
      </c>
      <c r="I59" s="24">
        <f t="shared" si="23"/>
        <v>-4126</v>
      </c>
      <c r="J59" s="24">
        <v>0</v>
      </c>
      <c r="K59" s="24">
        <v>-26</v>
      </c>
      <c r="L59" s="24">
        <v>-3</v>
      </c>
      <c r="M59" s="24">
        <v>-4097</v>
      </c>
      <c r="N59" s="24">
        <f t="shared" si="24"/>
        <v>-244</v>
      </c>
      <c r="O59" s="24">
        <v>0</v>
      </c>
      <c r="P59" s="24">
        <v>-205</v>
      </c>
      <c r="Q59" s="24">
        <v>0</v>
      </c>
      <c r="R59" s="24">
        <v>-39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s="1" customFormat="1" ht="21" customHeight="1" x14ac:dyDescent="0.2">
      <c r="A60" s="28" t="s">
        <v>141</v>
      </c>
      <c r="B60" s="22">
        <f t="shared" si="20"/>
        <v>4554</v>
      </c>
      <c r="C60" s="22">
        <f t="shared" si="21"/>
        <v>803</v>
      </c>
      <c r="D60" s="22">
        <v>0</v>
      </c>
      <c r="E60" s="22">
        <v>109</v>
      </c>
      <c r="F60" s="22">
        <v>1</v>
      </c>
      <c r="G60" s="22">
        <v>693</v>
      </c>
      <c r="H60" s="22">
        <f t="shared" si="22"/>
        <v>3751</v>
      </c>
      <c r="I60" s="22">
        <f t="shared" si="23"/>
        <v>878</v>
      </c>
      <c r="J60" s="22">
        <v>0</v>
      </c>
      <c r="K60" s="22">
        <v>776</v>
      </c>
      <c r="L60" s="22">
        <v>0</v>
      </c>
      <c r="M60" s="22">
        <v>102</v>
      </c>
      <c r="N60" s="22">
        <f t="shared" si="24"/>
        <v>2873</v>
      </c>
      <c r="O60" s="22">
        <v>0</v>
      </c>
      <c r="P60" s="22">
        <v>301</v>
      </c>
      <c r="Q60" s="22">
        <v>0</v>
      </c>
      <c r="R60" s="22">
        <v>2572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s="1" customFormat="1" ht="21" customHeight="1" x14ac:dyDescent="0.2">
      <c r="A61" s="29" t="s">
        <v>142</v>
      </c>
      <c r="B61" s="24">
        <f t="shared" si="20"/>
        <v>2618</v>
      </c>
      <c r="C61" s="24">
        <f t="shared" si="21"/>
        <v>-200</v>
      </c>
      <c r="D61" s="24">
        <v>0</v>
      </c>
      <c r="E61" s="24">
        <v>-368</v>
      </c>
      <c r="F61" s="24">
        <v>0</v>
      </c>
      <c r="G61" s="24">
        <v>168</v>
      </c>
      <c r="H61" s="24">
        <f t="shared" si="22"/>
        <v>2818</v>
      </c>
      <c r="I61" s="24">
        <f t="shared" si="23"/>
        <v>-482</v>
      </c>
      <c r="J61" s="24">
        <v>0</v>
      </c>
      <c r="K61" s="24">
        <v>1139</v>
      </c>
      <c r="L61" s="24">
        <v>0</v>
      </c>
      <c r="M61" s="24">
        <v>-1621</v>
      </c>
      <c r="N61" s="24">
        <f t="shared" si="24"/>
        <v>3300</v>
      </c>
      <c r="O61" s="24">
        <v>0</v>
      </c>
      <c r="P61" s="24">
        <v>287</v>
      </c>
      <c r="Q61" s="24">
        <v>0</v>
      </c>
      <c r="R61" s="24">
        <v>3013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s="1" customFormat="1" ht="21" customHeight="1" x14ac:dyDescent="0.2">
      <c r="A62" s="28" t="s">
        <v>147</v>
      </c>
      <c r="B62" s="22">
        <f t="shared" si="20"/>
        <v>548</v>
      </c>
      <c r="C62" s="22">
        <f t="shared" si="21"/>
        <v>254</v>
      </c>
      <c r="D62" s="22">
        <v>0</v>
      </c>
      <c r="E62" s="22">
        <v>-39</v>
      </c>
      <c r="F62" s="22">
        <v>0</v>
      </c>
      <c r="G62" s="22">
        <v>293</v>
      </c>
      <c r="H62" s="22">
        <f t="shared" si="22"/>
        <v>294</v>
      </c>
      <c r="I62" s="22">
        <f t="shared" si="23"/>
        <v>-131</v>
      </c>
      <c r="J62" s="22">
        <v>0</v>
      </c>
      <c r="K62" s="22">
        <v>-50</v>
      </c>
      <c r="L62" s="22">
        <v>0</v>
      </c>
      <c r="M62" s="22">
        <v>-81</v>
      </c>
      <c r="N62" s="22">
        <f t="shared" si="24"/>
        <v>425</v>
      </c>
      <c r="O62" s="22">
        <v>0</v>
      </c>
      <c r="P62" s="22">
        <v>111</v>
      </c>
      <c r="Q62" s="22">
        <v>0</v>
      </c>
      <c r="R62" s="22">
        <v>314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s="1" customFormat="1" ht="21" customHeight="1" x14ac:dyDescent="0.2">
      <c r="A63" s="29" t="s">
        <v>148</v>
      </c>
      <c r="B63" s="24">
        <f t="shared" si="20"/>
        <v>-1346</v>
      </c>
      <c r="C63" s="24">
        <f t="shared" si="21"/>
        <v>-3156</v>
      </c>
      <c r="D63" s="24">
        <v>0</v>
      </c>
      <c r="E63" s="24">
        <v>78</v>
      </c>
      <c r="F63" s="24">
        <v>0</v>
      </c>
      <c r="G63" s="24">
        <v>-3234</v>
      </c>
      <c r="H63" s="24">
        <f t="shared" si="22"/>
        <v>1810</v>
      </c>
      <c r="I63" s="24">
        <f t="shared" si="23"/>
        <v>1538</v>
      </c>
      <c r="J63" s="24">
        <v>0</v>
      </c>
      <c r="K63" s="24">
        <v>1702</v>
      </c>
      <c r="L63" s="24">
        <v>0</v>
      </c>
      <c r="M63" s="24">
        <v>-164</v>
      </c>
      <c r="N63" s="24">
        <f t="shared" si="24"/>
        <v>272</v>
      </c>
      <c r="O63" s="24">
        <v>0</v>
      </c>
      <c r="P63" s="24">
        <v>190</v>
      </c>
      <c r="Q63" s="24">
        <v>0</v>
      </c>
      <c r="R63" s="24">
        <v>82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s="1" customFormat="1" ht="21" customHeight="1" x14ac:dyDescent="0.2">
      <c r="A64" s="28" t="s">
        <v>149</v>
      </c>
      <c r="B64" s="22">
        <f t="shared" si="20"/>
        <v>-2385</v>
      </c>
      <c r="C64" s="22">
        <f t="shared" si="21"/>
        <v>-2202</v>
      </c>
      <c r="D64" s="22">
        <v>0</v>
      </c>
      <c r="E64" s="22">
        <v>-423</v>
      </c>
      <c r="F64" s="22">
        <v>-1</v>
      </c>
      <c r="G64" s="22">
        <v>-1778</v>
      </c>
      <c r="H64" s="22">
        <f t="shared" si="22"/>
        <v>-183</v>
      </c>
      <c r="I64" s="22">
        <f t="shared" si="23"/>
        <v>-232</v>
      </c>
      <c r="J64" s="22">
        <v>0</v>
      </c>
      <c r="K64" s="22">
        <v>224</v>
      </c>
      <c r="L64" s="22">
        <v>0</v>
      </c>
      <c r="M64" s="22">
        <v>-456</v>
      </c>
      <c r="N64" s="22">
        <f t="shared" si="24"/>
        <v>49</v>
      </c>
      <c r="O64" s="22">
        <v>0</v>
      </c>
      <c r="P64" s="22">
        <v>55</v>
      </c>
      <c r="Q64" s="22">
        <v>0</v>
      </c>
      <c r="R64" s="22">
        <v>-6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s="1" customFormat="1" ht="21" customHeight="1" x14ac:dyDescent="0.2">
      <c r="A65" s="29" t="s">
        <v>150</v>
      </c>
      <c r="B65" s="24">
        <f t="shared" si="20"/>
        <v>-1085</v>
      </c>
      <c r="C65" s="24">
        <f t="shared" si="21"/>
        <v>-623</v>
      </c>
      <c r="D65" s="24">
        <v>0</v>
      </c>
      <c r="E65" s="24">
        <v>-247</v>
      </c>
      <c r="F65" s="24">
        <v>0</v>
      </c>
      <c r="G65" s="24">
        <v>-376</v>
      </c>
      <c r="H65" s="24">
        <f t="shared" si="22"/>
        <v>-462</v>
      </c>
      <c r="I65" s="24">
        <f t="shared" si="23"/>
        <v>-715</v>
      </c>
      <c r="J65" s="24">
        <v>0</v>
      </c>
      <c r="K65" s="24">
        <v>-1162</v>
      </c>
      <c r="L65" s="24">
        <v>0</v>
      </c>
      <c r="M65" s="24">
        <v>447</v>
      </c>
      <c r="N65" s="24">
        <f t="shared" si="24"/>
        <v>253</v>
      </c>
      <c r="O65" s="24">
        <v>0</v>
      </c>
      <c r="P65" s="24">
        <v>273</v>
      </c>
      <c r="Q65" s="24">
        <v>0</v>
      </c>
      <c r="R65" s="24">
        <v>-20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s="1" customFormat="1" ht="21" customHeight="1" x14ac:dyDescent="0.2">
      <c r="A66" s="28" t="s">
        <v>151</v>
      </c>
      <c r="B66" s="22">
        <f t="shared" ref="B66:B73" si="25">C66+H66</f>
        <v>-2329</v>
      </c>
      <c r="C66" s="22">
        <f t="shared" ref="C66:C73" si="26">D66+E66+F66+G66</f>
        <v>-1214</v>
      </c>
      <c r="D66" s="22">
        <v>0</v>
      </c>
      <c r="E66" s="22">
        <v>60</v>
      </c>
      <c r="F66" s="22">
        <v>0</v>
      </c>
      <c r="G66" s="22">
        <v>-1274</v>
      </c>
      <c r="H66" s="22">
        <f t="shared" ref="H66:H73" si="27">I66+N66</f>
        <v>-1115</v>
      </c>
      <c r="I66" s="22">
        <f t="shared" ref="I66:I73" si="28">+J66+K66+L66+M66</f>
        <v>-1309</v>
      </c>
      <c r="J66" s="22">
        <v>0</v>
      </c>
      <c r="K66" s="22">
        <v>56</v>
      </c>
      <c r="L66" s="22">
        <v>0</v>
      </c>
      <c r="M66" s="22">
        <v>-1365</v>
      </c>
      <c r="N66" s="22">
        <f t="shared" ref="N66:N73" si="29">+O66+P66+Q66+R66</f>
        <v>194</v>
      </c>
      <c r="O66" s="22">
        <v>0</v>
      </c>
      <c r="P66" s="22">
        <v>199</v>
      </c>
      <c r="Q66" s="22">
        <v>0</v>
      </c>
      <c r="R66" s="22">
        <v>-5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s="1" customFormat="1" ht="21" customHeight="1" x14ac:dyDescent="0.2">
      <c r="A67" s="29" t="s">
        <v>152</v>
      </c>
      <c r="B67" s="24">
        <f t="shared" si="25"/>
        <v>732</v>
      </c>
      <c r="C67" s="24">
        <f t="shared" si="26"/>
        <v>106</v>
      </c>
      <c r="D67" s="24">
        <v>0</v>
      </c>
      <c r="E67" s="24">
        <v>0</v>
      </c>
      <c r="F67" s="24">
        <v>0</v>
      </c>
      <c r="G67" s="24">
        <v>106</v>
      </c>
      <c r="H67" s="24">
        <f t="shared" si="27"/>
        <v>626</v>
      </c>
      <c r="I67" s="24">
        <f t="shared" si="28"/>
        <v>522</v>
      </c>
      <c r="J67" s="24">
        <v>0</v>
      </c>
      <c r="K67" s="24">
        <v>108</v>
      </c>
      <c r="L67" s="24">
        <v>-10</v>
      </c>
      <c r="M67" s="24">
        <v>424</v>
      </c>
      <c r="N67" s="24">
        <f t="shared" si="29"/>
        <v>104</v>
      </c>
      <c r="O67" s="24">
        <v>0</v>
      </c>
      <c r="P67" s="24">
        <v>0</v>
      </c>
      <c r="Q67" s="24">
        <v>0</v>
      </c>
      <c r="R67" s="24">
        <v>104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s="1" customFormat="1" ht="21" customHeight="1" x14ac:dyDescent="0.2">
      <c r="A68" s="28" t="s">
        <v>153</v>
      </c>
      <c r="B68" s="22">
        <f t="shared" si="25"/>
        <v>-676</v>
      </c>
      <c r="C68" s="22">
        <f t="shared" si="26"/>
        <v>-827</v>
      </c>
      <c r="D68" s="22">
        <v>0</v>
      </c>
      <c r="E68" s="22">
        <v>-5</v>
      </c>
      <c r="F68" s="22">
        <v>0</v>
      </c>
      <c r="G68" s="22">
        <v>-822</v>
      </c>
      <c r="H68" s="22">
        <f t="shared" si="27"/>
        <v>151</v>
      </c>
      <c r="I68" s="22">
        <f t="shared" si="28"/>
        <v>145</v>
      </c>
      <c r="J68" s="22">
        <v>0</v>
      </c>
      <c r="K68" s="22">
        <v>-10</v>
      </c>
      <c r="L68" s="22">
        <v>-9</v>
      </c>
      <c r="M68" s="22">
        <v>164</v>
      </c>
      <c r="N68" s="22">
        <f t="shared" si="29"/>
        <v>6</v>
      </c>
      <c r="O68" s="22">
        <v>0</v>
      </c>
      <c r="P68" s="22">
        <v>0</v>
      </c>
      <c r="Q68" s="22">
        <v>0</v>
      </c>
      <c r="R68" s="22">
        <v>6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s="1" customFormat="1" ht="21" customHeight="1" x14ac:dyDescent="0.2">
      <c r="A69" s="29" t="s">
        <v>154</v>
      </c>
      <c r="B69" s="24">
        <f t="shared" si="25"/>
        <v>-928</v>
      </c>
      <c r="C69" s="24">
        <f t="shared" si="26"/>
        <v>-1023</v>
      </c>
      <c r="D69" s="24">
        <v>0</v>
      </c>
      <c r="E69" s="24">
        <v>32</v>
      </c>
      <c r="F69" s="24">
        <v>0</v>
      </c>
      <c r="G69" s="24">
        <v>-1055</v>
      </c>
      <c r="H69" s="24">
        <f t="shared" si="27"/>
        <v>95</v>
      </c>
      <c r="I69" s="24">
        <f t="shared" si="28"/>
        <v>-57</v>
      </c>
      <c r="J69" s="24">
        <v>0</v>
      </c>
      <c r="K69" s="24">
        <v>-75</v>
      </c>
      <c r="L69" s="24">
        <v>-9</v>
      </c>
      <c r="M69" s="24">
        <v>27</v>
      </c>
      <c r="N69" s="24">
        <f t="shared" si="29"/>
        <v>152</v>
      </c>
      <c r="O69" s="24">
        <v>0</v>
      </c>
      <c r="P69" s="24">
        <v>-1</v>
      </c>
      <c r="Q69" s="24">
        <v>0</v>
      </c>
      <c r="R69" s="24">
        <v>153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s="1" customFormat="1" ht="21" customHeight="1" x14ac:dyDescent="0.2">
      <c r="A70" s="28" t="s">
        <v>155</v>
      </c>
      <c r="B70" s="22">
        <f t="shared" si="25"/>
        <v>-1763</v>
      </c>
      <c r="C70" s="22">
        <f t="shared" si="26"/>
        <v>-1852</v>
      </c>
      <c r="D70" s="22">
        <v>0</v>
      </c>
      <c r="E70" s="22">
        <v>2</v>
      </c>
      <c r="F70" s="22">
        <v>0</v>
      </c>
      <c r="G70" s="22">
        <v>-1854</v>
      </c>
      <c r="H70" s="22">
        <f t="shared" si="27"/>
        <v>89</v>
      </c>
      <c r="I70" s="22">
        <f t="shared" si="28"/>
        <v>-297</v>
      </c>
      <c r="J70" s="22">
        <v>0</v>
      </c>
      <c r="K70" s="22">
        <v>158</v>
      </c>
      <c r="L70" s="22">
        <v>-10</v>
      </c>
      <c r="M70" s="22">
        <v>-445</v>
      </c>
      <c r="N70" s="22">
        <f t="shared" si="29"/>
        <v>386</v>
      </c>
      <c r="O70" s="22">
        <v>0</v>
      </c>
      <c r="P70" s="22">
        <v>391</v>
      </c>
      <c r="Q70" s="22">
        <v>0</v>
      </c>
      <c r="R70" s="22">
        <v>-5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s="1" customFormat="1" ht="21" customHeight="1" x14ac:dyDescent="0.2">
      <c r="A71" s="29" t="s">
        <v>156</v>
      </c>
      <c r="B71" s="24">
        <f t="shared" si="25"/>
        <v>-733</v>
      </c>
      <c r="C71" s="24">
        <f t="shared" si="26"/>
        <v>-91</v>
      </c>
      <c r="D71" s="24">
        <v>0</v>
      </c>
      <c r="E71" s="24">
        <v>8</v>
      </c>
      <c r="F71" s="24">
        <v>0</v>
      </c>
      <c r="G71" s="24">
        <v>-99</v>
      </c>
      <c r="H71" s="24">
        <f t="shared" si="27"/>
        <v>-642</v>
      </c>
      <c r="I71" s="24">
        <f t="shared" si="28"/>
        <v>-582</v>
      </c>
      <c r="J71" s="24">
        <v>0</v>
      </c>
      <c r="K71" s="24">
        <v>-115</v>
      </c>
      <c r="L71" s="24">
        <v>-9</v>
      </c>
      <c r="M71" s="24">
        <v>-458</v>
      </c>
      <c r="N71" s="24">
        <f t="shared" si="29"/>
        <v>-60</v>
      </c>
      <c r="O71" s="24">
        <v>0</v>
      </c>
      <c r="P71" s="24">
        <v>0</v>
      </c>
      <c r="Q71" s="24">
        <v>0</v>
      </c>
      <c r="R71" s="24">
        <v>-60</v>
      </c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s="1" customFormat="1" ht="21" customHeight="1" x14ac:dyDescent="0.2">
      <c r="A72" s="28" t="s">
        <v>157</v>
      </c>
      <c r="B72" s="22">
        <f t="shared" si="25"/>
        <v>3123</v>
      </c>
      <c r="C72" s="22">
        <f t="shared" si="26"/>
        <v>3390</v>
      </c>
      <c r="D72" s="22">
        <v>0</v>
      </c>
      <c r="E72" s="22">
        <v>0</v>
      </c>
      <c r="F72" s="22">
        <v>0</v>
      </c>
      <c r="G72" s="22">
        <v>3390</v>
      </c>
      <c r="H72" s="22">
        <f t="shared" si="27"/>
        <v>-267</v>
      </c>
      <c r="I72" s="22">
        <f t="shared" si="28"/>
        <v>-296</v>
      </c>
      <c r="J72" s="22">
        <v>0</v>
      </c>
      <c r="K72" s="22">
        <v>-145</v>
      </c>
      <c r="L72" s="22">
        <v>-10</v>
      </c>
      <c r="M72" s="22">
        <v>-141</v>
      </c>
      <c r="N72" s="22">
        <f t="shared" si="29"/>
        <v>29</v>
      </c>
      <c r="O72" s="22">
        <v>0</v>
      </c>
      <c r="P72" s="22">
        <v>0</v>
      </c>
      <c r="Q72" s="22">
        <v>0</v>
      </c>
      <c r="R72" s="22">
        <v>29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s="1" customFormat="1" ht="21" customHeight="1" x14ac:dyDescent="0.2">
      <c r="A73" s="29" t="s">
        <v>158</v>
      </c>
      <c r="B73" s="24">
        <f t="shared" si="25"/>
        <v>2228</v>
      </c>
      <c r="C73" s="24">
        <f t="shared" si="26"/>
        <v>654</v>
      </c>
      <c r="D73" s="24">
        <v>0</v>
      </c>
      <c r="E73" s="24">
        <v>8</v>
      </c>
      <c r="F73" s="24">
        <v>0</v>
      </c>
      <c r="G73" s="24">
        <v>646</v>
      </c>
      <c r="H73" s="24">
        <f t="shared" si="27"/>
        <v>1574</v>
      </c>
      <c r="I73" s="24">
        <f t="shared" si="28"/>
        <v>1659</v>
      </c>
      <c r="J73" s="24">
        <v>0</v>
      </c>
      <c r="K73" s="24">
        <v>-12</v>
      </c>
      <c r="L73" s="24">
        <v>-11</v>
      </c>
      <c r="M73" s="24">
        <v>1682</v>
      </c>
      <c r="N73" s="24">
        <f t="shared" si="29"/>
        <v>-85</v>
      </c>
      <c r="O73" s="24">
        <v>0</v>
      </c>
      <c r="P73" s="24">
        <v>0</v>
      </c>
      <c r="Q73" s="24">
        <v>0</v>
      </c>
      <c r="R73" s="24">
        <v>-85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s="1" customFormat="1" ht="21" customHeight="1" x14ac:dyDescent="0.2">
      <c r="A74" s="28" t="s">
        <v>162</v>
      </c>
      <c r="B74" s="22">
        <f t="shared" ref="B74:B81" si="30">C74+H74</f>
        <v>-654</v>
      </c>
      <c r="C74" s="22">
        <f t="shared" ref="C74:C81" si="31">D74+E74+F74+G74</f>
        <v>-534</v>
      </c>
      <c r="D74" s="22">
        <v>0</v>
      </c>
      <c r="E74" s="22">
        <v>7</v>
      </c>
      <c r="F74" s="22">
        <v>0</v>
      </c>
      <c r="G74" s="22">
        <v>-541</v>
      </c>
      <c r="H74" s="22">
        <f t="shared" ref="H74:H81" si="32">I74+N74</f>
        <v>-120</v>
      </c>
      <c r="I74" s="22">
        <f t="shared" ref="I74:I81" si="33">+J74+K74+L74+M74</f>
        <v>-196</v>
      </c>
      <c r="J74" s="22">
        <v>0</v>
      </c>
      <c r="K74" s="22">
        <v>131</v>
      </c>
      <c r="L74" s="22">
        <v>-10</v>
      </c>
      <c r="M74" s="22">
        <v>-317</v>
      </c>
      <c r="N74" s="22">
        <f t="shared" ref="N74:N81" si="34">+O74+P74+Q74+R74</f>
        <v>76</v>
      </c>
      <c r="O74" s="22">
        <v>0</v>
      </c>
      <c r="P74" s="22">
        <v>0</v>
      </c>
      <c r="Q74" s="22">
        <v>0</v>
      </c>
      <c r="R74" s="22">
        <v>76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s="1" customFormat="1" ht="21" customHeight="1" x14ac:dyDescent="0.2">
      <c r="A75" s="29" t="s">
        <v>163</v>
      </c>
      <c r="B75" s="24">
        <f t="shared" si="30"/>
        <v>698</v>
      </c>
      <c r="C75" s="24">
        <f t="shared" si="31"/>
        <v>159</v>
      </c>
      <c r="D75" s="24">
        <v>0</v>
      </c>
      <c r="E75" s="24">
        <v>-1</v>
      </c>
      <c r="F75" s="24">
        <v>0</v>
      </c>
      <c r="G75" s="24">
        <v>160</v>
      </c>
      <c r="H75" s="24">
        <f t="shared" si="32"/>
        <v>539</v>
      </c>
      <c r="I75" s="24">
        <f t="shared" si="33"/>
        <v>720</v>
      </c>
      <c r="J75" s="24">
        <v>0</v>
      </c>
      <c r="K75" s="24">
        <v>393</v>
      </c>
      <c r="L75" s="24">
        <v>-3</v>
      </c>
      <c r="M75" s="24">
        <v>330</v>
      </c>
      <c r="N75" s="24">
        <f t="shared" si="34"/>
        <v>-181</v>
      </c>
      <c r="O75" s="24">
        <v>0</v>
      </c>
      <c r="P75" s="24">
        <v>0</v>
      </c>
      <c r="Q75" s="24">
        <v>0</v>
      </c>
      <c r="R75" s="24">
        <v>-181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s="1" customFormat="1" ht="21" customHeight="1" x14ac:dyDescent="0.2">
      <c r="A76" s="28" t="s">
        <v>164</v>
      </c>
      <c r="B76" s="22">
        <f t="shared" si="30"/>
        <v>-245</v>
      </c>
      <c r="C76" s="22">
        <f t="shared" si="31"/>
        <v>-647</v>
      </c>
      <c r="D76" s="22">
        <v>0</v>
      </c>
      <c r="E76" s="22">
        <v>1</v>
      </c>
      <c r="F76" s="22">
        <v>0</v>
      </c>
      <c r="G76" s="22">
        <v>-648</v>
      </c>
      <c r="H76" s="22">
        <f t="shared" si="32"/>
        <v>402</v>
      </c>
      <c r="I76" s="22">
        <f t="shared" si="33"/>
        <v>219</v>
      </c>
      <c r="J76" s="22">
        <v>0</v>
      </c>
      <c r="K76" s="22">
        <v>18</v>
      </c>
      <c r="L76" s="22">
        <v>0</v>
      </c>
      <c r="M76" s="22">
        <v>201</v>
      </c>
      <c r="N76" s="22">
        <f t="shared" si="34"/>
        <v>183</v>
      </c>
      <c r="O76" s="22">
        <v>0</v>
      </c>
      <c r="P76" s="22">
        <v>0</v>
      </c>
      <c r="Q76" s="22">
        <v>0</v>
      </c>
      <c r="R76" s="22">
        <v>183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s="1" customFormat="1" ht="21" customHeight="1" x14ac:dyDescent="0.2">
      <c r="A77" s="29" t="s">
        <v>165</v>
      </c>
      <c r="B77" s="24">
        <f t="shared" si="30"/>
        <v>-1178</v>
      </c>
      <c r="C77" s="24">
        <f t="shared" si="31"/>
        <v>-812</v>
      </c>
      <c r="D77" s="24">
        <v>0</v>
      </c>
      <c r="E77" s="24">
        <v>3</v>
      </c>
      <c r="F77" s="24">
        <v>0</v>
      </c>
      <c r="G77" s="24">
        <v>-815</v>
      </c>
      <c r="H77" s="24">
        <f t="shared" si="32"/>
        <v>-366</v>
      </c>
      <c r="I77" s="24">
        <f t="shared" si="33"/>
        <v>-93</v>
      </c>
      <c r="J77" s="24">
        <v>0</v>
      </c>
      <c r="K77" s="24">
        <v>122</v>
      </c>
      <c r="L77" s="24">
        <v>942</v>
      </c>
      <c r="M77" s="24">
        <v>-1157</v>
      </c>
      <c r="N77" s="24">
        <f t="shared" si="34"/>
        <v>-273</v>
      </c>
      <c r="O77" s="24">
        <v>0</v>
      </c>
      <c r="P77" s="24">
        <v>0</v>
      </c>
      <c r="Q77" s="24">
        <v>0</v>
      </c>
      <c r="R77" s="24">
        <v>-273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s="1" customFormat="1" ht="21" customHeight="1" x14ac:dyDescent="0.2">
      <c r="A78" s="28" t="s">
        <v>166</v>
      </c>
      <c r="B78" s="22">
        <f t="shared" si="30"/>
        <v>-5142</v>
      </c>
      <c r="C78" s="22">
        <f t="shared" si="31"/>
        <v>-3590</v>
      </c>
      <c r="D78" s="22">
        <v>0</v>
      </c>
      <c r="E78" s="22">
        <v>1</v>
      </c>
      <c r="F78" s="22">
        <v>0</v>
      </c>
      <c r="G78" s="22">
        <v>-3591</v>
      </c>
      <c r="H78" s="22">
        <f t="shared" si="32"/>
        <v>-1552</v>
      </c>
      <c r="I78" s="22">
        <f t="shared" si="33"/>
        <v>-1848</v>
      </c>
      <c r="J78" s="22">
        <v>0</v>
      </c>
      <c r="K78" s="22">
        <v>44</v>
      </c>
      <c r="L78" s="22">
        <v>0</v>
      </c>
      <c r="M78" s="22">
        <v>-1892</v>
      </c>
      <c r="N78" s="22">
        <f t="shared" si="34"/>
        <v>296</v>
      </c>
      <c r="O78" s="22">
        <v>0</v>
      </c>
      <c r="P78" s="22">
        <v>0</v>
      </c>
      <c r="Q78" s="22">
        <v>0</v>
      </c>
      <c r="R78" s="22">
        <v>296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s="1" customFormat="1" ht="21" customHeight="1" x14ac:dyDescent="0.2">
      <c r="A79" s="29" t="s">
        <v>167</v>
      </c>
      <c r="B79" s="24">
        <f t="shared" si="30"/>
        <v>-1865</v>
      </c>
      <c r="C79" s="24">
        <f t="shared" si="31"/>
        <v>-1641</v>
      </c>
      <c r="D79" s="24">
        <v>0</v>
      </c>
      <c r="E79" s="24">
        <v>0</v>
      </c>
      <c r="F79" s="24">
        <v>0</v>
      </c>
      <c r="G79" s="24">
        <v>-1641</v>
      </c>
      <c r="H79" s="24">
        <f t="shared" si="32"/>
        <v>-224</v>
      </c>
      <c r="I79" s="24">
        <f t="shared" si="33"/>
        <v>-211</v>
      </c>
      <c r="J79" s="24">
        <v>0</v>
      </c>
      <c r="K79" s="24">
        <v>-180</v>
      </c>
      <c r="L79" s="24">
        <v>0</v>
      </c>
      <c r="M79" s="24">
        <v>-31</v>
      </c>
      <c r="N79" s="24">
        <f t="shared" si="34"/>
        <v>-13</v>
      </c>
      <c r="O79" s="24">
        <v>0</v>
      </c>
      <c r="P79" s="24">
        <v>0</v>
      </c>
      <c r="Q79" s="24">
        <v>0</v>
      </c>
      <c r="R79" s="24">
        <v>-13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s="1" customFormat="1" ht="21" customHeight="1" x14ac:dyDescent="0.2">
      <c r="A80" s="28" t="s">
        <v>168</v>
      </c>
      <c r="B80" s="22">
        <f t="shared" si="30"/>
        <v>-1132</v>
      </c>
      <c r="C80" s="22">
        <f t="shared" si="31"/>
        <v>-1133</v>
      </c>
      <c r="D80" s="22">
        <v>0</v>
      </c>
      <c r="E80" s="22">
        <v>0</v>
      </c>
      <c r="F80" s="22">
        <v>0</v>
      </c>
      <c r="G80" s="22">
        <v>-1133</v>
      </c>
      <c r="H80" s="22">
        <f t="shared" si="32"/>
        <v>1</v>
      </c>
      <c r="I80" s="22">
        <f t="shared" si="33"/>
        <v>-14</v>
      </c>
      <c r="J80" s="22">
        <v>0</v>
      </c>
      <c r="K80" s="22">
        <v>-454</v>
      </c>
      <c r="L80" s="22">
        <v>0</v>
      </c>
      <c r="M80" s="22">
        <v>440</v>
      </c>
      <c r="N80" s="22">
        <f t="shared" si="34"/>
        <v>15</v>
      </c>
      <c r="O80" s="22">
        <v>0</v>
      </c>
      <c r="P80" s="22">
        <v>0</v>
      </c>
      <c r="Q80" s="22">
        <v>0</v>
      </c>
      <c r="R80" s="22">
        <v>15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s="1" customFormat="1" ht="21" customHeight="1" x14ac:dyDescent="0.2">
      <c r="A81" s="29" t="s">
        <v>169</v>
      </c>
      <c r="B81" s="24">
        <f t="shared" si="30"/>
        <v>1185</v>
      </c>
      <c r="C81" s="24">
        <f t="shared" si="31"/>
        <v>2430</v>
      </c>
      <c r="D81" s="24">
        <v>0</v>
      </c>
      <c r="E81" s="24">
        <v>0</v>
      </c>
      <c r="F81" s="24">
        <v>0</v>
      </c>
      <c r="G81" s="24">
        <v>2430</v>
      </c>
      <c r="H81" s="24">
        <f t="shared" si="32"/>
        <v>-1245</v>
      </c>
      <c r="I81" s="24">
        <f t="shared" si="33"/>
        <v>-1025</v>
      </c>
      <c r="J81" s="24">
        <v>0</v>
      </c>
      <c r="K81" s="24">
        <v>-1055</v>
      </c>
      <c r="L81" s="24">
        <v>0</v>
      </c>
      <c r="M81" s="24">
        <v>30</v>
      </c>
      <c r="N81" s="24">
        <f t="shared" si="34"/>
        <v>-220</v>
      </c>
      <c r="O81" s="24">
        <v>0</v>
      </c>
      <c r="P81" s="24">
        <v>-211</v>
      </c>
      <c r="Q81" s="24">
        <v>0</v>
      </c>
      <c r="R81" s="24">
        <v>-9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s="1" customFormat="1" ht="21" customHeight="1" x14ac:dyDescent="0.2">
      <c r="A82" s="28" t="s">
        <v>174</v>
      </c>
      <c r="B82" s="22">
        <f t="shared" ref="B82:B85" si="35">C82+H82</f>
        <v>-3737</v>
      </c>
      <c r="C82" s="22">
        <f t="shared" ref="C82:C85" si="36">D82+E82+F82+G82</f>
        <v>-2469</v>
      </c>
      <c r="D82" s="22">
        <v>0</v>
      </c>
      <c r="E82" s="22">
        <v>0</v>
      </c>
      <c r="F82" s="22">
        <v>0</v>
      </c>
      <c r="G82" s="22">
        <v>-2469</v>
      </c>
      <c r="H82" s="22">
        <f t="shared" ref="H82:H85" si="37">I82+N82</f>
        <v>-1268</v>
      </c>
      <c r="I82" s="22">
        <f t="shared" ref="I82:I85" si="38">+J82+K82+L82+M82</f>
        <v>-1298</v>
      </c>
      <c r="J82" s="22">
        <v>0</v>
      </c>
      <c r="K82" s="22">
        <v>-325</v>
      </c>
      <c r="L82" s="22">
        <v>0</v>
      </c>
      <c r="M82" s="22">
        <v>-973</v>
      </c>
      <c r="N82" s="22">
        <f t="shared" ref="N82:N85" si="39">+O82+P82+Q82+R82</f>
        <v>30</v>
      </c>
      <c r="O82" s="22">
        <v>0</v>
      </c>
      <c r="P82" s="22">
        <v>0</v>
      </c>
      <c r="Q82" s="22">
        <v>0</v>
      </c>
      <c r="R82" s="22">
        <v>30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s="1" customFormat="1" ht="21" customHeight="1" x14ac:dyDescent="0.2">
      <c r="A83" s="29" t="s">
        <v>175</v>
      </c>
      <c r="B83" s="24">
        <f t="shared" si="35"/>
        <v>0</v>
      </c>
      <c r="C83" s="24">
        <f t="shared" si="36"/>
        <v>0</v>
      </c>
      <c r="D83" s="24">
        <v>0</v>
      </c>
      <c r="E83" s="24">
        <v>0</v>
      </c>
      <c r="F83" s="24">
        <v>0</v>
      </c>
      <c r="G83" s="24">
        <v>0</v>
      </c>
      <c r="H83" s="24">
        <f t="shared" si="37"/>
        <v>0</v>
      </c>
      <c r="I83" s="24">
        <f t="shared" si="38"/>
        <v>0</v>
      </c>
      <c r="J83" s="24">
        <v>0</v>
      </c>
      <c r="K83" s="24">
        <v>0</v>
      </c>
      <c r="L83" s="24">
        <v>0</v>
      </c>
      <c r="M83" s="24">
        <v>0</v>
      </c>
      <c r="N83" s="24">
        <f t="shared" si="39"/>
        <v>0</v>
      </c>
      <c r="O83" s="24">
        <v>0</v>
      </c>
      <c r="P83" s="24">
        <v>0</v>
      </c>
      <c r="Q83" s="24">
        <v>0</v>
      </c>
      <c r="R83" s="24">
        <v>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s="1" customFormat="1" ht="21" customHeight="1" x14ac:dyDescent="0.2">
      <c r="A84" s="28" t="s">
        <v>176</v>
      </c>
      <c r="B84" s="22">
        <f t="shared" si="35"/>
        <v>0</v>
      </c>
      <c r="C84" s="22">
        <f t="shared" si="36"/>
        <v>0</v>
      </c>
      <c r="D84" s="22">
        <v>0</v>
      </c>
      <c r="E84" s="22">
        <v>0</v>
      </c>
      <c r="F84" s="22">
        <v>0</v>
      </c>
      <c r="G84" s="22">
        <v>0</v>
      </c>
      <c r="H84" s="22">
        <f t="shared" si="37"/>
        <v>0</v>
      </c>
      <c r="I84" s="22">
        <f t="shared" si="38"/>
        <v>0</v>
      </c>
      <c r="J84" s="22">
        <v>0</v>
      </c>
      <c r="K84" s="22">
        <v>0</v>
      </c>
      <c r="L84" s="22">
        <v>0</v>
      </c>
      <c r="M84" s="22">
        <v>0</v>
      </c>
      <c r="N84" s="22">
        <f t="shared" si="39"/>
        <v>0</v>
      </c>
      <c r="O84" s="22">
        <v>0</v>
      </c>
      <c r="P84" s="22">
        <v>0</v>
      </c>
      <c r="Q84" s="22">
        <v>0</v>
      </c>
      <c r="R84" s="22">
        <v>0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s="1" customFormat="1" ht="21" customHeight="1" x14ac:dyDescent="0.2">
      <c r="A85" s="29" t="s">
        <v>177</v>
      </c>
      <c r="B85" s="24">
        <f t="shared" si="35"/>
        <v>0</v>
      </c>
      <c r="C85" s="24">
        <f t="shared" si="36"/>
        <v>0</v>
      </c>
      <c r="D85" s="24">
        <v>0</v>
      </c>
      <c r="E85" s="24">
        <v>0</v>
      </c>
      <c r="F85" s="24">
        <v>0</v>
      </c>
      <c r="G85" s="24">
        <v>0</v>
      </c>
      <c r="H85" s="24">
        <f t="shared" si="37"/>
        <v>0</v>
      </c>
      <c r="I85" s="24">
        <f t="shared" si="38"/>
        <v>0</v>
      </c>
      <c r="J85" s="24">
        <v>0</v>
      </c>
      <c r="K85" s="24">
        <v>0</v>
      </c>
      <c r="L85" s="24">
        <v>0</v>
      </c>
      <c r="M85" s="24">
        <v>0</v>
      </c>
      <c r="N85" s="24">
        <f t="shared" si="39"/>
        <v>0</v>
      </c>
      <c r="O85" s="24">
        <v>0</v>
      </c>
      <c r="P85" s="24">
        <v>0</v>
      </c>
      <c r="Q85" s="24">
        <v>0</v>
      </c>
      <c r="R85" s="24">
        <v>0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s="1" customFormat="1" ht="1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s="1" customFormat="1" ht="1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s="1" customFormat="1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s="1" customFormat="1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s="1" customFormat="1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s="1" customFormat="1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s="1" customFormat="1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s="1" customFormat="1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s="1" customFormat="1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s="1" customFormat="1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s="1" customFormat="1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s="1" customFormat="1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s="1" customFormat="1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43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:43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:43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:43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:43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:43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:43" s="1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</sheetData>
  <mergeCells count="13">
    <mergeCell ref="A6:A9"/>
    <mergeCell ref="H8:H9"/>
    <mergeCell ref="I8:M8"/>
    <mergeCell ref="C7:G7"/>
    <mergeCell ref="B6:R6"/>
    <mergeCell ref="N8:R8"/>
    <mergeCell ref="B7:B9"/>
    <mergeCell ref="H7:R7"/>
    <mergeCell ref="C8:C9"/>
    <mergeCell ref="D8:D9"/>
    <mergeCell ref="E8:E9"/>
    <mergeCell ref="F8:F9"/>
    <mergeCell ref="G8:G9"/>
  </mergeCells>
  <phoneticPr fontId="4" type="noConversion"/>
  <pageMargins left="0.11811023622047245" right="0.47244094488188981" top="0.15748031496062992" bottom="0.23622047244094491" header="0.15748031496062992" footer="0.15748031496062992"/>
  <pageSetup paperSize="9" scale="56" fitToHeight="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2:AS221"/>
  <sheetViews>
    <sheetView showGridLines="0" view="pageBreakPreview" zoomScale="75" zoomScaleNormal="100" workbookViewId="0">
      <pane ySplit="10" topLeftCell="A71" activePane="bottomLeft" state="frozen"/>
      <selection pane="bottomLeft" activeCell="P86" sqref="P86"/>
    </sheetView>
  </sheetViews>
  <sheetFormatPr defaultRowHeight="12.75" x14ac:dyDescent="0.2"/>
  <cols>
    <col min="1" max="1" width="16" customWidth="1"/>
    <col min="2" max="2" width="14.7109375" customWidth="1"/>
    <col min="3" max="3" width="13.42578125" customWidth="1"/>
    <col min="4" max="4" width="14" customWidth="1"/>
    <col min="5" max="5" width="19.85546875" customWidth="1"/>
    <col min="6" max="9" width="11.7109375" customWidth="1"/>
    <col min="10" max="10" width="18.42578125" customWidth="1"/>
    <col min="11" max="11" width="20" customWidth="1"/>
    <col min="12" max="12" width="13.28515625" customWidth="1"/>
    <col min="13" max="14" width="11.7109375" customWidth="1"/>
    <col min="15" max="15" width="18" customWidth="1"/>
    <col min="16" max="16" width="20.85546875" customWidth="1"/>
    <col min="17" max="38" width="10.7109375" customWidth="1"/>
  </cols>
  <sheetData>
    <row r="2" spans="1:45" ht="20.25" x14ac:dyDescent="0.2">
      <c r="A2" s="11" t="s">
        <v>170</v>
      </c>
    </row>
    <row r="4" spans="1:45" ht="15.75" x14ac:dyDescent="0.25">
      <c r="A4" s="8" t="s">
        <v>107</v>
      </c>
      <c r="B4" s="1"/>
      <c r="C4" s="1"/>
      <c r="D4" s="1"/>
      <c r="E4" s="1"/>
    </row>
    <row r="5" spans="1:45" x14ac:dyDescent="0.2">
      <c r="P5" s="2"/>
    </row>
    <row r="6" spans="1:45" s="14" customFormat="1" ht="21.75" customHeight="1" x14ac:dyDescent="0.2">
      <c r="A6" s="44" t="s">
        <v>172</v>
      </c>
      <c r="B6" s="116" t="s">
        <v>134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1:45" s="14" customFormat="1" ht="30.75" customHeight="1" x14ac:dyDescent="0.2">
      <c r="A7" s="51"/>
      <c r="B7" s="96" t="s">
        <v>62</v>
      </c>
      <c r="C7" s="52" t="s">
        <v>66</v>
      </c>
      <c r="D7" s="52"/>
      <c r="E7" s="52"/>
      <c r="F7" s="52" t="s">
        <v>67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45" s="14" customFormat="1" ht="27" customHeight="1" x14ac:dyDescent="0.2">
      <c r="A8" s="51"/>
      <c r="B8" s="96"/>
      <c r="C8" s="98" t="s">
        <v>62</v>
      </c>
      <c r="D8" s="84" t="s">
        <v>18</v>
      </c>
      <c r="E8" s="84" t="s">
        <v>125</v>
      </c>
      <c r="F8" s="98" t="s">
        <v>62</v>
      </c>
      <c r="G8" s="115" t="s">
        <v>75</v>
      </c>
      <c r="H8" s="115"/>
      <c r="I8" s="115"/>
      <c r="J8" s="115"/>
      <c r="K8" s="115"/>
      <c r="L8" s="115" t="s">
        <v>76</v>
      </c>
      <c r="M8" s="115"/>
      <c r="N8" s="115"/>
      <c r="O8" s="115"/>
      <c r="P8" s="115"/>
    </row>
    <row r="9" spans="1:45" s="1" customFormat="1" ht="63" customHeight="1" x14ac:dyDescent="0.2">
      <c r="A9" s="45"/>
      <c r="B9" s="97"/>
      <c r="C9" s="99"/>
      <c r="D9" s="85"/>
      <c r="E9" s="85"/>
      <c r="F9" s="99"/>
      <c r="G9" s="41" t="s">
        <v>62</v>
      </c>
      <c r="H9" s="37" t="s">
        <v>17</v>
      </c>
      <c r="I9" s="37" t="s">
        <v>18</v>
      </c>
      <c r="J9" s="37" t="s">
        <v>74</v>
      </c>
      <c r="K9" s="37" t="s">
        <v>125</v>
      </c>
      <c r="L9" s="41" t="s">
        <v>62</v>
      </c>
      <c r="M9" s="37" t="s">
        <v>17</v>
      </c>
      <c r="N9" s="37" t="s">
        <v>18</v>
      </c>
      <c r="O9" s="37" t="s">
        <v>74</v>
      </c>
      <c r="P9" s="37" t="s">
        <v>125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1" customFormat="1" ht="21" customHeight="1" x14ac:dyDescent="0.2">
      <c r="A10" s="20">
        <v>1</v>
      </c>
      <c r="B10" s="20">
        <f t="shared" ref="B10:P10" si="0">A10+1</f>
        <v>2</v>
      </c>
      <c r="C10" s="20">
        <f t="shared" si="0"/>
        <v>3</v>
      </c>
      <c r="D10" s="20">
        <f t="shared" si="0"/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f t="shared" si="0"/>
        <v>11</v>
      </c>
      <c r="L10" s="20">
        <f t="shared" si="0"/>
        <v>12</v>
      </c>
      <c r="M10" s="20">
        <f t="shared" si="0"/>
        <v>13</v>
      </c>
      <c r="N10" s="20">
        <f t="shared" si="0"/>
        <v>14</v>
      </c>
      <c r="O10" s="20">
        <f t="shared" si="0"/>
        <v>15</v>
      </c>
      <c r="P10" s="20">
        <f t="shared" si="0"/>
        <v>16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1" customFormat="1" ht="21" customHeight="1" x14ac:dyDescent="0.2">
      <c r="A11" s="21">
        <v>2000</v>
      </c>
      <c r="B11" s="22">
        <f t="shared" ref="B11:B16" si="1">C11+F11</f>
        <v>14298</v>
      </c>
      <c r="C11" s="22">
        <f t="shared" ref="C11:C16" si="2">D11+E11</f>
        <v>1885</v>
      </c>
      <c r="D11" s="22">
        <f>+D26+D27+D28+D29</f>
        <v>-2737</v>
      </c>
      <c r="E11" s="22">
        <f>+E26+E27+E28+E29</f>
        <v>4622</v>
      </c>
      <c r="F11" s="22">
        <f t="shared" ref="F11:F16" si="3">G11+L11</f>
        <v>12413</v>
      </c>
      <c r="G11" s="22">
        <f>+H11+I11+J11+K11</f>
        <v>12029</v>
      </c>
      <c r="H11" s="22">
        <f>+H26+H27+H28+H29</f>
        <v>0</v>
      </c>
      <c r="I11" s="22">
        <f>+I26+I27+I28+I29</f>
        <v>415</v>
      </c>
      <c r="J11" s="22">
        <f>+J26+J27+J28+J29</f>
        <v>9179</v>
      </c>
      <c r="K11" s="22">
        <f>+K26+K27+K28+K29</f>
        <v>2435</v>
      </c>
      <c r="L11" s="22">
        <f t="shared" ref="L11:L16" si="4">+M11+N11+O11+P11</f>
        <v>384</v>
      </c>
      <c r="M11" s="22">
        <f>+M26+M27+M28+M29</f>
        <v>0</v>
      </c>
      <c r="N11" s="22">
        <f>+N26+N27+N28+N29</f>
        <v>0</v>
      </c>
      <c r="O11" s="22">
        <f>+O26+O27+O28+O29</f>
        <v>61</v>
      </c>
      <c r="P11" s="22">
        <f>+P26+P27+P28+P29</f>
        <v>323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1" customFormat="1" ht="21" customHeight="1" x14ac:dyDescent="0.2">
      <c r="A12" s="23">
        <v>2001</v>
      </c>
      <c r="B12" s="24">
        <f t="shared" si="1"/>
        <v>4457</v>
      </c>
      <c r="C12" s="24">
        <f t="shared" si="2"/>
        <v>-1247</v>
      </c>
      <c r="D12" s="24">
        <f>+D30+D31+D32+D33</f>
        <v>774</v>
      </c>
      <c r="E12" s="24">
        <f>+E30+E31+E32+E33</f>
        <v>-2021</v>
      </c>
      <c r="F12" s="24">
        <f t="shared" si="3"/>
        <v>5704</v>
      </c>
      <c r="G12" s="24">
        <f>+H12+I12+J12+K12</f>
        <v>5659</v>
      </c>
      <c r="H12" s="24">
        <f>+H30+H31+H32+H33</f>
        <v>0</v>
      </c>
      <c r="I12" s="24">
        <f>+I30+I31+I32+I33</f>
        <v>241</v>
      </c>
      <c r="J12" s="24">
        <f>+J30+J31+J32+J33</f>
        <v>3305</v>
      </c>
      <c r="K12" s="24">
        <f>+K30+K31+K32+K33</f>
        <v>2113</v>
      </c>
      <c r="L12" s="24">
        <f t="shared" si="4"/>
        <v>45</v>
      </c>
      <c r="M12" s="24">
        <f>+M30+M31+M32+M33</f>
        <v>0</v>
      </c>
      <c r="N12" s="24">
        <f>+N30+N31+N32+N33</f>
        <v>1</v>
      </c>
      <c r="O12" s="24">
        <f>+O30+O31+O32+O33</f>
        <v>66</v>
      </c>
      <c r="P12" s="24">
        <f>+P30+P31+P32+P33</f>
        <v>-22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1" customFormat="1" ht="21" customHeight="1" x14ac:dyDescent="0.2">
      <c r="A13" s="21">
        <v>2002</v>
      </c>
      <c r="B13" s="22">
        <f t="shared" si="1"/>
        <v>12585</v>
      </c>
      <c r="C13" s="22">
        <f t="shared" si="2"/>
        <v>-2244</v>
      </c>
      <c r="D13" s="22">
        <f>+D34+D35+D36+D37</f>
        <v>61</v>
      </c>
      <c r="E13" s="22">
        <f>+E34+E35+E36+E37</f>
        <v>-2305</v>
      </c>
      <c r="F13" s="22">
        <f t="shared" si="3"/>
        <v>14829</v>
      </c>
      <c r="G13" s="22">
        <f>+H13+I13+J13+K13</f>
        <v>14638</v>
      </c>
      <c r="H13" s="22">
        <f>+H34+H35+H36+H37</f>
        <v>0</v>
      </c>
      <c r="I13" s="22">
        <f>+I34+I35+I36+I37</f>
        <v>804</v>
      </c>
      <c r="J13" s="22">
        <f>+J34+J35+J36+J37</f>
        <v>14171</v>
      </c>
      <c r="K13" s="22">
        <f>+K34+K35+K36+K37</f>
        <v>-337</v>
      </c>
      <c r="L13" s="22">
        <f t="shared" si="4"/>
        <v>191</v>
      </c>
      <c r="M13" s="22">
        <f>+M34+M35+M36+M37</f>
        <v>0</v>
      </c>
      <c r="N13" s="22">
        <f>+N34+N35+N36+N37</f>
        <v>6</v>
      </c>
      <c r="O13" s="22">
        <f>+O34+O35+O36+O37</f>
        <v>139</v>
      </c>
      <c r="P13" s="22">
        <f>+P34+P35+P36+P37</f>
        <v>46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7" customFormat="1" ht="21" customHeight="1" x14ac:dyDescent="0.2">
      <c r="A14" s="23">
        <v>2003</v>
      </c>
      <c r="B14" s="24">
        <f t="shared" si="1"/>
        <v>14587</v>
      </c>
      <c r="C14" s="24">
        <f t="shared" si="2"/>
        <v>-3274</v>
      </c>
      <c r="D14" s="24">
        <f>+D38+D39+D40+D41</f>
        <v>-709</v>
      </c>
      <c r="E14" s="24">
        <f>+E38+E39+E40+E41</f>
        <v>-2565</v>
      </c>
      <c r="F14" s="24">
        <f t="shared" si="3"/>
        <v>17861</v>
      </c>
      <c r="G14" s="24">
        <f>+H14+I14+J14+K14</f>
        <v>18498</v>
      </c>
      <c r="H14" s="24">
        <f>+H38+H39+H40+H41</f>
        <v>0</v>
      </c>
      <c r="I14" s="24">
        <f>+I38+I39+I40+I41</f>
        <v>196</v>
      </c>
      <c r="J14" s="24">
        <f>+J38+J39+J40+J41</f>
        <v>20853</v>
      </c>
      <c r="K14" s="24">
        <f>+K38+K39+K40+K41</f>
        <v>-2551</v>
      </c>
      <c r="L14" s="24">
        <f t="shared" si="4"/>
        <v>-637</v>
      </c>
      <c r="M14" s="24">
        <f>+M38+M39+M40+M41</f>
        <v>0</v>
      </c>
      <c r="N14" s="24">
        <f>+N38+N39+N40+N41</f>
        <v>-12</v>
      </c>
      <c r="O14" s="24">
        <f>+O38+O39+O40+O41</f>
        <v>-465</v>
      </c>
      <c r="P14" s="24">
        <f>+P38+P39+P40+P41</f>
        <v>-160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s="1" customFormat="1" ht="21" customHeight="1" x14ac:dyDescent="0.2">
      <c r="A15" s="21">
        <v>2004</v>
      </c>
      <c r="B15" s="22">
        <f t="shared" si="1"/>
        <v>38858</v>
      </c>
      <c r="C15" s="22">
        <f t="shared" si="2"/>
        <v>5642</v>
      </c>
      <c r="D15" s="22">
        <f>+D42+D43+D45+D44</f>
        <v>1524</v>
      </c>
      <c r="E15" s="22">
        <f>+E42+E43+E45+E44</f>
        <v>4118</v>
      </c>
      <c r="F15" s="22">
        <f t="shared" si="3"/>
        <v>33216</v>
      </c>
      <c r="G15" s="22">
        <f>+G42+G43+G45+G44</f>
        <v>33171</v>
      </c>
      <c r="H15" s="22">
        <f>+H42+H43+H45+H44</f>
        <v>0</v>
      </c>
      <c r="I15" s="22">
        <f>+I42+I43+I45+I44</f>
        <v>1286</v>
      </c>
      <c r="J15" s="22">
        <f>+J42+J43+J45+J44</f>
        <v>31420</v>
      </c>
      <c r="K15" s="22">
        <f>+K42+K43+K45+K44</f>
        <v>465</v>
      </c>
      <c r="L15" s="22">
        <f t="shared" si="4"/>
        <v>45</v>
      </c>
      <c r="M15" s="22">
        <f>+M42+M43+M45+M44</f>
        <v>-3</v>
      </c>
      <c r="N15" s="22">
        <f>+N42+N43+N45+N44</f>
        <v>-35</v>
      </c>
      <c r="O15" s="22">
        <f>+O42+O43+O45+O44</f>
        <v>137</v>
      </c>
      <c r="P15" s="22">
        <f>+P42+P43+P45+P44</f>
        <v>-54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7" customFormat="1" ht="21" customHeight="1" x14ac:dyDescent="0.2">
      <c r="A16" s="23">
        <v>2005</v>
      </c>
      <c r="B16" s="24">
        <f t="shared" si="1"/>
        <v>48201</v>
      </c>
      <c r="C16" s="24">
        <f t="shared" si="2"/>
        <v>4167</v>
      </c>
      <c r="D16" s="24">
        <f>+D46+D47+D48+D49</f>
        <v>515</v>
      </c>
      <c r="E16" s="24">
        <f>+E46+E47+E48+E49</f>
        <v>3652</v>
      </c>
      <c r="F16" s="24">
        <f t="shared" si="3"/>
        <v>44034</v>
      </c>
      <c r="G16" s="24">
        <f>+G46+G47+G48+G49</f>
        <v>44828</v>
      </c>
      <c r="H16" s="24">
        <f>+H46+H47+H48+H49</f>
        <v>0</v>
      </c>
      <c r="I16" s="24">
        <f>+I46+I47+I48+I49</f>
        <v>2472</v>
      </c>
      <c r="J16" s="24">
        <f>+J46+J47+J48+J49</f>
        <v>42526</v>
      </c>
      <c r="K16" s="24">
        <f>+K46+K47+K48+K49</f>
        <v>-170</v>
      </c>
      <c r="L16" s="24">
        <f t="shared" si="4"/>
        <v>-794</v>
      </c>
      <c r="M16" s="24">
        <f>+M46+M47+M48+M49</f>
        <v>0</v>
      </c>
      <c r="N16" s="24">
        <f>+N46+N47+N48+N49</f>
        <v>-127</v>
      </c>
      <c r="O16" s="24">
        <f>+O46+O47+O48+O49</f>
        <v>49</v>
      </c>
      <c r="P16" s="24">
        <f>+P46+P47+P48+P49</f>
        <v>-716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s="7" customFormat="1" ht="21" customHeight="1" x14ac:dyDescent="0.2">
      <c r="A17" s="21">
        <v>2006</v>
      </c>
      <c r="B17" s="22">
        <f>C17+F17</f>
        <v>5458</v>
      </c>
      <c r="C17" s="22">
        <f>D17+E17</f>
        <v>-6611</v>
      </c>
      <c r="D17" s="22">
        <f>+D50+D51+D52+D53</f>
        <v>-3353</v>
      </c>
      <c r="E17" s="22">
        <f>+E50+E51+E52+E53</f>
        <v>-3258</v>
      </c>
      <c r="F17" s="22">
        <f>G17+L17</f>
        <v>12069</v>
      </c>
      <c r="G17" s="22">
        <f>+G50+G51+G52+G53</f>
        <v>13461</v>
      </c>
      <c r="H17" s="22">
        <f>+H50+H51+H52+H53</f>
        <v>0</v>
      </c>
      <c r="I17" s="22">
        <f>+I50+I51+I52+I53</f>
        <v>2457</v>
      </c>
      <c r="J17" s="22">
        <f>+J50+J51+J52+J53</f>
        <v>13847</v>
      </c>
      <c r="K17" s="22">
        <f>+K50+K51+K52+K53</f>
        <v>-2843</v>
      </c>
      <c r="L17" s="22">
        <f>+M17+N17+O17+P17</f>
        <v>-1392</v>
      </c>
      <c r="M17" s="22">
        <f>+M50+M51+M52+M53</f>
        <v>0</v>
      </c>
      <c r="N17" s="22">
        <f>+N50+N51+N52+N53</f>
        <v>15</v>
      </c>
      <c r="O17" s="22">
        <f>+O50+O51+O52+O53</f>
        <v>-800</v>
      </c>
      <c r="P17" s="22">
        <f>+P50+P51+P52+P53</f>
        <v>-607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s="7" customFormat="1" ht="21" customHeight="1" x14ac:dyDescent="0.2">
      <c r="A18" s="23">
        <v>2007</v>
      </c>
      <c r="B18" s="24">
        <f>C18+F18</f>
        <v>-343</v>
      </c>
      <c r="C18" s="24">
        <f>D18+E18</f>
        <v>-1452</v>
      </c>
      <c r="D18" s="24">
        <f>+D57+D56+D55+D54</f>
        <v>-2141</v>
      </c>
      <c r="E18" s="24">
        <f>+E57+E56+E55+E54</f>
        <v>689</v>
      </c>
      <c r="F18" s="24">
        <f>G18+L18</f>
        <v>1109</v>
      </c>
      <c r="G18" s="24">
        <f>+G57+G56+G55+G54</f>
        <v>1192</v>
      </c>
      <c r="H18" s="24">
        <f>+H57+H56+H55+H54</f>
        <v>0</v>
      </c>
      <c r="I18" s="24">
        <f>+I57+I56+I55+I54</f>
        <v>-5233</v>
      </c>
      <c r="J18" s="24">
        <f>+J57+J56+J55+J54</f>
        <v>7007</v>
      </c>
      <c r="K18" s="24">
        <f>+K57+K56+K55+K54</f>
        <v>-582</v>
      </c>
      <c r="L18" s="24">
        <f>+M18+N18+O18+P18</f>
        <v>-83</v>
      </c>
      <c r="M18" s="24">
        <f>+M57+M56+M55+M54</f>
        <v>0</v>
      </c>
      <c r="N18" s="24">
        <f>+N57+N56+N55+N54</f>
        <v>-47</v>
      </c>
      <c r="O18" s="24">
        <f>+O57+O56+O55+O54</f>
        <v>40</v>
      </c>
      <c r="P18" s="24">
        <f>+P57+P56+P55+P54</f>
        <v>-76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s="7" customFormat="1" ht="21" customHeight="1" x14ac:dyDescent="0.2">
      <c r="A19" s="21">
        <v>2008</v>
      </c>
      <c r="B19" s="22">
        <f>C19+F19</f>
        <v>-14023</v>
      </c>
      <c r="C19" s="22">
        <f>D19+E19</f>
        <v>583</v>
      </c>
      <c r="D19" s="22">
        <f>+D58+D59+D60+D61</f>
        <v>2281</v>
      </c>
      <c r="E19" s="22">
        <f>+E58+E59+E60+E61</f>
        <v>-1698</v>
      </c>
      <c r="F19" s="22">
        <f>G19+L19</f>
        <v>-14606</v>
      </c>
      <c r="G19" s="22">
        <f>+G58+G59+G60+G61</f>
        <v>-14763</v>
      </c>
      <c r="H19" s="22">
        <f>+H58+H59+H60+H61</f>
        <v>0</v>
      </c>
      <c r="I19" s="22">
        <f>+I58+I59+I60+I61</f>
        <v>-217</v>
      </c>
      <c r="J19" s="22">
        <f>+J58+J59+J60+J61</f>
        <v>-12389</v>
      </c>
      <c r="K19" s="22">
        <f>+K58+K59+K60+K61</f>
        <v>-2157</v>
      </c>
      <c r="L19" s="22">
        <f>+M19+N19+O19+P19</f>
        <v>157</v>
      </c>
      <c r="M19" s="22">
        <f>+M58+M59+M60+M61</f>
        <v>0</v>
      </c>
      <c r="N19" s="22">
        <f>+N58+N59+N60+N61</f>
        <v>-31</v>
      </c>
      <c r="O19" s="22">
        <f>+O58+O59+O60+O61</f>
        <v>283</v>
      </c>
      <c r="P19" s="22">
        <f>+P58+P59+P60+P61</f>
        <v>-95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s="1" customFormat="1" ht="21" customHeight="1" x14ac:dyDescent="0.2">
      <c r="A20" s="23">
        <v>2009</v>
      </c>
      <c r="B20" s="24">
        <f>C20+F20</f>
        <v>47935</v>
      </c>
      <c r="C20" s="24">
        <f>D20+E20</f>
        <v>4187</v>
      </c>
      <c r="D20" s="24">
        <f>+D62+D63+D64+D65</f>
        <v>2445</v>
      </c>
      <c r="E20" s="24">
        <f>+E62+E63+E64+E65</f>
        <v>1742</v>
      </c>
      <c r="F20" s="24">
        <f>G20+L20</f>
        <v>43748</v>
      </c>
      <c r="G20" s="24">
        <f>+G62+G63+G64+G65</f>
        <v>40447</v>
      </c>
      <c r="H20" s="24">
        <f>+H62+H63+H64+H65</f>
        <v>-2</v>
      </c>
      <c r="I20" s="24">
        <f>+I62+I63+I64+I65</f>
        <v>-63</v>
      </c>
      <c r="J20" s="24">
        <f>+J62+J63+J64+J65</f>
        <v>39115</v>
      </c>
      <c r="K20" s="24">
        <f>+K62+K63+K64+K65</f>
        <v>1397</v>
      </c>
      <c r="L20" s="24">
        <f>+M20+N20+O20+P20</f>
        <v>3301</v>
      </c>
      <c r="M20" s="24">
        <f>+M62+M63+M64+M65</f>
        <v>0</v>
      </c>
      <c r="N20" s="24">
        <f>+N62+N63+N64+N65</f>
        <v>0</v>
      </c>
      <c r="O20" s="24">
        <f>+O62+O63+O64+O65</f>
        <v>3493</v>
      </c>
      <c r="P20" s="24">
        <f>+P62+P63+P64+P65</f>
        <v>-192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7" customFormat="1" ht="21" customHeight="1" x14ac:dyDescent="0.2">
      <c r="A21" s="25">
        <v>2010</v>
      </c>
      <c r="B21" s="22">
        <f>+B66+B67+B68+B69</f>
        <v>80107</v>
      </c>
      <c r="C21" s="22">
        <f t="shared" ref="C21:P21" si="5">+C66+C67+C68+C69</f>
        <v>23539</v>
      </c>
      <c r="D21" s="22">
        <f t="shared" si="5"/>
        <v>4391</v>
      </c>
      <c r="E21" s="22">
        <f t="shared" si="5"/>
        <v>19148</v>
      </c>
      <c r="F21" s="22">
        <f t="shared" si="5"/>
        <v>56568</v>
      </c>
      <c r="G21" s="22">
        <f t="shared" si="5"/>
        <v>55761</v>
      </c>
      <c r="H21" s="22">
        <f t="shared" si="5"/>
        <v>0</v>
      </c>
      <c r="I21" s="22">
        <f t="shared" si="5"/>
        <v>389</v>
      </c>
      <c r="J21" s="22">
        <f t="shared" si="5"/>
        <v>54574</v>
      </c>
      <c r="K21" s="22">
        <f t="shared" si="5"/>
        <v>798</v>
      </c>
      <c r="L21" s="22">
        <f t="shared" si="5"/>
        <v>807</v>
      </c>
      <c r="M21" s="22">
        <f t="shared" si="5"/>
        <v>0</v>
      </c>
      <c r="N21" s="22">
        <f t="shared" si="5"/>
        <v>52</v>
      </c>
      <c r="O21" s="22">
        <f t="shared" si="5"/>
        <v>1497</v>
      </c>
      <c r="P21" s="22">
        <f t="shared" si="5"/>
        <v>-742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7" customFormat="1" ht="21" customHeight="1" x14ac:dyDescent="0.2">
      <c r="A22" s="23">
        <v>2011</v>
      </c>
      <c r="B22" s="24">
        <f>+B70+B71+B72+B73</f>
        <v>45612</v>
      </c>
      <c r="C22" s="24">
        <f t="shared" ref="C22:P22" si="6">+C70+C71+C72+C73</f>
        <v>8783</v>
      </c>
      <c r="D22" s="24">
        <f t="shared" si="6"/>
        <v>-2552</v>
      </c>
      <c r="E22" s="24">
        <f t="shared" si="6"/>
        <v>11335</v>
      </c>
      <c r="F22" s="24">
        <f t="shared" si="6"/>
        <v>36829</v>
      </c>
      <c r="G22" s="24">
        <f t="shared" si="6"/>
        <v>38097</v>
      </c>
      <c r="H22" s="24">
        <f t="shared" si="6"/>
        <v>0</v>
      </c>
      <c r="I22" s="24">
        <f t="shared" si="6"/>
        <v>-148</v>
      </c>
      <c r="J22" s="24">
        <f t="shared" si="6"/>
        <v>40363</v>
      </c>
      <c r="K22" s="24">
        <f t="shared" si="6"/>
        <v>-2118</v>
      </c>
      <c r="L22" s="24">
        <f t="shared" si="6"/>
        <v>-1268</v>
      </c>
      <c r="M22" s="24">
        <f t="shared" si="6"/>
        <v>0</v>
      </c>
      <c r="N22" s="24">
        <f t="shared" si="6"/>
        <v>-52</v>
      </c>
      <c r="O22" s="24">
        <f t="shared" si="6"/>
        <v>-1738</v>
      </c>
      <c r="P22" s="24">
        <f t="shared" si="6"/>
        <v>522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7" customFormat="1" ht="21" customHeight="1" x14ac:dyDescent="0.2">
      <c r="A23" s="25">
        <v>2012</v>
      </c>
      <c r="B23" s="22">
        <f>+B74+B75+B76+B77</f>
        <v>67552</v>
      </c>
      <c r="C23" s="22">
        <f t="shared" ref="C23:P23" si="7">+C74+C75+C76+C77</f>
        <v>12655</v>
      </c>
      <c r="D23" s="22">
        <f t="shared" si="7"/>
        <v>4616</v>
      </c>
      <c r="E23" s="22">
        <f t="shared" si="7"/>
        <v>8039</v>
      </c>
      <c r="F23" s="22">
        <f t="shared" si="7"/>
        <v>54897</v>
      </c>
      <c r="G23" s="22">
        <f t="shared" si="7"/>
        <v>56041</v>
      </c>
      <c r="H23" s="22">
        <f t="shared" si="7"/>
        <v>0</v>
      </c>
      <c r="I23" s="22">
        <f t="shared" si="7"/>
        <v>678</v>
      </c>
      <c r="J23" s="22">
        <f t="shared" si="7"/>
        <v>55101</v>
      </c>
      <c r="K23" s="22">
        <f t="shared" si="7"/>
        <v>262</v>
      </c>
      <c r="L23" s="22">
        <f t="shared" si="7"/>
        <v>-1144</v>
      </c>
      <c r="M23" s="22">
        <f t="shared" si="7"/>
        <v>0</v>
      </c>
      <c r="N23" s="22">
        <f t="shared" si="7"/>
        <v>7</v>
      </c>
      <c r="O23" s="22">
        <f t="shared" si="7"/>
        <v>-1141</v>
      </c>
      <c r="P23" s="22">
        <f t="shared" si="7"/>
        <v>-10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s="7" customFormat="1" ht="21" customHeight="1" x14ac:dyDescent="0.2">
      <c r="A24" s="23">
        <v>2013</v>
      </c>
      <c r="B24" s="24">
        <f>+B78+B79+B80+B81</f>
        <v>8093</v>
      </c>
      <c r="C24" s="24">
        <f t="shared" ref="C24:P24" si="8">+C78+C79+C80+C81</f>
        <v>8162</v>
      </c>
      <c r="D24" s="24">
        <f t="shared" si="8"/>
        <v>5503</v>
      </c>
      <c r="E24" s="24">
        <f t="shared" si="8"/>
        <v>2659</v>
      </c>
      <c r="F24" s="24">
        <f t="shared" si="8"/>
        <v>-69</v>
      </c>
      <c r="G24" s="24">
        <f t="shared" si="8"/>
        <v>759</v>
      </c>
      <c r="H24" s="24">
        <f t="shared" si="8"/>
        <v>0</v>
      </c>
      <c r="I24" s="24">
        <f t="shared" si="8"/>
        <v>110</v>
      </c>
      <c r="J24" s="24">
        <f t="shared" si="8"/>
        <v>148</v>
      </c>
      <c r="K24" s="24">
        <f t="shared" si="8"/>
        <v>501</v>
      </c>
      <c r="L24" s="24">
        <f t="shared" si="8"/>
        <v>-828</v>
      </c>
      <c r="M24" s="24">
        <f t="shared" si="8"/>
        <v>0</v>
      </c>
      <c r="N24" s="24">
        <f t="shared" si="8"/>
        <v>-3</v>
      </c>
      <c r="O24" s="24">
        <f t="shared" si="8"/>
        <v>-585</v>
      </c>
      <c r="P24" s="24">
        <f t="shared" si="8"/>
        <v>-240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s="7" customFormat="1" ht="2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s="1" customFormat="1" ht="21" customHeight="1" x14ac:dyDescent="0.2">
      <c r="A26" s="28" t="s">
        <v>0</v>
      </c>
      <c r="B26" s="22">
        <f t="shared" ref="B26:B49" si="9">C26+F26</f>
        <v>10676</v>
      </c>
      <c r="C26" s="22">
        <f t="shared" ref="C26:C49" si="10">D26+E26</f>
        <v>1238</v>
      </c>
      <c r="D26" s="22">
        <v>-65</v>
      </c>
      <c r="E26" s="22">
        <v>1303</v>
      </c>
      <c r="F26" s="22">
        <f t="shared" ref="F26:F49" si="11">G26+L26</f>
        <v>9438</v>
      </c>
      <c r="G26" s="22">
        <f t="shared" ref="G26:G49" si="12">+H26+I26+J26+K26</f>
        <v>9400</v>
      </c>
      <c r="H26" s="22">
        <v>0</v>
      </c>
      <c r="I26" s="22">
        <v>358</v>
      </c>
      <c r="J26" s="22">
        <v>7089</v>
      </c>
      <c r="K26" s="22">
        <v>1953</v>
      </c>
      <c r="L26" s="22">
        <f t="shared" ref="L26:L49" si="13">+M26+N26+O26+P26</f>
        <v>38</v>
      </c>
      <c r="M26" s="22">
        <v>0</v>
      </c>
      <c r="N26" s="22">
        <v>0</v>
      </c>
      <c r="O26" s="22">
        <v>-32</v>
      </c>
      <c r="P26" s="22">
        <v>70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1" customFormat="1" ht="21" customHeight="1" x14ac:dyDescent="0.2">
      <c r="A27" s="29" t="s">
        <v>1</v>
      </c>
      <c r="B27" s="24">
        <f t="shared" si="9"/>
        <v>1344</v>
      </c>
      <c r="C27" s="24">
        <f t="shared" si="10"/>
        <v>-306</v>
      </c>
      <c r="D27" s="24">
        <v>-1808</v>
      </c>
      <c r="E27" s="24">
        <v>1502</v>
      </c>
      <c r="F27" s="24">
        <f t="shared" si="11"/>
        <v>1650</v>
      </c>
      <c r="G27" s="24">
        <f t="shared" si="12"/>
        <v>1812</v>
      </c>
      <c r="H27" s="24">
        <v>0</v>
      </c>
      <c r="I27" s="24">
        <v>-145</v>
      </c>
      <c r="J27" s="24">
        <v>1918</v>
      </c>
      <c r="K27" s="24">
        <v>39</v>
      </c>
      <c r="L27" s="24">
        <f t="shared" si="13"/>
        <v>-162</v>
      </c>
      <c r="M27" s="24">
        <v>0</v>
      </c>
      <c r="N27" s="24">
        <v>0</v>
      </c>
      <c r="O27" s="24">
        <v>-241</v>
      </c>
      <c r="P27" s="24">
        <v>79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1" customFormat="1" ht="21" customHeight="1" x14ac:dyDescent="0.2">
      <c r="A28" s="28" t="s">
        <v>2</v>
      </c>
      <c r="B28" s="22">
        <f t="shared" si="9"/>
        <v>2472</v>
      </c>
      <c r="C28" s="22">
        <f t="shared" si="10"/>
        <v>768</v>
      </c>
      <c r="D28" s="22">
        <v>-878</v>
      </c>
      <c r="E28" s="22">
        <v>1646</v>
      </c>
      <c r="F28" s="22">
        <f t="shared" si="11"/>
        <v>1704</v>
      </c>
      <c r="G28" s="22">
        <f t="shared" si="12"/>
        <v>1515</v>
      </c>
      <c r="H28" s="22">
        <v>0</v>
      </c>
      <c r="I28" s="22">
        <v>391</v>
      </c>
      <c r="J28" s="22">
        <v>1023</v>
      </c>
      <c r="K28" s="22">
        <v>101</v>
      </c>
      <c r="L28" s="22">
        <f t="shared" si="13"/>
        <v>189</v>
      </c>
      <c r="M28" s="22">
        <v>0</v>
      </c>
      <c r="N28" s="22">
        <v>0</v>
      </c>
      <c r="O28" s="22">
        <v>114</v>
      </c>
      <c r="P28" s="22">
        <v>75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1" customFormat="1" ht="21" customHeight="1" x14ac:dyDescent="0.2">
      <c r="A29" s="29" t="s">
        <v>3</v>
      </c>
      <c r="B29" s="24">
        <f t="shared" si="9"/>
        <v>-194</v>
      </c>
      <c r="C29" s="24">
        <f t="shared" si="10"/>
        <v>185</v>
      </c>
      <c r="D29" s="24">
        <v>14</v>
      </c>
      <c r="E29" s="24">
        <v>171</v>
      </c>
      <c r="F29" s="24">
        <f t="shared" si="11"/>
        <v>-379</v>
      </c>
      <c r="G29" s="24">
        <f t="shared" si="12"/>
        <v>-698</v>
      </c>
      <c r="H29" s="24">
        <v>0</v>
      </c>
      <c r="I29" s="24">
        <v>-189</v>
      </c>
      <c r="J29" s="24">
        <v>-851</v>
      </c>
      <c r="K29" s="24">
        <v>342</v>
      </c>
      <c r="L29" s="24">
        <f t="shared" si="13"/>
        <v>319</v>
      </c>
      <c r="M29" s="24">
        <v>0</v>
      </c>
      <c r="N29" s="24">
        <v>0</v>
      </c>
      <c r="O29" s="24">
        <v>220</v>
      </c>
      <c r="P29" s="24">
        <v>99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1" customFormat="1" ht="21" customHeight="1" x14ac:dyDescent="0.2">
      <c r="A30" s="28" t="s">
        <v>7</v>
      </c>
      <c r="B30" s="22">
        <f t="shared" si="9"/>
        <v>8664</v>
      </c>
      <c r="C30" s="22">
        <f t="shared" si="10"/>
        <v>-327</v>
      </c>
      <c r="D30" s="22">
        <v>-293</v>
      </c>
      <c r="E30" s="22">
        <v>-34</v>
      </c>
      <c r="F30" s="22">
        <f t="shared" si="11"/>
        <v>8991</v>
      </c>
      <c r="G30" s="22">
        <f t="shared" si="12"/>
        <v>9153</v>
      </c>
      <c r="H30" s="22">
        <v>0</v>
      </c>
      <c r="I30" s="22">
        <v>78</v>
      </c>
      <c r="J30" s="22">
        <v>6300</v>
      </c>
      <c r="K30" s="22">
        <v>2775</v>
      </c>
      <c r="L30" s="22">
        <f t="shared" si="13"/>
        <v>-162</v>
      </c>
      <c r="M30" s="22">
        <v>0</v>
      </c>
      <c r="N30" s="22">
        <v>0</v>
      </c>
      <c r="O30" s="22">
        <v>-207</v>
      </c>
      <c r="P30" s="22">
        <v>45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1" customFormat="1" ht="21" customHeight="1" x14ac:dyDescent="0.2">
      <c r="A31" s="29" t="s">
        <v>4</v>
      </c>
      <c r="B31" s="24">
        <f t="shared" si="9"/>
        <v>-3462</v>
      </c>
      <c r="C31" s="24">
        <f t="shared" si="10"/>
        <v>-53</v>
      </c>
      <c r="D31" s="24">
        <v>320</v>
      </c>
      <c r="E31" s="24">
        <v>-373</v>
      </c>
      <c r="F31" s="24">
        <f t="shared" si="11"/>
        <v>-3409</v>
      </c>
      <c r="G31" s="24">
        <f t="shared" si="12"/>
        <v>-3442</v>
      </c>
      <c r="H31" s="24">
        <v>0</v>
      </c>
      <c r="I31" s="24">
        <v>79</v>
      </c>
      <c r="J31" s="24">
        <v>-3506</v>
      </c>
      <c r="K31" s="24">
        <v>-15</v>
      </c>
      <c r="L31" s="24">
        <f t="shared" si="13"/>
        <v>33</v>
      </c>
      <c r="M31" s="24">
        <v>0</v>
      </c>
      <c r="N31" s="24">
        <v>0</v>
      </c>
      <c r="O31" s="24">
        <v>95</v>
      </c>
      <c r="P31" s="24">
        <v>-62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1" customFormat="1" ht="21" customHeight="1" x14ac:dyDescent="0.2">
      <c r="A32" s="28" t="s">
        <v>5</v>
      </c>
      <c r="B32" s="22">
        <f t="shared" si="9"/>
        <v>264</v>
      </c>
      <c r="C32" s="22">
        <f t="shared" si="10"/>
        <v>182</v>
      </c>
      <c r="D32" s="22">
        <v>631</v>
      </c>
      <c r="E32" s="22">
        <v>-449</v>
      </c>
      <c r="F32" s="22">
        <f t="shared" si="11"/>
        <v>82</v>
      </c>
      <c r="G32" s="22">
        <f t="shared" si="12"/>
        <v>-108</v>
      </c>
      <c r="H32" s="22">
        <v>0</v>
      </c>
      <c r="I32" s="22">
        <v>-50</v>
      </c>
      <c r="J32" s="22">
        <v>-105</v>
      </c>
      <c r="K32" s="22">
        <v>47</v>
      </c>
      <c r="L32" s="22">
        <f t="shared" si="13"/>
        <v>190</v>
      </c>
      <c r="M32" s="22">
        <v>0</v>
      </c>
      <c r="N32" s="22">
        <v>1</v>
      </c>
      <c r="O32" s="22">
        <v>230</v>
      </c>
      <c r="P32" s="22">
        <v>-41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1" customFormat="1" ht="21" customHeight="1" x14ac:dyDescent="0.2">
      <c r="A33" s="29" t="s">
        <v>6</v>
      </c>
      <c r="B33" s="24">
        <f t="shared" si="9"/>
        <v>-1009</v>
      </c>
      <c r="C33" s="24">
        <f t="shared" si="10"/>
        <v>-1049</v>
      </c>
      <c r="D33" s="24">
        <v>116</v>
      </c>
      <c r="E33" s="24">
        <v>-1165</v>
      </c>
      <c r="F33" s="24">
        <f t="shared" si="11"/>
        <v>40</v>
      </c>
      <c r="G33" s="24">
        <f t="shared" si="12"/>
        <v>56</v>
      </c>
      <c r="H33" s="24">
        <v>0</v>
      </c>
      <c r="I33" s="24">
        <v>134</v>
      </c>
      <c r="J33" s="24">
        <v>616</v>
      </c>
      <c r="K33" s="24">
        <v>-694</v>
      </c>
      <c r="L33" s="24">
        <f t="shared" si="13"/>
        <v>-16</v>
      </c>
      <c r="M33" s="24">
        <v>0</v>
      </c>
      <c r="N33" s="24">
        <v>0</v>
      </c>
      <c r="O33" s="24">
        <v>-52</v>
      </c>
      <c r="P33" s="24">
        <v>36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1" customFormat="1" ht="21" customHeight="1" x14ac:dyDescent="0.2">
      <c r="A34" s="28" t="s">
        <v>11</v>
      </c>
      <c r="B34" s="22">
        <f t="shared" si="9"/>
        <v>7014</v>
      </c>
      <c r="C34" s="22">
        <f t="shared" si="10"/>
        <v>-698</v>
      </c>
      <c r="D34" s="22">
        <v>-8</v>
      </c>
      <c r="E34" s="22">
        <v>-690</v>
      </c>
      <c r="F34" s="22">
        <f t="shared" si="11"/>
        <v>7712</v>
      </c>
      <c r="G34" s="22">
        <f t="shared" si="12"/>
        <v>7823</v>
      </c>
      <c r="H34" s="22">
        <v>0</v>
      </c>
      <c r="I34" s="22">
        <v>688</v>
      </c>
      <c r="J34" s="22">
        <v>7081</v>
      </c>
      <c r="K34" s="22">
        <v>54</v>
      </c>
      <c r="L34" s="22">
        <f t="shared" si="13"/>
        <v>-111</v>
      </c>
      <c r="M34" s="22">
        <v>0</v>
      </c>
      <c r="N34" s="22">
        <v>1</v>
      </c>
      <c r="O34" s="22">
        <v>-119</v>
      </c>
      <c r="P34" s="22">
        <v>7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1" customFormat="1" ht="21" customHeight="1" x14ac:dyDescent="0.2">
      <c r="A35" s="29" t="s">
        <v>8</v>
      </c>
      <c r="B35" s="24">
        <f t="shared" si="9"/>
        <v>3005</v>
      </c>
      <c r="C35" s="24">
        <f t="shared" si="10"/>
        <v>-676</v>
      </c>
      <c r="D35" s="24">
        <v>4</v>
      </c>
      <c r="E35" s="24">
        <v>-680</v>
      </c>
      <c r="F35" s="24">
        <f t="shared" si="11"/>
        <v>3681</v>
      </c>
      <c r="G35" s="24">
        <f t="shared" si="12"/>
        <v>3916</v>
      </c>
      <c r="H35" s="24">
        <v>0</v>
      </c>
      <c r="I35" s="24">
        <v>-53</v>
      </c>
      <c r="J35" s="24">
        <v>4072</v>
      </c>
      <c r="K35" s="24">
        <v>-103</v>
      </c>
      <c r="L35" s="24">
        <f t="shared" si="13"/>
        <v>-235</v>
      </c>
      <c r="M35" s="24">
        <v>0</v>
      </c>
      <c r="N35" s="24">
        <v>0</v>
      </c>
      <c r="O35" s="24">
        <v>-235</v>
      </c>
      <c r="P35" s="24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1" customFormat="1" ht="21" customHeight="1" x14ac:dyDescent="0.2">
      <c r="A36" s="28" t="s">
        <v>9</v>
      </c>
      <c r="B36" s="22">
        <f t="shared" si="9"/>
        <v>3721</v>
      </c>
      <c r="C36" s="22">
        <f t="shared" si="10"/>
        <v>-1032</v>
      </c>
      <c r="D36" s="22">
        <v>51</v>
      </c>
      <c r="E36" s="22">
        <v>-1083</v>
      </c>
      <c r="F36" s="22">
        <f t="shared" si="11"/>
        <v>4753</v>
      </c>
      <c r="G36" s="22">
        <f t="shared" si="12"/>
        <v>4855</v>
      </c>
      <c r="H36" s="22">
        <v>0</v>
      </c>
      <c r="I36" s="22">
        <v>172</v>
      </c>
      <c r="J36" s="22">
        <v>4773</v>
      </c>
      <c r="K36" s="22">
        <v>-90</v>
      </c>
      <c r="L36" s="22">
        <f t="shared" si="13"/>
        <v>-102</v>
      </c>
      <c r="M36" s="22">
        <v>0</v>
      </c>
      <c r="N36" s="22">
        <v>0</v>
      </c>
      <c r="O36" s="22">
        <v>-142</v>
      </c>
      <c r="P36" s="22">
        <v>40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1" customFormat="1" ht="21" customHeight="1" x14ac:dyDescent="0.2">
      <c r="A37" s="29" t="s">
        <v>10</v>
      </c>
      <c r="B37" s="24">
        <f t="shared" si="9"/>
        <v>-1155</v>
      </c>
      <c r="C37" s="24">
        <f t="shared" si="10"/>
        <v>162</v>
      </c>
      <c r="D37" s="24">
        <v>14</v>
      </c>
      <c r="E37" s="24">
        <v>148</v>
      </c>
      <c r="F37" s="24">
        <f t="shared" si="11"/>
        <v>-1317</v>
      </c>
      <c r="G37" s="24">
        <f t="shared" si="12"/>
        <v>-1956</v>
      </c>
      <c r="H37" s="24">
        <v>0</v>
      </c>
      <c r="I37" s="24">
        <v>-3</v>
      </c>
      <c r="J37" s="24">
        <v>-1755</v>
      </c>
      <c r="K37" s="24">
        <v>-198</v>
      </c>
      <c r="L37" s="24">
        <f t="shared" si="13"/>
        <v>639</v>
      </c>
      <c r="M37" s="24">
        <v>0</v>
      </c>
      <c r="N37" s="24">
        <v>5</v>
      </c>
      <c r="O37" s="24">
        <v>635</v>
      </c>
      <c r="P37" s="24">
        <v>-1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1" customFormat="1" ht="21" customHeight="1" x14ac:dyDescent="0.2">
      <c r="A38" s="28" t="s">
        <v>15</v>
      </c>
      <c r="B38" s="22">
        <f t="shared" si="9"/>
        <v>12098</v>
      </c>
      <c r="C38" s="22">
        <f t="shared" si="10"/>
        <v>-177</v>
      </c>
      <c r="D38" s="22">
        <v>-58</v>
      </c>
      <c r="E38" s="22">
        <v>-119</v>
      </c>
      <c r="F38" s="22">
        <f t="shared" si="11"/>
        <v>12275</v>
      </c>
      <c r="G38" s="22">
        <f t="shared" si="12"/>
        <v>11868</v>
      </c>
      <c r="H38" s="22">
        <v>0</v>
      </c>
      <c r="I38" s="22">
        <v>-36</v>
      </c>
      <c r="J38" s="22">
        <v>12516</v>
      </c>
      <c r="K38" s="22">
        <v>-612</v>
      </c>
      <c r="L38" s="22">
        <f t="shared" si="13"/>
        <v>407</v>
      </c>
      <c r="M38" s="22">
        <v>0</v>
      </c>
      <c r="N38" s="22">
        <v>-1</v>
      </c>
      <c r="O38" s="22">
        <v>353</v>
      </c>
      <c r="P38" s="22">
        <v>55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1" customFormat="1" ht="21" customHeight="1" x14ac:dyDescent="0.2">
      <c r="A39" s="29" t="s">
        <v>12</v>
      </c>
      <c r="B39" s="24">
        <f t="shared" si="9"/>
        <v>-3300</v>
      </c>
      <c r="C39" s="24">
        <f t="shared" si="10"/>
        <v>357</v>
      </c>
      <c r="D39" s="24">
        <v>167</v>
      </c>
      <c r="E39" s="24">
        <v>190</v>
      </c>
      <c r="F39" s="24">
        <f t="shared" si="11"/>
        <v>-3657</v>
      </c>
      <c r="G39" s="24">
        <f t="shared" si="12"/>
        <v>-3463</v>
      </c>
      <c r="H39" s="24">
        <v>0</v>
      </c>
      <c r="I39" s="24">
        <v>-8</v>
      </c>
      <c r="J39" s="24">
        <v>-2893</v>
      </c>
      <c r="K39" s="24">
        <v>-562</v>
      </c>
      <c r="L39" s="24">
        <f t="shared" si="13"/>
        <v>-194</v>
      </c>
      <c r="M39" s="24">
        <v>0</v>
      </c>
      <c r="N39" s="24">
        <v>1</v>
      </c>
      <c r="O39" s="24">
        <v>-64</v>
      </c>
      <c r="P39" s="24">
        <v>-131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1" customFormat="1" ht="21" customHeight="1" x14ac:dyDescent="0.2">
      <c r="A40" s="28" t="s">
        <v>13</v>
      </c>
      <c r="B40" s="22">
        <f t="shared" si="9"/>
        <v>-1903</v>
      </c>
      <c r="C40" s="22">
        <f t="shared" si="10"/>
        <v>-1211</v>
      </c>
      <c r="D40" s="22">
        <v>-217</v>
      </c>
      <c r="E40" s="22">
        <v>-994</v>
      </c>
      <c r="F40" s="22">
        <f t="shared" si="11"/>
        <v>-692</v>
      </c>
      <c r="G40" s="22">
        <f t="shared" si="12"/>
        <v>-259</v>
      </c>
      <c r="H40" s="22">
        <v>0</v>
      </c>
      <c r="I40" s="22">
        <v>-16</v>
      </c>
      <c r="J40" s="22">
        <v>-288</v>
      </c>
      <c r="K40" s="22">
        <v>45</v>
      </c>
      <c r="L40" s="22">
        <f t="shared" si="13"/>
        <v>-433</v>
      </c>
      <c r="M40" s="22">
        <v>0</v>
      </c>
      <c r="N40" s="22">
        <v>0</v>
      </c>
      <c r="O40" s="22">
        <v>-417</v>
      </c>
      <c r="P40" s="22">
        <v>-16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1" customFormat="1" ht="21" customHeight="1" x14ac:dyDescent="0.2">
      <c r="A41" s="29" t="s">
        <v>14</v>
      </c>
      <c r="B41" s="24">
        <f t="shared" si="9"/>
        <v>7692</v>
      </c>
      <c r="C41" s="24">
        <f t="shared" si="10"/>
        <v>-2243</v>
      </c>
      <c r="D41" s="24">
        <v>-601</v>
      </c>
      <c r="E41" s="24">
        <v>-1642</v>
      </c>
      <c r="F41" s="24">
        <f t="shared" si="11"/>
        <v>9935</v>
      </c>
      <c r="G41" s="24">
        <f t="shared" si="12"/>
        <v>10352</v>
      </c>
      <c r="H41" s="24">
        <v>0</v>
      </c>
      <c r="I41" s="24">
        <v>256</v>
      </c>
      <c r="J41" s="24">
        <v>11518</v>
      </c>
      <c r="K41" s="24">
        <v>-1422</v>
      </c>
      <c r="L41" s="24">
        <f t="shared" si="13"/>
        <v>-417</v>
      </c>
      <c r="M41" s="24">
        <v>0</v>
      </c>
      <c r="N41" s="24">
        <v>-12</v>
      </c>
      <c r="O41" s="24">
        <v>-337</v>
      </c>
      <c r="P41" s="24">
        <v>-68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1" customFormat="1" ht="21" customHeight="1" x14ac:dyDescent="0.2">
      <c r="A42" s="28" t="s">
        <v>19</v>
      </c>
      <c r="B42" s="22">
        <f t="shared" si="9"/>
        <v>15864</v>
      </c>
      <c r="C42" s="22">
        <f t="shared" si="10"/>
        <v>996</v>
      </c>
      <c r="D42" s="22">
        <v>137</v>
      </c>
      <c r="E42" s="22">
        <v>859</v>
      </c>
      <c r="F42" s="22">
        <f t="shared" si="11"/>
        <v>14868</v>
      </c>
      <c r="G42" s="22">
        <f t="shared" si="12"/>
        <v>14997</v>
      </c>
      <c r="H42" s="22">
        <v>0</v>
      </c>
      <c r="I42" s="22">
        <v>-34</v>
      </c>
      <c r="J42" s="22">
        <v>15031</v>
      </c>
      <c r="K42" s="22">
        <v>0</v>
      </c>
      <c r="L42" s="22">
        <f t="shared" si="13"/>
        <v>-129</v>
      </c>
      <c r="M42" s="22">
        <v>0</v>
      </c>
      <c r="N42" s="22">
        <v>55</v>
      </c>
      <c r="O42" s="22">
        <v>-196</v>
      </c>
      <c r="P42" s="22">
        <v>12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1" customFormat="1" ht="21" customHeight="1" x14ac:dyDescent="0.2">
      <c r="A43" s="29" t="s">
        <v>20</v>
      </c>
      <c r="B43" s="24">
        <f t="shared" si="9"/>
        <v>8732</v>
      </c>
      <c r="C43" s="24">
        <f t="shared" si="10"/>
        <v>304</v>
      </c>
      <c r="D43" s="24">
        <v>173</v>
      </c>
      <c r="E43" s="24">
        <v>131</v>
      </c>
      <c r="F43" s="24">
        <f t="shared" si="11"/>
        <v>8428</v>
      </c>
      <c r="G43" s="24">
        <f t="shared" si="12"/>
        <v>8153</v>
      </c>
      <c r="H43" s="24">
        <v>0</v>
      </c>
      <c r="I43" s="24">
        <v>-34</v>
      </c>
      <c r="J43" s="24">
        <v>8167</v>
      </c>
      <c r="K43" s="24">
        <v>20</v>
      </c>
      <c r="L43" s="24">
        <f t="shared" si="13"/>
        <v>275</v>
      </c>
      <c r="M43" s="24">
        <v>0</v>
      </c>
      <c r="N43" s="24">
        <v>-90</v>
      </c>
      <c r="O43" s="24">
        <v>382</v>
      </c>
      <c r="P43" s="24">
        <v>-17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1" customFormat="1" ht="21" customHeight="1" x14ac:dyDescent="0.2">
      <c r="A44" s="28" t="s">
        <v>21</v>
      </c>
      <c r="B44" s="22">
        <f t="shared" si="9"/>
        <v>5848</v>
      </c>
      <c r="C44" s="22">
        <f t="shared" si="10"/>
        <v>127</v>
      </c>
      <c r="D44" s="22">
        <v>-117</v>
      </c>
      <c r="E44" s="22">
        <v>244</v>
      </c>
      <c r="F44" s="22">
        <f t="shared" si="11"/>
        <v>5721</v>
      </c>
      <c r="G44" s="22">
        <f t="shared" si="12"/>
        <v>5638</v>
      </c>
      <c r="H44" s="22">
        <v>0</v>
      </c>
      <c r="I44" s="22">
        <v>1352</v>
      </c>
      <c r="J44" s="22">
        <v>2255</v>
      </c>
      <c r="K44" s="22">
        <v>2031</v>
      </c>
      <c r="L44" s="22">
        <f t="shared" si="13"/>
        <v>83</v>
      </c>
      <c r="M44" s="22">
        <v>-3</v>
      </c>
      <c r="N44" s="22">
        <v>-1</v>
      </c>
      <c r="O44" s="22">
        <v>114</v>
      </c>
      <c r="P44" s="22">
        <v>-27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1" customFormat="1" ht="21" customHeight="1" x14ac:dyDescent="0.2">
      <c r="A45" s="29" t="s">
        <v>22</v>
      </c>
      <c r="B45" s="24">
        <f t="shared" si="9"/>
        <v>8414</v>
      </c>
      <c r="C45" s="24">
        <f t="shared" si="10"/>
        <v>4215</v>
      </c>
      <c r="D45" s="24">
        <v>1331</v>
      </c>
      <c r="E45" s="24">
        <v>2884</v>
      </c>
      <c r="F45" s="24">
        <f t="shared" si="11"/>
        <v>4199</v>
      </c>
      <c r="G45" s="24">
        <f t="shared" si="12"/>
        <v>4383</v>
      </c>
      <c r="H45" s="24">
        <v>0</v>
      </c>
      <c r="I45" s="24">
        <v>2</v>
      </c>
      <c r="J45" s="24">
        <v>5967</v>
      </c>
      <c r="K45" s="24">
        <v>-1586</v>
      </c>
      <c r="L45" s="24">
        <f t="shared" si="13"/>
        <v>-184</v>
      </c>
      <c r="M45" s="24">
        <v>0</v>
      </c>
      <c r="N45" s="24">
        <v>1</v>
      </c>
      <c r="O45" s="24">
        <v>-163</v>
      </c>
      <c r="P45" s="24">
        <v>-22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1" customFormat="1" ht="21" customHeight="1" x14ac:dyDescent="0.2">
      <c r="A46" s="28" t="s">
        <v>23</v>
      </c>
      <c r="B46" s="22">
        <f t="shared" si="9"/>
        <v>19232</v>
      </c>
      <c r="C46" s="22">
        <f t="shared" si="10"/>
        <v>3077</v>
      </c>
      <c r="D46" s="22">
        <v>446</v>
      </c>
      <c r="E46" s="22">
        <v>2631</v>
      </c>
      <c r="F46" s="22">
        <f t="shared" si="11"/>
        <v>16155</v>
      </c>
      <c r="G46" s="22">
        <f t="shared" si="12"/>
        <v>15903</v>
      </c>
      <c r="H46" s="22">
        <v>0</v>
      </c>
      <c r="I46" s="22">
        <v>1</v>
      </c>
      <c r="J46" s="22">
        <v>16052</v>
      </c>
      <c r="K46" s="22">
        <v>-150</v>
      </c>
      <c r="L46" s="22">
        <f t="shared" si="13"/>
        <v>252</v>
      </c>
      <c r="M46" s="22">
        <v>0</v>
      </c>
      <c r="N46" s="22">
        <v>0</v>
      </c>
      <c r="O46" s="22">
        <v>556</v>
      </c>
      <c r="P46" s="22">
        <v>-304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s="1" customFormat="1" ht="21" customHeight="1" x14ac:dyDescent="0.2">
      <c r="A47" s="29" t="s">
        <v>24</v>
      </c>
      <c r="B47" s="24">
        <f t="shared" si="9"/>
        <v>25299</v>
      </c>
      <c r="C47" s="24">
        <f t="shared" si="10"/>
        <v>146</v>
      </c>
      <c r="D47" s="24">
        <v>357</v>
      </c>
      <c r="E47" s="24">
        <v>-211</v>
      </c>
      <c r="F47" s="24">
        <f t="shared" si="11"/>
        <v>25153</v>
      </c>
      <c r="G47" s="24">
        <f t="shared" si="12"/>
        <v>25552</v>
      </c>
      <c r="H47" s="24">
        <v>0</v>
      </c>
      <c r="I47" s="24">
        <v>1957</v>
      </c>
      <c r="J47" s="24">
        <v>23572</v>
      </c>
      <c r="K47" s="24">
        <v>23</v>
      </c>
      <c r="L47" s="24">
        <f t="shared" si="13"/>
        <v>-399</v>
      </c>
      <c r="M47" s="24">
        <v>0</v>
      </c>
      <c r="N47" s="24">
        <v>-126</v>
      </c>
      <c r="O47" s="24">
        <v>-194</v>
      </c>
      <c r="P47" s="24">
        <v>-79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s="1" customFormat="1" ht="21" customHeight="1" x14ac:dyDescent="0.2">
      <c r="A48" s="28" t="s">
        <v>25</v>
      </c>
      <c r="B48" s="22">
        <f t="shared" si="9"/>
        <v>4908</v>
      </c>
      <c r="C48" s="22">
        <f t="shared" si="10"/>
        <v>2907</v>
      </c>
      <c r="D48" s="22">
        <v>489</v>
      </c>
      <c r="E48" s="22">
        <v>2418</v>
      </c>
      <c r="F48" s="22">
        <f t="shared" si="11"/>
        <v>2001</v>
      </c>
      <c r="G48" s="22">
        <f t="shared" si="12"/>
        <v>2318</v>
      </c>
      <c r="H48" s="22">
        <v>0</v>
      </c>
      <c r="I48" s="22">
        <v>-311</v>
      </c>
      <c r="J48" s="22">
        <v>2606</v>
      </c>
      <c r="K48" s="22">
        <v>23</v>
      </c>
      <c r="L48" s="22">
        <f t="shared" si="13"/>
        <v>-317</v>
      </c>
      <c r="M48" s="22">
        <v>0</v>
      </c>
      <c r="N48" s="22">
        <v>1</v>
      </c>
      <c r="O48" s="22">
        <v>-248</v>
      </c>
      <c r="P48" s="22">
        <v>-70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s="1" customFormat="1" ht="21" customHeight="1" x14ac:dyDescent="0.2">
      <c r="A49" s="29" t="s">
        <v>26</v>
      </c>
      <c r="B49" s="24">
        <f t="shared" si="9"/>
        <v>-1238</v>
      </c>
      <c r="C49" s="24">
        <f t="shared" si="10"/>
        <v>-1963</v>
      </c>
      <c r="D49" s="24">
        <v>-777</v>
      </c>
      <c r="E49" s="24">
        <v>-1186</v>
      </c>
      <c r="F49" s="24">
        <f t="shared" si="11"/>
        <v>725</v>
      </c>
      <c r="G49" s="24">
        <f t="shared" si="12"/>
        <v>1055</v>
      </c>
      <c r="H49" s="24">
        <v>0</v>
      </c>
      <c r="I49" s="24">
        <v>825</v>
      </c>
      <c r="J49" s="24">
        <v>296</v>
      </c>
      <c r="K49" s="24">
        <v>-66</v>
      </c>
      <c r="L49" s="24">
        <f t="shared" si="13"/>
        <v>-330</v>
      </c>
      <c r="M49" s="24">
        <v>0</v>
      </c>
      <c r="N49" s="24">
        <v>-2</v>
      </c>
      <c r="O49" s="24">
        <v>-65</v>
      </c>
      <c r="P49" s="24">
        <v>-263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1" customFormat="1" ht="21" customHeight="1" x14ac:dyDescent="0.2">
      <c r="A50" s="28" t="s">
        <v>130</v>
      </c>
      <c r="B50" s="22">
        <f t="shared" ref="B50:B57" si="14">C50+F50</f>
        <v>12125</v>
      </c>
      <c r="C50" s="22">
        <f t="shared" ref="C50:C57" si="15">D50+E50</f>
        <v>-1869</v>
      </c>
      <c r="D50" s="22">
        <v>-209</v>
      </c>
      <c r="E50" s="22">
        <v>-1660</v>
      </c>
      <c r="F50" s="22">
        <f t="shared" ref="F50:F57" si="16">G50+L50</f>
        <v>13994</v>
      </c>
      <c r="G50" s="22">
        <f t="shared" ref="G50:G57" si="17">+H50+I50+J50+K50</f>
        <v>15038</v>
      </c>
      <c r="H50" s="22">
        <v>0</v>
      </c>
      <c r="I50" s="22">
        <v>1892</v>
      </c>
      <c r="J50" s="22">
        <v>15291</v>
      </c>
      <c r="K50" s="22">
        <v>-2145</v>
      </c>
      <c r="L50" s="22">
        <f t="shared" ref="L50:L57" si="18">+M50+N50+O50+P50</f>
        <v>-1044</v>
      </c>
      <c r="M50" s="22">
        <v>0</v>
      </c>
      <c r="N50" s="22">
        <v>-2</v>
      </c>
      <c r="O50" s="22">
        <v>-737</v>
      </c>
      <c r="P50" s="22">
        <v>-305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1" customFormat="1" ht="21" customHeight="1" x14ac:dyDescent="0.2">
      <c r="A51" s="29" t="s">
        <v>131</v>
      </c>
      <c r="B51" s="24">
        <f t="shared" si="14"/>
        <v>-7354</v>
      </c>
      <c r="C51" s="24">
        <f t="shared" si="15"/>
        <v>-3078</v>
      </c>
      <c r="D51" s="24">
        <v>-1212</v>
      </c>
      <c r="E51" s="24">
        <v>-1866</v>
      </c>
      <c r="F51" s="24">
        <f t="shared" si="16"/>
        <v>-4276</v>
      </c>
      <c r="G51" s="24">
        <f t="shared" si="17"/>
        <v>-4156</v>
      </c>
      <c r="H51" s="24">
        <v>0</v>
      </c>
      <c r="I51" s="24">
        <v>969</v>
      </c>
      <c r="J51" s="24">
        <v>-4868</v>
      </c>
      <c r="K51" s="24">
        <v>-257</v>
      </c>
      <c r="L51" s="24">
        <f t="shared" si="18"/>
        <v>-120</v>
      </c>
      <c r="M51" s="24">
        <v>0</v>
      </c>
      <c r="N51" s="24">
        <v>1</v>
      </c>
      <c r="O51" s="24">
        <v>-15</v>
      </c>
      <c r="P51" s="24">
        <v>-106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1" customFormat="1" ht="21" customHeight="1" x14ac:dyDescent="0.2">
      <c r="A52" s="28" t="s">
        <v>132</v>
      </c>
      <c r="B52" s="22">
        <f t="shared" si="14"/>
        <v>-882</v>
      </c>
      <c r="C52" s="22">
        <f t="shared" si="15"/>
        <v>340</v>
      </c>
      <c r="D52" s="22">
        <v>-212</v>
      </c>
      <c r="E52" s="22">
        <v>552</v>
      </c>
      <c r="F52" s="22">
        <f t="shared" si="16"/>
        <v>-1222</v>
      </c>
      <c r="G52" s="22">
        <f t="shared" si="17"/>
        <v>-1113</v>
      </c>
      <c r="H52" s="22">
        <v>0</v>
      </c>
      <c r="I52" s="22">
        <v>-631</v>
      </c>
      <c r="J52" s="22">
        <v>-475</v>
      </c>
      <c r="K52" s="22">
        <v>-7</v>
      </c>
      <c r="L52" s="22">
        <f t="shared" si="18"/>
        <v>-109</v>
      </c>
      <c r="M52" s="22">
        <v>0</v>
      </c>
      <c r="N52" s="22">
        <v>0</v>
      </c>
      <c r="O52" s="22">
        <v>-16</v>
      </c>
      <c r="P52" s="22">
        <v>-93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1" customFormat="1" ht="21" customHeight="1" x14ac:dyDescent="0.2">
      <c r="A53" s="29" t="s">
        <v>133</v>
      </c>
      <c r="B53" s="24">
        <f t="shared" si="14"/>
        <v>1569</v>
      </c>
      <c r="C53" s="24">
        <f t="shared" si="15"/>
        <v>-2004</v>
      </c>
      <c r="D53" s="24">
        <v>-1720</v>
      </c>
      <c r="E53" s="24">
        <v>-284</v>
      </c>
      <c r="F53" s="24">
        <f t="shared" si="16"/>
        <v>3573</v>
      </c>
      <c r="G53" s="24">
        <f t="shared" si="17"/>
        <v>3692</v>
      </c>
      <c r="H53" s="24">
        <v>0</v>
      </c>
      <c r="I53" s="24">
        <v>227</v>
      </c>
      <c r="J53" s="24">
        <v>3899</v>
      </c>
      <c r="K53" s="24">
        <v>-434</v>
      </c>
      <c r="L53" s="24">
        <f t="shared" si="18"/>
        <v>-119</v>
      </c>
      <c r="M53" s="24">
        <v>0</v>
      </c>
      <c r="N53" s="24">
        <v>16</v>
      </c>
      <c r="O53" s="24">
        <v>-32</v>
      </c>
      <c r="P53" s="24">
        <v>-103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s="1" customFormat="1" ht="21" customHeight="1" x14ac:dyDescent="0.2">
      <c r="A54" s="28" t="s">
        <v>135</v>
      </c>
      <c r="B54" s="22">
        <f t="shared" si="14"/>
        <v>-405</v>
      </c>
      <c r="C54" s="22">
        <f t="shared" si="15"/>
        <v>-1080</v>
      </c>
      <c r="D54" s="22">
        <v>-517</v>
      </c>
      <c r="E54" s="22">
        <v>-563</v>
      </c>
      <c r="F54" s="22">
        <f t="shared" si="16"/>
        <v>675</v>
      </c>
      <c r="G54" s="22">
        <f t="shared" si="17"/>
        <v>739</v>
      </c>
      <c r="H54" s="22">
        <v>0</v>
      </c>
      <c r="I54" s="22">
        <v>-5930</v>
      </c>
      <c r="J54" s="22">
        <v>8500</v>
      </c>
      <c r="K54" s="22">
        <v>-1831</v>
      </c>
      <c r="L54" s="22">
        <f t="shared" si="18"/>
        <v>-64</v>
      </c>
      <c r="M54" s="22">
        <v>0</v>
      </c>
      <c r="N54" s="22">
        <v>-5</v>
      </c>
      <c r="O54" s="22">
        <v>-1</v>
      </c>
      <c r="P54" s="22">
        <v>-58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s="1" customFormat="1" ht="21" customHeight="1" x14ac:dyDescent="0.2">
      <c r="A55" s="29" t="s">
        <v>136</v>
      </c>
      <c r="B55" s="24">
        <f t="shared" si="14"/>
        <v>-2237</v>
      </c>
      <c r="C55" s="24">
        <f t="shared" si="15"/>
        <v>-377</v>
      </c>
      <c r="D55" s="24">
        <v>-99</v>
      </c>
      <c r="E55" s="24">
        <v>-278</v>
      </c>
      <c r="F55" s="24">
        <f t="shared" si="16"/>
        <v>-1860</v>
      </c>
      <c r="G55" s="24">
        <f t="shared" si="17"/>
        <v>-1820</v>
      </c>
      <c r="H55" s="24">
        <v>0</v>
      </c>
      <c r="I55" s="24">
        <v>1</v>
      </c>
      <c r="J55" s="24">
        <v>-1838</v>
      </c>
      <c r="K55" s="24">
        <v>17</v>
      </c>
      <c r="L55" s="24">
        <f t="shared" si="18"/>
        <v>-40</v>
      </c>
      <c r="M55" s="24">
        <v>0</v>
      </c>
      <c r="N55" s="24">
        <v>-4</v>
      </c>
      <c r="O55" s="24">
        <v>38</v>
      </c>
      <c r="P55" s="24">
        <v>-74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1" customFormat="1" ht="21" customHeight="1" x14ac:dyDescent="0.2">
      <c r="A56" s="28" t="s">
        <v>137</v>
      </c>
      <c r="B56" s="22">
        <f t="shared" si="14"/>
        <v>-3976</v>
      </c>
      <c r="C56" s="22">
        <f t="shared" si="15"/>
        <v>-724</v>
      </c>
      <c r="D56" s="22">
        <v>-1123</v>
      </c>
      <c r="E56" s="22">
        <v>399</v>
      </c>
      <c r="F56" s="22">
        <f t="shared" si="16"/>
        <v>-3252</v>
      </c>
      <c r="G56" s="22">
        <f t="shared" si="17"/>
        <v>-3133</v>
      </c>
      <c r="H56" s="22">
        <v>0</v>
      </c>
      <c r="I56" s="22">
        <v>2</v>
      </c>
      <c r="J56" s="22">
        <v>-3568</v>
      </c>
      <c r="K56" s="22">
        <v>433</v>
      </c>
      <c r="L56" s="22">
        <f t="shared" si="18"/>
        <v>-119</v>
      </c>
      <c r="M56" s="22">
        <v>0</v>
      </c>
      <c r="N56" s="22">
        <v>-37</v>
      </c>
      <c r="O56" s="22">
        <v>-13</v>
      </c>
      <c r="P56" s="22">
        <v>-69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s="1" customFormat="1" ht="21" customHeight="1" x14ac:dyDescent="0.2">
      <c r="A57" s="29" t="s">
        <v>138</v>
      </c>
      <c r="B57" s="24">
        <f t="shared" si="14"/>
        <v>6275</v>
      </c>
      <c r="C57" s="24">
        <f t="shared" si="15"/>
        <v>729</v>
      </c>
      <c r="D57" s="24">
        <v>-402</v>
      </c>
      <c r="E57" s="24">
        <v>1131</v>
      </c>
      <c r="F57" s="24">
        <f t="shared" si="16"/>
        <v>5546</v>
      </c>
      <c r="G57" s="24">
        <f t="shared" si="17"/>
        <v>5406</v>
      </c>
      <c r="H57" s="24">
        <v>0</v>
      </c>
      <c r="I57" s="24">
        <v>694</v>
      </c>
      <c r="J57" s="24">
        <v>3913</v>
      </c>
      <c r="K57" s="24">
        <v>799</v>
      </c>
      <c r="L57" s="24">
        <f t="shared" si="18"/>
        <v>140</v>
      </c>
      <c r="M57" s="24">
        <v>0</v>
      </c>
      <c r="N57" s="24">
        <v>-1</v>
      </c>
      <c r="O57" s="24">
        <v>16</v>
      </c>
      <c r="P57" s="24">
        <v>125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s="1" customFormat="1" ht="21" customHeight="1" x14ac:dyDescent="0.2">
      <c r="A58" s="28" t="s">
        <v>139</v>
      </c>
      <c r="B58" s="22">
        <f t="shared" ref="B58:B65" si="19">C58+F58</f>
        <v>-6396</v>
      </c>
      <c r="C58" s="22">
        <f t="shared" ref="C58:C65" si="20">D58+E58</f>
        <v>719</v>
      </c>
      <c r="D58" s="22">
        <v>94</v>
      </c>
      <c r="E58" s="22">
        <v>625</v>
      </c>
      <c r="F58" s="22">
        <f t="shared" ref="F58:F65" si="21">G58+L58</f>
        <v>-7115</v>
      </c>
      <c r="G58" s="22">
        <f t="shared" ref="G58:G65" si="22">+H58+I58+J58+K58</f>
        <v>-6920</v>
      </c>
      <c r="H58" s="22">
        <v>0</v>
      </c>
      <c r="I58" s="22">
        <v>-82</v>
      </c>
      <c r="J58" s="22">
        <v>-6510</v>
      </c>
      <c r="K58" s="22">
        <v>-328</v>
      </c>
      <c r="L58" s="22">
        <f t="shared" ref="L58:L65" si="23">+M58+N58+O58+P58</f>
        <v>-195</v>
      </c>
      <c r="M58" s="22">
        <v>0</v>
      </c>
      <c r="N58" s="22">
        <v>-15</v>
      </c>
      <c r="O58" s="22">
        <v>-4</v>
      </c>
      <c r="P58" s="22">
        <v>-176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s="1" customFormat="1" ht="21" customHeight="1" x14ac:dyDescent="0.2">
      <c r="A59" s="29" t="s">
        <v>140</v>
      </c>
      <c r="B59" s="24">
        <f t="shared" si="19"/>
        <v>6516</v>
      </c>
      <c r="C59" s="24">
        <f t="shared" si="20"/>
        <v>2226</v>
      </c>
      <c r="D59" s="24">
        <v>1891</v>
      </c>
      <c r="E59" s="24">
        <v>335</v>
      </c>
      <c r="F59" s="24">
        <f t="shared" si="21"/>
        <v>4290</v>
      </c>
      <c r="G59" s="24">
        <f t="shared" si="22"/>
        <v>2901</v>
      </c>
      <c r="H59" s="24">
        <v>0</v>
      </c>
      <c r="I59" s="24">
        <v>-157</v>
      </c>
      <c r="J59" s="24">
        <v>2504</v>
      </c>
      <c r="K59" s="24">
        <v>554</v>
      </c>
      <c r="L59" s="24">
        <f t="shared" si="23"/>
        <v>1389</v>
      </c>
      <c r="M59" s="24">
        <v>0</v>
      </c>
      <c r="N59" s="24">
        <v>-3</v>
      </c>
      <c r="O59" s="24">
        <v>1452</v>
      </c>
      <c r="P59" s="24">
        <v>-60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s="1" customFormat="1" ht="21" customHeight="1" x14ac:dyDescent="0.2">
      <c r="A60" s="28" t="s">
        <v>141</v>
      </c>
      <c r="B60" s="22">
        <f t="shared" si="19"/>
        <v>-861</v>
      </c>
      <c r="C60" s="22">
        <f t="shared" si="20"/>
        <v>654</v>
      </c>
      <c r="D60" s="22">
        <v>1548</v>
      </c>
      <c r="E60" s="22">
        <v>-894</v>
      </c>
      <c r="F60" s="22">
        <f t="shared" si="21"/>
        <v>-1515</v>
      </c>
      <c r="G60" s="22">
        <f t="shared" si="22"/>
        <v>-1575</v>
      </c>
      <c r="H60" s="22">
        <v>0</v>
      </c>
      <c r="I60" s="22">
        <v>160</v>
      </c>
      <c r="J60" s="22">
        <v>-1651</v>
      </c>
      <c r="K60" s="22">
        <v>-84</v>
      </c>
      <c r="L60" s="22">
        <f t="shared" si="23"/>
        <v>60</v>
      </c>
      <c r="M60" s="22">
        <v>0</v>
      </c>
      <c r="N60" s="22">
        <v>-10</v>
      </c>
      <c r="O60" s="22">
        <v>72</v>
      </c>
      <c r="P60" s="22">
        <v>-2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1" customFormat="1" ht="21" customHeight="1" x14ac:dyDescent="0.2">
      <c r="A61" s="29" t="s">
        <v>142</v>
      </c>
      <c r="B61" s="24">
        <f t="shared" si="19"/>
        <v>-13282</v>
      </c>
      <c r="C61" s="24">
        <f t="shared" si="20"/>
        <v>-3016</v>
      </c>
      <c r="D61" s="24">
        <v>-1252</v>
      </c>
      <c r="E61" s="24">
        <v>-1764</v>
      </c>
      <c r="F61" s="24">
        <f t="shared" si="21"/>
        <v>-10266</v>
      </c>
      <c r="G61" s="24">
        <f t="shared" si="22"/>
        <v>-9169</v>
      </c>
      <c r="H61" s="24">
        <v>0</v>
      </c>
      <c r="I61" s="24">
        <v>-138</v>
      </c>
      <c r="J61" s="24">
        <v>-6732</v>
      </c>
      <c r="K61" s="24">
        <v>-2299</v>
      </c>
      <c r="L61" s="24">
        <f t="shared" si="23"/>
        <v>-1097</v>
      </c>
      <c r="M61" s="24">
        <v>0</v>
      </c>
      <c r="N61" s="24">
        <v>-3</v>
      </c>
      <c r="O61" s="24">
        <v>-1237</v>
      </c>
      <c r="P61" s="24">
        <v>143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s="1" customFormat="1" ht="21" customHeight="1" x14ac:dyDescent="0.2">
      <c r="A62" s="28" t="s">
        <v>147</v>
      </c>
      <c r="B62" s="22">
        <f t="shared" si="19"/>
        <v>-4438</v>
      </c>
      <c r="C62" s="22">
        <f t="shared" si="20"/>
        <v>-3354</v>
      </c>
      <c r="D62" s="22">
        <v>-2121</v>
      </c>
      <c r="E62" s="22">
        <v>-1233</v>
      </c>
      <c r="F62" s="22">
        <f t="shared" si="21"/>
        <v>-1084</v>
      </c>
      <c r="G62" s="22">
        <f t="shared" si="22"/>
        <v>-3452</v>
      </c>
      <c r="H62" s="22">
        <v>-2</v>
      </c>
      <c r="I62" s="22">
        <v>-6</v>
      </c>
      <c r="J62" s="22">
        <v>-3636</v>
      </c>
      <c r="K62" s="22">
        <v>192</v>
      </c>
      <c r="L62" s="22">
        <f t="shared" si="23"/>
        <v>2368</v>
      </c>
      <c r="M62" s="22">
        <v>0</v>
      </c>
      <c r="N62" s="22">
        <v>0</v>
      </c>
      <c r="O62" s="22">
        <v>2407</v>
      </c>
      <c r="P62" s="22">
        <v>-39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s="1" customFormat="1" ht="21" customHeight="1" x14ac:dyDescent="0.2">
      <c r="A63" s="29" t="s">
        <v>148</v>
      </c>
      <c r="B63" s="24">
        <f t="shared" si="19"/>
        <v>15006</v>
      </c>
      <c r="C63" s="24">
        <f t="shared" si="20"/>
        <v>1506</v>
      </c>
      <c r="D63" s="24">
        <v>870</v>
      </c>
      <c r="E63" s="24">
        <v>636</v>
      </c>
      <c r="F63" s="24">
        <f t="shared" si="21"/>
        <v>13500</v>
      </c>
      <c r="G63" s="24">
        <f t="shared" si="22"/>
        <v>10276</v>
      </c>
      <c r="H63" s="24">
        <v>0</v>
      </c>
      <c r="I63" s="24">
        <v>-125</v>
      </c>
      <c r="J63" s="24">
        <v>8097</v>
      </c>
      <c r="K63" s="24">
        <v>2304</v>
      </c>
      <c r="L63" s="24">
        <f t="shared" si="23"/>
        <v>3224</v>
      </c>
      <c r="M63" s="24">
        <v>0</v>
      </c>
      <c r="N63" s="24">
        <v>0</v>
      </c>
      <c r="O63" s="24">
        <v>3223</v>
      </c>
      <c r="P63" s="24">
        <v>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1" customFormat="1" ht="21" customHeight="1" x14ac:dyDescent="0.2">
      <c r="A64" s="28" t="s">
        <v>149</v>
      </c>
      <c r="B64" s="22">
        <f t="shared" si="19"/>
        <v>23864</v>
      </c>
      <c r="C64" s="22">
        <f t="shared" si="20"/>
        <v>3090</v>
      </c>
      <c r="D64" s="22">
        <v>2131</v>
      </c>
      <c r="E64" s="22">
        <v>959</v>
      </c>
      <c r="F64" s="22">
        <f t="shared" si="21"/>
        <v>20774</v>
      </c>
      <c r="G64" s="22">
        <f t="shared" si="22"/>
        <v>23765</v>
      </c>
      <c r="H64" s="22">
        <v>0</v>
      </c>
      <c r="I64" s="22">
        <v>-83</v>
      </c>
      <c r="J64" s="22">
        <v>23105</v>
      </c>
      <c r="K64" s="22">
        <v>743</v>
      </c>
      <c r="L64" s="22">
        <f t="shared" si="23"/>
        <v>-2991</v>
      </c>
      <c r="M64" s="22">
        <v>0</v>
      </c>
      <c r="N64" s="22">
        <v>0</v>
      </c>
      <c r="O64" s="22">
        <v>-2946</v>
      </c>
      <c r="P64" s="22">
        <v>-45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1" customFormat="1" ht="21" customHeight="1" x14ac:dyDescent="0.2">
      <c r="A65" s="29" t="s">
        <v>150</v>
      </c>
      <c r="B65" s="24">
        <f t="shared" si="19"/>
        <v>13503</v>
      </c>
      <c r="C65" s="24">
        <f t="shared" si="20"/>
        <v>2945</v>
      </c>
      <c r="D65" s="24">
        <v>1565</v>
      </c>
      <c r="E65" s="24">
        <v>1380</v>
      </c>
      <c r="F65" s="24">
        <f t="shared" si="21"/>
        <v>10558</v>
      </c>
      <c r="G65" s="24">
        <f t="shared" si="22"/>
        <v>9858</v>
      </c>
      <c r="H65" s="24">
        <v>0</v>
      </c>
      <c r="I65" s="24">
        <v>151</v>
      </c>
      <c r="J65" s="24">
        <v>11549</v>
      </c>
      <c r="K65" s="24">
        <v>-1842</v>
      </c>
      <c r="L65" s="24">
        <f t="shared" si="23"/>
        <v>700</v>
      </c>
      <c r="M65" s="24">
        <v>0</v>
      </c>
      <c r="N65" s="24">
        <v>0</v>
      </c>
      <c r="O65" s="24">
        <v>809</v>
      </c>
      <c r="P65" s="24">
        <v>-109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s="1" customFormat="1" ht="21" customHeight="1" x14ac:dyDescent="0.2">
      <c r="A66" s="28" t="s">
        <v>151</v>
      </c>
      <c r="B66" s="22">
        <f t="shared" ref="B66:B73" si="24">C66+F66</f>
        <v>29033</v>
      </c>
      <c r="C66" s="22">
        <f t="shared" ref="C66:C73" si="25">D66+E66</f>
        <v>3208</v>
      </c>
      <c r="D66" s="22">
        <v>1408</v>
      </c>
      <c r="E66" s="22">
        <v>1800</v>
      </c>
      <c r="F66" s="22">
        <f t="shared" ref="F66:F73" si="26">G66+L66</f>
        <v>25825</v>
      </c>
      <c r="G66" s="22">
        <f t="shared" ref="G66:G73" si="27">+H66+I66+J66+K66</f>
        <v>25351</v>
      </c>
      <c r="H66" s="22">
        <v>0</v>
      </c>
      <c r="I66" s="22">
        <v>-2</v>
      </c>
      <c r="J66" s="22">
        <v>24951</v>
      </c>
      <c r="K66" s="22">
        <v>402</v>
      </c>
      <c r="L66" s="22">
        <f t="shared" ref="L66:L73" si="28">+M66+N66+O66+P66</f>
        <v>474</v>
      </c>
      <c r="M66" s="22">
        <v>0</v>
      </c>
      <c r="N66" s="22">
        <v>2</v>
      </c>
      <c r="O66" s="22">
        <v>472</v>
      </c>
      <c r="P66" s="22">
        <v>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s="1" customFormat="1" ht="21" customHeight="1" x14ac:dyDescent="0.2">
      <c r="A67" s="29" t="s">
        <v>152</v>
      </c>
      <c r="B67" s="24">
        <f t="shared" si="24"/>
        <v>12634</v>
      </c>
      <c r="C67" s="24">
        <f t="shared" si="25"/>
        <v>6652</v>
      </c>
      <c r="D67" s="24">
        <v>1272</v>
      </c>
      <c r="E67" s="24">
        <v>5380</v>
      </c>
      <c r="F67" s="24">
        <f t="shared" si="26"/>
        <v>5982</v>
      </c>
      <c r="G67" s="24">
        <f t="shared" si="27"/>
        <v>6368</v>
      </c>
      <c r="H67" s="24">
        <v>0</v>
      </c>
      <c r="I67" s="24">
        <v>40</v>
      </c>
      <c r="J67" s="24">
        <v>6042</v>
      </c>
      <c r="K67" s="24">
        <v>286</v>
      </c>
      <c r="L67" s="24">
        <f t="shared" si="28"/>
        <v>-386</v>
      </c>
      <c r="M67" s="24">
        <v>0</v>
      </c>
      <c r="N67" s="24">
        <v>-24</v>
      </c>
      <c r="O67" s="24">
        <v>-357</v>
      </c>
      <c r="P67" s="24">
        <v>-5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s="1" customFormat="1" ht="21" customHeight="1" x14ac:dyDescent="0.2">
      <c r="A68" s="28" t="s">
        <v>153</v>
      </c>
      <c r="B68" s="22">
        <f t="shared" si="24"/>
        <v>28885</v>
      </c>
      <c r="C68" s="22">
        <f t="shared" si="25"/>
        <v>1644</v>
      </c>
      <c r="D68" s="22">
        <v>247</v>
      </c>
      <c r="E68" s="22">
        <v>1397</v>
      </c>
      <c r="F68" s="22">
        <f t="shared" si="26"/>
        <v>27241</v>
      </c>
      <c r="G68" s="22">
        <f t="shared" si="27"/>
        <v>26526</v>
      </c>
      <c r="H68" s="22">
        <v>0</v>
      </c>
      <c r="I68" s="22">
        <v>379</v>
      </c>
      <c r="J68" s="22">
        <v>25988</v>
      </c>
      <c r="K68" s="22">
        <v>159</v>
      </c>
      <c r="L68" s="22">
        <f t="shared" si="28"/>
        <v>715</v>
      </c>
      <c r="M68" s="22">
        <v>0</v>
      </c>
      <c r="N68" s="22">
        <v>75</v>
      </c>
      <c r="O68" s="22">
        <v>815</v>
      </c>
      <c r="P68" s="22">
        <v>-175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s="1" customFormat="1" ht="21" customHeight="1" x14ac:dyDescent="0.2">
      <c r="A69" s="29" t="s">
        <v>154</v>
      </c>
      <c r="B69" s="24">
        <f t="shared" si="24"/>
        <v>9555</v>
      </c>
      <c r="C69" s="24">
        <f t="shared" si="25"/>
        <v>12035</v>
      </c>
      <c r="D69" s="24">
        <v>1464</v>
      </c>
      <c r="E69" s="24">
        <v>10571</v>
      </c>
      <c r="F69" s="24">
        <f t="shared" si="26"/>
        <v>-2480</v>
      </c>
      <c r="G69" s="24">
        <f t="shared" si="27"/>
        <v>-2484</v>
      </c>
      <c r="H69" s="24">
        <v>0</v>
      </c>
      <c r="I69" s="24">
        <v>-28</v>
      </c>
      <c r="J69" s="24">
        <v>-2407</v>
      </c>
      <c r="K69" s="24">
        <v>-49</v>
      </c>
      <c r="L69" s="24">
        <f t="shared" si="28"/>
        <v>4</v>
      </c>
      <c r="M69" s="24">
        <v>0</v>
      </c>
      <c r="N69" s="24">
        <v>-1</v>
      </c>
      <c r="O69" s="24">
        <v>567</v>
      </c>
      <c r="P69" s="24">
        <v>-562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s="1" customFormat="1" ht="21" customHeight="1" x14ac:dyDescent="0.2">
      <c r="A70" s="28" t="s">
        <v>155</v>
      </c>
      <c r="B70" s="22">
        <f t="shared" si="24"/>
        <v>10389</v>
      </c>
      <c r="C70" s="22">
        <f t="shared" si="25"/>
        <v>1452</v>
      </c>
      <c r="D70" s="22">
        <v>-821</v>
      </c>
      <c r="E70" s="22">
        <v>2273</v>
      </c>
      <c r="F70" s="22">
        <f t="shared" si="26"/>
        <v>8937</v>
      </c>
      <c r="G70" s="22">
        <f t="shared" si="27"/>
        <v>8320</v>
      </c>
      <c r="H70" s="22">
        <v>0</v>
      </c>
      <c r="I70" s="22">
        <v>-26</v>
      </c>
      <c r="J70" s="22">
        <v>8803</v>
      </c>
      <c r="K70" s="22">
        <v>-457</v>
      </c>
      <c r="L70" s="22">
        <f t="shared" si="28"/>
        <v>617</v>
      </c>
      <c r="M70" s="22">
        <v>0</v>
      </c>
      <c r="N70" s="22">
        <v>-51</v>
      </c>
      <c r="O70" s="22">
        <v>535</v>
      </c>
      <c r="P70" s="22">
        <v>133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s="1" customFormat="1" ht="21" customHeight="1" x14ac:dyDescent="0.2">
      <c r="A71" s="29" t="s">
        <v>156</v>
      </c>
      <c r="B71" s="24">
        <f t="shared" si="24"/>
        <v>16838</v>
      </c>
      <c r="C71" s="24">
        <f t="shared" si="25"/>
        <v>4892</v>
      </c>
      <c r="D71" s="24">
        <v>-717</v>
      </c>
      <c r="E71" s="24">
        <v>5609</v>
      </c>
      <c r="F71" s="24">
        <f t="shared" si="26"/>
        <v>11946</v>
      </c>
      <c r="G71" s="24">
        <f t="shared" si="27"/>
        <v>12033</v>
      </c>
      <c r="H71" s="24">
        <v>0</v>
      </c>
      <c r="I71" s="24">
        <v>3</v>
      </c>
      <c r="J71" s="24">
        <v>13941</v>
      </c>
      <c r="K71" s="24">
        <v>-1911</v>
      </c>
      <c r="L71" s="24">
        <f t="shared" si="28"/>
        <v>-87</v>
      </c>
      <c r="M71" s="24">
        <v>0</v>
      </c>
      <c r="N71" s="24">
        <v>0</v>
      </c>
      <c r="O71" s="24">
        <v>-90</v>
      </c>
      <c r="P71" s="24">
        <v>3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s="1" customFormat="1" ht="21" customHeight="1" x14ac:dyDescent="0.2">
      <c r="A72" s="28" t="s">
        <v>157</v>
      </c>
      <c r="B72" s="22">
        <f t="shared" si="24"/>
        <v>15243</v>
      </c>
      <c r="C72" s="22">
        <f t="shared" si="25"/>
        <v>1477</v>
      </c>
      <c r="D72" s="22">
        <v>-1142</v>
      </c>
      <c r="E72" s="22">
        <v>2619</v>
      </c>
      <c r="F72" s="22">
        <f t="shared" si="26"/>
        <v>13766</v>
      </c>
      <c r="G72" s="22">
        <f t="shared" si="27"/>
        <v>15840</v>
      </c>
      <c r="H72" s="22">
        <v>0</v>
      </c>
      <c r="I72" s="22">
        <v>42</v>
      </c>
      <c r="J72" s="22">
        <v>15897</v>
      </c>
      <c r="K72" s="22">
        <v>-99</v>
      </c>
      <c r="L72" s="22">
        <f t="shared" si="28"/>
        <v>-2074</v>
      </c>
      <c r="M72" s="22">
        <v>0</v>
      </c>
      <c r="N72" s="22">
        <v>0</v>
      </c>
      <c r="O72" s="22">
        <v>-2069</v>
      </c>
      <c r="P72" s="22">
        <v>-5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s="1" customFormat="1" ht="21" customHeight="1" x14ac:dyDescent="0.2">
      <c r="A73" s="29" t="s">
        <v>158</v>
      </c>
      <c r="B73" s="24">
        <f t="shared" si="24"/>
        <v>3142</v>
      </c>
      <c r="C73" s="24">
        <f t="shared" si="25"/>
        <v>962</v>
      </c>
      <c r="D73" s="24">
        <v>128</v>
      </c>
      <c r="E73" s="24">
        <v>834</v>
      </c>
      <c r="F73" s="24">
        <f t="shared" si="26"/>
        <v>2180</v>
      </c>
      <c r="G73" s="24">
        <f t="shared" si="27"/>
        <v>1904</v>
      </c>
      <c r="H73" s="24">
        <v>0</v>
      </c>
      <c r="I73" s="24">
        <v>-167</v>
      </c>
      <c r="J73" s="24">
        <v>1722</v>
      </c>
      <c r="K73" s="24">
        <v>349</v>
      </c>
      <c r="L73" s="24">
        <f t="shared" si="28"/>
        <v>276</v>
      </c>
      <c r="M73" s="24">
        <v>0</v>
      </c>
      <c r="N73" s="24">
        <v>-1</v>
      </c>
      <c r="O73" s="24">
        <v>-114</v>
      </c>
      <c r="P73" s="24">
        <v>391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s="1" customFormat="1" ht="21" customHeight="1" x14ac:dyDescent="0.2">
      <c r="A74" s="28" t="s">
        <v>162</v>
      </c>
      <c r="B74" s="22">
        <f t="shared" ref="B74:B81" si="29">C74+F74</f>
        <v>19429</v>
      </c>
      <c r="C74" s="22">
        <f t="shared" ref="C74:C81" si="30">D74+E74</f>
        <v>4272</v>
      </c>
      <c r="D74" s="22">
        <v>256</v>
      </c>
      <c r="E74" s="22">
        <v>4016</v>
      </c>
      <c r="F74" s="22">
        <f t="shared" ref="F74:F81" si="31">G74+L74</f>
        <v>15157</v>
      </c>
      <c r="G74" s="22">
        <f t="shared" ref="G74:G81" si="32">+H74+I74+J74+K74</f>
        <v>16507</v>
      </c>
      <c r="H74" s="22">
        <v>0</v>
      </c>
      <c r="I74" s="22">
        <v>3</v>
      </c>
      <c r="J74" s="22">
        <v>16593</v>
      </c>
      <c r="K74" s="22">
        <v>-89</v>
      </c>
      <c r="L74" s="22">
        <f t="shared" ref="L74:L81" si="33">+M74+N74+O74+P74</f>
        <v>-1350</v>
      </c>
      <c r="M74" s="22">
        <v>0</v>
      </c>
      <c r="N74" s="22">
        <v>0</v>
      </c>
      <c r="O74" s="22">
        <v>-1397</v>
      </c>
      <c r="P74" s="22">
        <v>47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s="1" customFormat="1" ht="21" customHeight="1" x14ac:dyDescent="0.2">
      <c r="A75" s="29" t="s">
        <v>163</v>
      </c>
      <c r="B75" s="24">
        <f t="shared" si="29"/>
        <v>14934</v>
      </c>
      <c r="C75" s="24">
        <f t="shared" si="30"/>
        <v>1859</v>
      </c>
      <c r="D75" s="24">
        <v>13</v>
      </c>
      <c r="E75" s="24">
        <v>1846</v>
      </c>
      <c r="F75" s="24">
        <f t="shared" si="31"/>
        <v>13075</v>
      </c>
      <c r="G75" s="24">
        <f t="shared" si="32"/>
        <v>13052</v>
      </c>
      <c r="H75" s="24">
        <v>0</v>
      </c>
      <c r="I75" s="24">
        <v>3</v>
      </c>
      <c r="J75" s="24">
        <v>12839</v>
      </c>
      <c r="K75" s="24">
        <v>210</v>
      </c>
      <c r="L75" s="24">
        <f t="shared" si="33"/>
        <v>23</v>
      </c>
      <c r="M75" s="24">
        <v>0</v>
      </c>
      <c r="N75" s="24">
        <v>2</v>
      </c>
      <c r="O75" s="24">
        <v>26</v>
      </c>
      <c r="P75" s="24">
        <v>-5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s="1" customFormat="1" ht="21" customHeight="1" x14ac:dyDescent="0.2">
      <c r="A76" s="28" t="s">
        <v>164</v>
      </c>
      <c r="B76" s="22">
        <f t="shared" si="29"/>
        <v>18015</v>
      </c>
      <c r="C76" s="22">
        <f t="shared" si="30"/>
        <v>3913</v>
      </c>
      <c r="D76" s="22">
        <v>1761</v>
      </c>
      <c r="E76" s="22">
        <v>2152</v>
      </c>
      <c r="F76" s="22">
        <f t="shared" si="31"/>
        <v>14102</v>
      </c>
      <c r="G76" s="22">
        <f t="shared" si="32"/>
        <v>13732</v>
      </c>
      <c r="H76" s="22">
        <v>0</v>
      </c>
      <c r="I76" s="22">
        <v>2</v>
      </c>
      <c r="J76" s="22">
        <v>13758</v>
      </c>
      <c r="K76" s="22">
        <v>-28</v>
      </c>
      <c r="L76" s="22">
        <f t="shared" si="33"/>
        <v>370</v>
      </c>
      <c r="M76" s="22">
        <v>0</v>
      </c>
      <c r="N76" s="22">
        <v>7</v>
      </c>
      <c r="O76" s="22">
        <v>359</v>
      </c>
      <c r="P76" s="22">
        <v>4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1" customFormat="1" ht="21" customHeight="1" x14ac:dyDescent="0.2">
      <c r="A77" s="29" t="s">
        <v>165</v>
      </c>
      <c r="B77" s="24">
        <f t="shared" si="29"/>
        <v>15174</v>
      </c>
      <c r="C77" s="24">
        <f t="shared" si="30"/>
        <v>2611</v>
      </c>
      <c r="D77" s="24">
        <v>2586</v>
      </c>
      <c r="E77" s="24">
        <v>25</v>
      </c>
      <c r="F77" s="24">
        <f t="shared" si="31"/>
        <v>12563</v>
      </c>
      <c r="G77" s="24">
        <f t="shared" si="32"/>
        <v>12750</v>
      </c>
      <c r="H77" s="24">
        <v>0</v>
      </c>
      <c r="I77" s="24">
        <v>670</v>
      </c>
      <c r="J77" s="24">
        <v>11911</v>
      </c>
      <c r="K77" s="24">
        <v>169</v>
      </c>
      <c r="L77" s="24">
        <f t="shared" si="33"/>
        <v>-187</v>
      </c>
      <c r="M77" s="24">
        <v>0</v>
      </c>
      <c r="N77" s="24">
        <v>-2</v>
      </c>
      <c r="O77" s="24">
        <v>-129</v>
      </c>
      <c r="P77" s="24">
        <v>-56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1" customFormat="1" ht="21" customHeight="1" x14ac:dyDescent="0.2">
      <c r="A78" s="28" t="s">
        <v>166</v>
      </c>
      <c r="B78" s="22">
        <f t="shared" si="29"/>
        <v>12796</v>
      </c>
      <c r="C78" s="22">
        <f t="shared" si="30"/>
        <v>4432</v>
      </c>
      <c r="D78" s="22">
        <v>4147</v>
      </c>
      <c r="E78" s="22">
        <v>285</v>
      </c>
      <c r="F78" s="22">
        <f t="shared" si="31"/>
        <v>8364</v>
      </c>
      <c r="G78" s="22">
        <f t="shared" si="32"/>
        <v>8687</v>
      </c>
      <c r="H78" s="22">
        <v>0</v>
      </c>
      <c r="I78" s="22">
        <v>-8</v>
      </c>
      <c r="J78" s="22">
        <v>8508</v>
      </c>
      <c r="K78" s="22">
        <v>187</v>
      </c>
      <c r="L78" s="22">
        <f t="shared" si="33"/>
        <v>-323</v>
      </c>
      <c r="M78" s="22">
        <v>0</v>
      </c>
      <c r="N78" s="22">
        <v>-1</v>
      </c>
      <c r="O78" s="22">
        <v>-319</v>
      </c>
      <c r="P78" s="22">
        <v>-3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1" customFormat="1" ht="21" customHeight="1" x14ac:dyDescent="0.2">
      <c r="A79" s="29" t="s">
        <v>167</v>
      </c>
      <c r="B79" s="24">
        <f t="shared" si="29"/>
        <v>-6010</v>
      </c>
      <c r="C79" s="24">
        <f t="shared" si="30"/>
        <v>2140</v>
      </c>
      <c r="D79" s="24">
        <v>635</v>
      </c>
      <c r="E79" s="24">
        <v>1505</v>
      </c>
      <c r="F79" s="24">
        <f t="shared" si="31"/>
        <v>-8150</v>
      </c>
      <c r="G79" s="24">
        <f t="shared" si="32"/>
        <v>-7752</v>
      </c>
      <c r="H79" s="24">
        <v>0</v>
      </c>
      <c r="I79" s="24">
        <v>-206</v>
      </c>
      <c r="J79" s="24">
        <v>-8210</v>
      </c>
      <c r="K79" s="24">
        <v>664</v>
      </c>
      <c r="L79" s="24">
        <f t="shared" si="33"/>
        <v>-398</v>
      </c>
      <c r="M79" s="24">
        <v>0</v>
      </c>
      <c r="N79" s="24">
        <v>1</v>
      </c>
      <c r="O79" s="24">
        <v>-163</v>
      </c>
      <c r="P79" s="24">
        <v>-236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1" customFormat="1" ht="21" customHeight="1" x14ac:dyDescent="0.2">
      <c r="A80" s="28" t="s">
        <v>168</v>
      </c>
      <c r="B80" s="22">
        <f t="shared" si="29"/>
        <v>-2352</v>
      </c>
      <c r="C80" s="22">
        <f t="shared" si="30"/>
        <v>-831</v>
      </c>
      <c r="D80" s="22">
        <v>257</v>
      </c>
      <c r="E80" s="22">
        <v>-1088</v>
      </c>
      <c r="F80" s="22">
        <f t="shared" si="31"/>
        <v>-1521</v>
      </c>
      <c r="G80" s="22">
        <f t="shared" si="32"/>
        <v>-1414</v>
      </c>
      <c r="H80" s="22">
        <v>0</v>
      </c>
      <c r="I80" s="22">
        <v>-3</v>
      </c>
      <c r="J80" s="22">
        <v>-1448</v>
      </c>
      <c r="K80" s="22">
        <v>37</v>
      </c>
      <c r="L80" s="22">
        <f t="shared" si="33"/>
        <v>-107</v>
      </c>
      <c r="M80" s="22">
        <v>0</v>
      </c>
      <c r="N80" s="22">
        <v>-3</v>
      </c>
      <c r="O80" s="22">
        <v>-103</v>
      </c>
      <c r="P80" s="22">
        <v>-1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1" customFormat="1" ht="21" customHeight="1" x14ac:dyDescent="0.2">
      <c r="A81" s="29" t="s">
        <v>169</v>
      </c>
      <c r="B81" s="24">
        <f t="shared" si="29"/>
        <v>3659</v>
      </c>
      <c r="C81" s="24">
        <f t="shared" si="30"/>
        <v>2421</v>
      </c>
      <c r="D81" s="24">
        <v>464</v>
      </c>
      <c r="E81" s="24">
        <v>1957</v>
      </c>
      <c r="F81" s="24">
        <f t="shared" si="31"/>
        <v>1238</v>
      </c>
      <c r="G81" s="24">
        <f t="shared" si="32"/>
        <v>1238</v>
      </c>
      <c r="H81" s="24">
        <v>0</v>
      </c>
      <c r="I81" s="24">
        <v>327</v>
      </c>
      <c r="J81" s="24">
        <v>1298</v>
      </c>
      <c r="K81" s="24">
        <v>-387</v>
      </c>
      <c r="L81" s="24">
        <f t="shared" si="33"/>
        <v>0</v>
      </c>
      <c r="M81" s="24">
        <v>0</v>
      </c>
      <c r="N81" s="24">
        <v>0</v>
      </c>
      <c r="O81" s="24">
        <v>0</v>
      </c>
      <c r="P81" s="24">
        <v>0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1" customFormat="1" ht="21" customHeight="1" x14ac:dyDescent="0.2">
      <c r="A82" s="28" t="s">
        <v>174</v>
      </c>
      <c r="B82" s="22">
        <f t="shared" ref="B82:B85" si="34">C82+F82</f>
        <v>-610</v>
      </c>
      <c r="C82" s="22">
        <f t="shared" ref="C82:C85" si="35">D82+E82</f>
        <v>1536</v>
      </c>
      <c r="D82" s="22">
        <v>1070</v>
      </c>
      <c r="E82" s="22">
        <v>466</v>
      </c>
      <c r="F82" s="22">
        <f t="shared" ref="F82:F85" si="36">G82+L82</f>
        <v>-2146</v>
      </c>
      <c r="G82" s="22">
        <f t="shared" ref="G82:G85" si="37">+H82+I82+J82+K82</f>
        <v>-2146</v>
      </c>
      <c r="H82" s="22">
        <v>0</v>
      </c>
      <c r="I82" s="22">
        <v>-231</v>
      </c>
      <c r="J82" s="22">
        <v>-2089</v>
      </c>
      <c r="K82" s="22">
        <v>174</v>
      </c>
      <c r="L82" s="22">
        <f t="shared" ref="L82:L85" si="38">+M82+N82+O82+P82</f>
        <v>0</v>
      </c>
      <c r="M82" s="22">
        <v>0</v>
      </c>
      <c r="N82" s="22">
        <v>2</v>
      </c>
      <c r="O82" s="22">
        <v>0</v>
      </c>
      <c r="P82" s="22">
        <v>-2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1" customFormat="1" ht="21" customHeight="1" x14ac:dyDescent="0.2">
      <c r="A83" s="29" t="s">
        <v>175</v>
      </c>
      <c r="B83" s="24">
        <f t="shared" si="34"/>
        <v>0</v>
      </c>
      <c r="C83" s="24">
        <f t="shared" si="35"/>
        <v>0</v>
      </c>
      <c r="D83" s="24">
        <v>0</v>
      </c>
      <c r="E83" s="24">
        <v>0</v>
      </c>
      <c r="F83" s="24">
        <f t="shared" si="36"/>
        <v>0</v>
      </c>
      <c r="G83" s="24">
        <f t="shared" si="37"/>
        <v>0</v>
      </c>
      <c r="H83" s="24">
        <v>0</v>
      </c>
      <c r="I83" s="24">
        <v>0</v>
      </c>
      <c r="J83" s="24">
        <v>0</v>
      </c>
      <c r="K83" s="24">
        <v>0</v>
      </c>
      <c r="L83" s="24">
        <f t="shared" si="38"/>
        <v>0</v>
      </c>
      <c r="M83" s="24">
        <v>0</v>
      </c>
      <c r="N83" s="24">
        <v>0</v>
      </c>
      <c r="O83" s="24">
        <v>0</v>
      </c>
      <c r="P83" s="24">
        <v>0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s="1" customFormat="1" ht="21" customHeight="1" x14ac:dyDescent="0.2">
      <c r="A84" s="28" t="s">
        <v>176</v>
      </c>
      <c r="B84" s="22">
        <f t="shared" si="34"/>
        <v>0</v>
      </c>
      <c r="C84" s="22">
        <f t="shared" si="35"/>
        <v>0</v>
      </c>
      <c r="D84" s="22">
        <v>0</v>
      </c>
      <c r="E84" s="22">
        <v>0</v>
      </c>
      <c r="F84" s="22">
        <f t="shared" si="36"/>
        <v>0</v>
      </c>
      <c r="G84" s="22">
        <f t="shared" si="37"/>
        <v>0</v>
      </c>
      <c r="H84" s="22">
        <v>0</v>
      </c>
      <c r="I84" s="22">
        <v>0</v>
      </c>
      <c r="J84" s="22">
        <v>0</v>
      </c>
      <c r="K84" s="22">
        <v>0</v>
      </c>
      <c r="L84" s="22">
        <f t="shared" si="38"/>
        <v>0</v>
      </c>
      <c r="M84" s="22">
        <v>0</v>
      </c>
      <c r="N84" s="22">
        <v>0</v>
      </c>
      <c r="O84" s="22">
        <v>0</v>
      </c>
      <c r="P84" s="22">
        <v>0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s="1" customFormat="1" ht="21" customHeight="1" x14ac:dyDescent="0.2">
      <c r="A85" s="29" t="s">
        <v>177</v>
      </c>
      <c r="B85" s="24">
        <f t="shared" si="34"/>
        <v>0</v>
      </c>
      <c r="C85" s="24">
        <f t="shared" si="35"/>
        <v>0</v>
      </c>
      <c r="D85" s="24">
        <v>0</v>
      </c>
      <c r="E85" s="24">
        <v>0</v>
      </c>
      <c r="F85" s="24">
        <f t="shared" si="36"/>
        <v>0</v>
      </c>
      <c r="G85" s="24">
        <f t="shared" si="37"/>
        <v>0</v>
      </c>
      <c r="H85" s="24">
        <v>0</v>
      </c>
      <c r="I85" s="24">
        <v>0</v>
      </c>
      <c r="J85" s="24">
        <v>0</v>
      </c>
      <c r="K85" s="24">
        <v>0</v>
      </c>
      <c r="L85" s="24">
        <f t="shared" si="38"/>
        <v>0</v>
      </c>
      <c r="M85" s="24">
        <v>0</v>
      </c>
      <c r="N85" s="24">
        <v>0</v>
      </c>
      <c r="O85" s="24">
        <v>0</v>
      </c>
      <c r="P85" s="24">
        <v>0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s="1" customFormat="1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s="1" customFormat="1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s="1" customFormat="1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1" customFormat="1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1" customFormat="1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1" customFormat="1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s="1" customFormat="1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s="1" customFormat="1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s="1" customFormat="1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s="1" customFormat="1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s="1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</sheetData>
  <mergeCells count="11">
    <mergeCell ref="A6:A9"/>
    <mergeCell ref="C8:C9"/>
    <mergeCell ref="D8:D9"/>
    <mergeCell ref="B6:P6"/>
    <mergeCell ref="E8:E9"/>
    <mergeCell ref="C7:E7"/>
    <mergeCell ref="B7:B9"/>
    <mergeCell ref="F8:F9"/>
    <mergeCell ref="L8:P8"/>
    <mergeCell ref="F7:P7"/>
    <mergeCell ref="G8:K8"/>
  </mergeCells>
  <phoneticPr fontId="4" type="noConversion"/>
  <pageMargins left="0.11811023622047245" right="0.47244094488188981" top="0.15748031496062992" bottom="0.23622047244094491" header="0.15748031496062992" footer="0.15748031496062992"/>
  <pageSetup paperSize="9" scale="60" fitToHeight="3" orientation="landscape" r:id="rId1"/>
  <headerFooter alignWithMargins="0"/>
  <rowBreaks count="1" manualBreakCount="1">
    <brk id="7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pageSetUpPr fitToPage="1"/>
  </sheetPr>
  <dimension ref="A2:P222"/>
  <sheetViews>
    <sheetView showGridLines="0" view="pageBreakPreview" zoomScale="75" zoomScaleNormal="100" workbookViewId="0">
      <pane ySplit="9" topLeftCell="A58" activePane="bottomLeft" state="frozen"/>
      <selection pane="bottomLeft" activeCell="L85" sqref="L85"/>
    </sheetView>
  </sheetViews>
  <sheetFormatPr defaultRowHeight="12.75" x14ac:dyDescent="0.2"/>
  <cols>
    <col min="1" max="1" width="15.140625" customWidth="1"/>
    <col min="2" max="2" width="16" customWidth="1"/>
    <col min="3" max="3" width="15.85546875" customWidth="1"/>
    <col min="4" max="4" width="13.7109375" customWidth="1"/>
    <col min="5" max="5" width="18.5703125" customWidth="1"/>
    <col min="6" max="6" width="17.42578125" customWidth="1"/>
    <col min="7" max="7" width="16" customWidth="1"/>
    <col min="8" max="8" width="17.5703125" customWidth="1"/>
    <col min="9" max="9" width="16.140625" customWidth="1"/>
    <col min="10" max="10" width="13.7109375" customWidth="1"/>
    <col min="11" max="11" width="22.28515625" customWidth="1"/>
    <col min="12" max="12" width="14.85546875" customWidth="1"/>
  </cols>
  <sheetData>
    <row r="2" spans="1:16" ht="20.25" x14ac:dyDescent="0.2">
      <c r="A2" s="11" t="s">
        <v>170</v>
      </c>
    </row>
    <row r="4" spans="1:16" ht="15.75" x14ac:dyDescent="0.25">
      <c r="A4" s="8" t="s">
        <v>108</v>
      </c>
      <c r="B4" s="1"/>
      <c r="C4" s="1"/>
      <c r="D4" s="1"/>
      <c r="E4" s="1"/>
    </row>
    <row r="5" spans="1:16" x14ac:dyDescent="0.2">
      <c r="L5" s="2"/>
    </row>
    <row r="6" spans="1:16" s="14" customFormat="1" ht="30" customHeight="1" x14ac:dyDescent="0.2">
      <c r="A6" s="44" t="s">
        <v>172</v>
      </c>
      <c r="B6" s="116" t="s">
        <v>161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6" s="14" customFormat="1" ht="39" customHeight="1" x14ac:dyDescent="0.2">
      <c r="A7" s="51"/>
      <c r="B7" s="96" t="s">
        <v>77</v>
      </c>
      <c r="C7" s="52" t="s">
        <v>78</v>
      </c>
      <c r="D7" s="52" t="s">
        <v>126</v>
      </c>
      <c r="E7" s="52"/>
      <c r="F7" s="52"/>
      <c r="G7" s="52" t="s">
        <v>127</v>
      </c>
      <c r="H7" s="52"/>
      <c r="I7" s="52"/>
      <c r="J7" s="100" t="s">
        <v>82</v>
      </c>
      <c r="K7" s="100"/>
      <c r="L7" s="100"/>
    </row>
    <row r="8" spans="1:16" s="14" customFormat="1" ht="70.5" customHeight="1" x14ac:dyDescent="0.2">
      <c r="A8" s="45"/>
      <c r="B8" s="117"/>
      <c r="C8" s="99"/>
      <c r="D8" s="43" t="s">
        <v>79</v>
      </c>
      <c r="E8" s="37" t="s">
        <v>80</v>
      </c>
      <c r="F8" s="37" t="s">
        <v>81</v>
      </c>
      <c r="G8" s="43" t="s">
        <v>79</v>
      </c>
      <c r="H8" s="37" t="s">
        <v>80</v>
      </c>
      <c r="I8" s="37" t="s">
        <v>81</v>
      </c>
      <c r="J8" s="43" t="s">
        <v>79</v>
      </c>
      <c r="K8" s="37" t="s">
        <v>83</v>
      </c>
      <c r="L8" s="37" t="s">
        <v>146</v>
      </c>
    </row>
    <row r="9" spans="1:16" s="1" customFormat="1" ht="21" customHeight="1" x14ac:dyDescent="0.2">
      <c r="A9" s="20">
        <v>1</v>
      </c>
      <c r="B9" s="20">
        <f>A9+1</f>
        <v>2</v>
      </c>
      <c r="C9" s="20">
        <f>B9+1</f>
        <v>3</v>
      </c>
      <c r="D9" s="20">
        <f>C9+1</f>
        <v>4</v>
      </c>
      <c r="E9" s="20">
        <f t="shared" ref="E9:L9" si="0">D9+1</f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 s="20">
        <f t="shared" si="0"/>
        <v>12</v>
      </c>
    </row>
    <row r="10" spans="1:16" s="1" customFormat="1" ht="21" customHeight="1" x14ac:dyDescent="0.2">
      <c r="A10" s="21">
        <v>2000</v>
      </c>
      <c r="B10" s="22">
        <f t="shared" ref="B10:B15" si="1">+D10+G10+J10+C10</f>
        <v>-17095</v>
      </c>
      <c r="C10" s="22">
        <f>C25+C26+C27+C28</f>
        <v>-2316</v>
      </c>
      <c r="D10" s="22">
        <f t="shared" ref="D10:D15" si="2">+F10-E10</f>
        <v>92</v>
      </c>
      <c r="E10" s="22">
        <f>E25+E26+E27+E28</f>
        <v>430</v>
      </c>
      <c r="F10" s="22">
        <f>F25+F26+F27+F28</f>
        <v>522</v>
      </c>
      <c r="G10" s="22">
        <f t="shared" ref="G10:G15" si="3">+I10-H10</f>
        <v>202</v>
      </c>
      <c r="H10" s="22">
        <f>H25+H26+H27+H28</f>
        <v>576</v>
      </c>
      <c r="I10" s="22">
        <f>I25+I26+I27+I28</f>
        <v>778</v>
      </c>
      <c r="J10" s="22">
        <f>J25+J26+J27+J28</f>
        <v>-15073</v>
      </c>
      <c r="K10" s="22">
        <f>K25+K26+K27+K28</f>
        <v>-14939</v>
      </c>
      <c r="L10" s="22">
        <f>L25+L26+L27+L28</f>
        <v>-134</v>
      </c>
      <c r="M10" s="4"/>
      <c r="N10" s="4"/>
      <c r="O10" s="4"/>
      <c r="P10" s="4"/>
    </row>
    <row r="11" spans="1:16" s="1" customFormat="1" ht="21" customHeight="1" x14ac:dyDescent="0.2">
      <c r="A11" s="23">
        <v>2001</v>
      </c>
      <c r="B11" s="24">
        <f t="shared" si="1"/>
        <v>-16633</v>
      </c>
      <c r="C11" s="24">
        <f>+C29+C30+C31+C32</f>
        <v>-3062</v>
      </c>
      <c r="D11" s="24">
        <f t="shared" si="2"/>
        <v>276</v>
      </c>
      <c r="E11" s="24">
        <f>+E29+E30+E31+E32</f>
        <v>323</v>
      </c>
      <c r="F11" s="24">
        <f>+F29+F30+F31+F32</f>
        <v>599</v>
      </c>
      <c r="G11" s="24">
        <f t="shared" si="3"/>
        <v>60</v>
      </c>
      <c r="H11" s="24">
        <f>+H29+H30+H31+H32</f>
        <v>355</v>
      </c>
      <c r="I11" s="24">
        <f>+I29+I30+I31+I32</f>
        <v>415</v>
      </c>
      <c r="J11" s="24">
        <f>+J29+J30+J31+J32</f>
        <v>-13907</v>
      </c>
      <c r="K11" s="24">
        <f>+K29+K30+K31+K32</f>
        <v>-13661</v>
      </c>
      <c r="L11" s="24">
        <f>+L29+L30+L31+L32</f>
        <v>-246</v>
      </c>
      <c r="M11" s="4"/>
      <c r="N11" s="4"/>
      <c r="O11" s="4"/>
      <c r="P11" s="4"/>
    </row>
    <row r="12" spans="1:16" s="1" customFormat="1" ht="21" customHeight="1" x14ac:dyDescent="0.2">
      <c r="A12" s="21">
        <v>2002</v>
      </c>
      <c r="B12" s="22">
        <f t="shared" si="1"/>
        <v>7808</v>
      </c>
      <c r="C12" s="22">
        <f>+C33+C34+C35+C36</f>
        <v>-4972</v>
      </c>
      <c r="D12" s="22">
        <f t="shared" si="2"/>
        <v>-295</v>
      </c>
      <c r="E12" s="22">
        <f>+E33+E34+E35+E36</f>
        <v>628</v>
      </c>
      <c r="F12" s="22">
        <f>+F33+F34+F35+F36</f>
        <v>333</v>
      </c>
      <c r="G12" s="22">
        <f t="shared" si="3"/>
        <v>-14</v>
      </c>
      <c r="H12" s="22">
        <f>+H33+H34+H35+H36</f>
        <v>416</v>
      </c>
      <c r="I12" s="22">
        <f>+I33+I34+I35+I36</f>
        <v>402</v>
      </c>
      <c r="J12" s="22">
        <f>+K12+L12</f>
        <v>13089</v>
      </c>
      <c r="K12" s="22">
        <f>+K33+K34+K35+K36</f>
        <v>13146</v>
      </c>
      <c r="L12" s="22">
        <f>+L33+L34+L35+L36</f>
        <v>-57</v>
      </c>
      <c r="M12" s="4"/>
      <c r="N12" s="4"/>
      <c r="O12" s="4"/>
      <c r="P12" s="4"/>
    </row>
    <row r="13" spans="1:16" s="1" customFormat="1" ht="21" customHeight="1" x14ac:dyDescent="0.2">
      <c r="A13" s="23">
        <v>2003</v>
      </c>
      <c r="B13" s="24">
        <f t="shared" si="1"/>
        <v>-1872</v>
      </c>
      <c r="C13" s="24">
        <f>+C37+C38+C39+C40</f>
        <v>-3034</v>
      </c>
      <c r="D13" s="24">
        <f t="shared" si="2"/>
        <v>-993</v>
      </c>
      <c r="E13" s="24">
        <f>+E37+E38+E39+E40</f>
        <v>1578</v>
      </c>
      <c r="F13" s="24">
        <f>+F37+F38+F39+F40</f>
        <v>585</v>
      </c>
      <c r="G13" s="24">
        <f t="shared" si="3"/>
        <v>-712</v>
      </c>
      <c r="H13" s="24">
        <f>+H37+H38+H39+H40</f>
        <v>2021</v>
      </c>
      <c r="I13" s="24">
        <f>+I37+I38+I39+I40</f>
        <v>1309</v>
      </c>
      <c r="J13" s="24">
        <f>+K13+L13</f>
        <v>2867</v>
      </c>
      <c r="K13" s="24">
        <f>+K37+K38+K39+K40</f>
        <v>2958</v>
      </c>
      <c r="L13" s="24">
        <f>+L37+L38+L39+L40</f>
        <v>-91</v>
      </c>
      <c r="M13" s="12"/>
      <c r="N13" s="12"/>
      <c r="O13" s="12"/>
      <c r="P13" s="12"/>
    </row>
    <row r="14" spans="1:16" s="1" customFormat="1" ht="21" customHeight="1" x14ac:dyDescent="0.2">
      <c r="A14" s="21">
        <v>2004</v>
      </c>
      <c r="B14" s="22">
        <f t="shared" si="1"/>
        <v>-43243</v>
      </c>
      <c r="C14" s="22">
        <f>+C41+C42+C43+C44</f>
        <v>-4967</v>
      </c>
      <c r="D14" s="22">
        <f t="shared" si="2"/>
        <v>-779</v>
      </c>
      <c r="E14" s="22">
        <f>+E41+E42+E43+E44</f>
        <v>1933</v>
      </c>
      <c r="F14" s="22">
        <f>+F41+F42+F43+F44</f>
        <v>1154</v>
      </c>
      <c r="G14" s="22">
        <f t="shared" si="3"/>
        <v>591</v>
      </c>
      <c r="H14" s="22">
        <f>+H41+H42+H43+H44</f>
        <v>6061</v>
      </c>
      <c r="I14" s="22">
        <f>+I41+I42+I43+I44</f>
        <v>6652</v>
      </c>
      <c r="J14" s="22">
        <f>+K14+L14</f>
        <v>-38088</v>
      </c>
      <c r="K14" s="22">
        <f>+K41+K42+K43+K44</f>
        <v>-37884</v>
      </c>
      <c r="L14" s="22">
        <f>+L41+L42+L43+L44</f>
        <v>-204</v>
      </c>
      <c r="M14" s="4"/>
      <c r="N14" s="4"/>
      <c r="O14" s="4"/>
      <c r="P14" s="4"/>
    </row>
    <row r="15" spans="1:16" s="12" customFormat="1" ht="21" customHeight="1" x14ac:dyDescent="0.2">
      <c r="A15" s="23">
        <v>2005</v>
      </c>
      <c r="B15" s="24">
        <f t="shared" si="1"/>
        <v>-8918</v>
      </c>
      <c r="C15" s="24">
        <f>+C45+C46+C47+C48</f>
        <v>-5173</v>
      </c>
      <c r="D15" s="24">
        <f t="shared" si="2"/>
        <v>-732</v>
      </c>
      <c r="E15" s="24">
        <f>+E45+E46+E47+E48</f>
        <v>2387</v>
      </c>
      <c r="F15" s="24">
        <f>+F45+F46+F47+F48</f>
        <v>1655</v>
      </c>
      <c r="G15" s="24">
        <f t="shared" si="3"/>
        <v>-294</v>
      </c>
      <c r="H15" s="24">
        <f>+H45+H46+H47+H48</f>
        <v>1209</v>
      </c>
      <c r="I15" s="24">
        <f>+I45+I46+I47+I48</f>
        <v>915</v>
      </c>
      <c r="J15" s="24">
        <f>+K15+L15</f>
        <v>-2719</v>
      </c>
      <c r="K15" s="24">
        <f>+K45+K46+K47+K48</f>
        <v>-2288</v>
      </c>
      <c r="L15" s="24">
        <f>+L45+L46+L47+L48</f>
        <v>-431</v>
      </c>
    </row>
    <row r="16" spans="1:16" s="12" customFormat="1" ht="21" customHeight="1" x14ac:dyDescent="0.2">
      <c r="A16" s="21">
        <v>2006</v>
      </c>
      <c r="B16" s="22">
        <f>+D16+G16+J16+C16</f>
        <v>-12129</v>
      </c>
      <c r="C16" s="22">
        <f>+C49+C50+C51+C52</f>
        <v>-6487</v>
      </c>
      <c r="D16" s="22">
        <f>+F16-E16</f>
        <v>-980</v>
      </c>
      <c r="E16" s="22">
        <f>+E49+E50+E51+E52</f>
        <v>3170</v>
      </c>
      <c r="F16" s="22">
        <f>+F49+F50+F51+F52</f>
        <v>2190</v>
      </c>
      <c r="G16" s="22">
        <f>+I16-H16</f>
        <v>-98</v>
      </c>
      <c r="H16" s="22">
        <f>+H49+H50+H51+H52</f>
        <v>1336</v>
      </c>
      <c r="I16" s="22">
        <f>+I49+I50+I51+I52</f>
        <v>1238</v>
      </c>
      <c r="J16" s="22">
        <f>+K16+L16</f>
        <v>-4564</v>
      </c>
      <c r="K16" s="22">
        <f>+K49+K50+K51+K52</f>
        <v>-4443</v>
      </c>
      <c r="L16" s="22">
        <f>+L49+L50+L51+L52</f>
        <v>-121</v>
      </c>
    </row>
    <row r="17" spans="1:16" s="12" customFormat="1" ht="21" customHeight="1" x14ac:dyDescent="0.2">
      <c r="A17" s="23">
        <v>2007</v>
      </c>
      <c r="B17" s="24">
        <f>+D17+G17+J17+C17</f>
        <v>-5087</v>
      </c>
      <c r="C17" s="24">
        <f>+C56+C55+C54+C53</f>
        <v>-8786</v>
      </c>
      <c r="D17" s="24">
        <f>+F17-E17</f>
        <v>-2727</v>
      </c>
      <c r="E17" s="24">
        <f>+E56+E55+E54+E53</f>
        <v>4765</v>
      </c>
      <c r="F17" s="24">
        <f>+F56+F55+F54+F53</f>
        <v>2038</v>
      </c>
      <c r="G17" s="24">
        <f>+I17-H17</f>
        <v>-173</v>
      </c>
      <c r="H17" s="24">
        <f>+H56+H55+H54+H53</f>
        <v>2227</v>
      </c>
      <c r="I17" s="24">
        <f>+I56+I55+I54+I53</f>
        <v>2054</v>
      </c>
      <c r="J17" s="24">
        <f>+J56+J55+J54+J53</f>
        <v>6599</v>
      </c>
      <c r="K17" s="24">
        <f>+K56+K55+K54+K53</f>
        <v>7791</v>
      </c>
      <c r="L17" s="24">
        <f>+L56+L55+L54+L53</f>
        <v>-1192</v>
      </c>
    </row>
    <row r="18" spans="1:16" s="12" customFormat="1" ht="21" customHeight="1" x14ac:dyDescent="0.2">
      <c r="A18" s="21">
        <v>2008</v>
      </c>
      <c r="B18" s="22">
        <f>+D18+G18+J18+C18</f>
        <v>15207</v>
      </c>
      <c r="C18" s="22">
        <f>+C57+C58+C59+C60</f>
        <v>3620</v>
      </c>
      <c r="D18" s="22">
        <f>+F18-E18</f>
        <v>-2083</v>
      </c>
      <c r="E18" s="22">
        <f>+E57+E58+E59+E60</f>
        <v>3943</v>
      </c>
      <c r="F18" s="22">
        <f>+F57+F58+F59+F60</f>
        <v>1860</v>
      </c>
      <c r="G18" s="22">
        <f>+I18-H18</f>
        <v>-54</v>
      </c>
      <c r="H18" s="22">
        <f>+H57+H58+H59+H60</f>
        <v>1956</v>
      </c>
      <c r="I18" s="22">
        <f>+I57+I58+I59+I60</f>
        <v>1902</v>
      </c>
      <c r="J18" s="22">
        <f>+J57+J58+J59+J60</f>
        <v>13724</v>
      </c>
      <c r="K18" s="22">
        <f>+K57+K58+K59+K60</f>
        <v>15744</v>
      </c>
      <c r="L18" s="22">
        <f>+L57+L58+L59+L60</f>
        <v>-2020</v>
      </c>
    </row>
    <row r="19" spans="1:16" s="4" customFormat="1" ht="21" customHeight="1" x14ac:dyDescent="0.2">
      <c r="A19" s="23">
        <v>2009</v>
      </c>
      <c r="B19" s="24">
        <f>+D19+G19+J19+C19</f>
        <v>17273</v>
      </c>
      <c r="C19" s="24">
        <f>+C61+C62+C63+C64</f>
        <v>2652</v>
      </c>
      <c r="D19" s="24">
        <f>+D61+D62+D63+D64</f>
        <v>1066</v>
      </c>
      <c r="E19" s="24">
        <f>+E61+E62+E63+E64</f>
        <v>1950</v>
      </c>
      <c r="F19" s="24">
        <f>+F61+F62+F63+F64</f>
        <v>3016</v>
      </c>
      <c r="G19" s="24">
        <f>+I19-H19</f>
        <v>789</v>
      </c>
      <c r="H19" s="24">
        <f>+H61+H62+H63+H64</f>
        <v>577</v>
      </c>
      <c r="I19" s="24">
        <f>+I61+I62+I63+I64</f>
        <v>1366</v>
      </c>
      <c r="J19" s="24">
        <f>+J61+J62+J63+J64</f>
        <v>12766</v>
      </c>
      <c r="K19" s="24">
        <f>+K61+K62+K63+K64</f>
        <v>16322</v>
      </c>
      <c r="L19" s="24">
        <f>+L61+L62+L63+L64</f>
        <v>-3556</v>
      </c>
    </row>
    <row r="20" spans="1:16" s="12" customFormat="1" ht="21" customHeight="1" x14ac:dyDescent="0.2">
      <c r="A20" s="25">
        <v>2010</v>
      </c>
      <c r="B20" s="22">
        <f>+B65+B66+B67+B68</f>
        <v>-11279</v>
      </c>
      <c r="C20" s="22">
        <f t="shared" ref="C20:L20" si="4">+C65+C66+C67+C68</f>
        <v>-4227</v>
      </c>
      <c r="D20" s="22">
        <f t="shared" si="4"/>
        <v>1399</v>
      </c>
      <c r="E20" s="22">
        <f t="shared" si="4"/>
        <v>3434</v>
      </c>
      <c r="F20" s="22">
        <f t="shared" si="4"/>
        <v>4833</v>
      </c>
      <c r="G20" s="22">
        <f t="shared" si="4"/>
        <v>-75</v>
      </c>
      <c r="H20" s="22">
        <f t="shared" si="4"/>
        <v>11903</v>
      </c>
      <c r="I20" s="22">
        <f t="shared" si="4"/>
        <v>11828</v>
      </c>
      <c r="J20" s="22">
        <f t="shared" si="4"/>
        <v>-8376</v>
      </c>
      <c r="K20" s="22">
        <f t="shared" si="4"/>
        <v>-3769</v>
      </c>
      <c r="L20" s="22">
        <f t="shared" si="4"/>
        <v>-4607</v>
      </c>
    </row>
    <row r="21" spans="1:16" s="4" customFormat="1" ht="21" customHeight="1" x14ac:dyDescent="0.2">
      <c r="A21" s="23">
        <v>2011</v>
      </c>
      <c r="B21" s="24">
        <f>+B69+B70+B71+B72</f>
        <v>-10591</v>
      </c>
      <c r="C21" s="24">
        <f t="shared" ref="C21:L21" si="5">+C69+C70+C71+C72</f>
        <v>-2159</v>
      </c>
      <c r="D21" s="24">
        <f t="shared" si="5"/>
        <v>-889</v>
      </c>
      <c r="E21" s="24">
        <f t="shared" si="5"/>
        <v>5199</v>
      </c>
      <c r="F21" s="24">
        <f t="shared" si="5"/>
        <v>4310</v>
      </c>
      <c r="G21" s="24">
        <f t="shared" si="5"/>
        <v>-3337</v>
      </c>
      <c r="H21" s="24">
        <f t="shared" si="5"/>
        <v>19997</v>
      </c>
      <c r="I21" s="24">
        <f t="shared" si="5"/>
        <v>16660</v>
      </c>
      <c r="J21" s="24">
        <f t="shared" si="5"/>
        <v>-4206</v>
      </c>
      <c r="K21" s="24">
        <f t="shared" si="5"/>
        <v>-1598</v>
      </c>
      <c r="L21" s="24">
        <f t="shared" si="5"/>
        <v>-2608</v>
      </c>
    </row>
    <row r="22" spans="1:16" s="4" customFormat="1" ht="21" customHeight="1" x14ac:dyDescent="0.2">
      <c r="A22" s="25">
        <v>2012</v>
      </c>
      <c r="B22" s="22">
        <f>+B73+B74+B75+B76</f>
        <v>-6685</v>
      </c>
      <c r="C22" s="22">
        <f t="shared" ref="C22:L22" si="6">+C73+C74+C75+C76</f>
        <v>-3096</v>
      </c>
      <c r="D22" s="22">
        <f t="shared" si="6"/>
        <v>-9</v>
      </c>
      <c r="E22" s="22">
        <f t="shared" si="6"/>
        <v>4601</v>
      </c>
      <c r="F22" s="22">
        <f t="shared" si="6"/>
        <v>4592</v>
      </c>
      <c r="G22" s="22">
        <f t="shared" si="6"/>
        <v>1456</v>
      </c>
      <c r="H22" s="22">
        <f t="shared" si="6"/>
        <v>14243</v>
      </c>
      <c r="I22" s="22">
        <f t="shared" si="6"/>
        <v>15699</v>
      </c>
      <c r="J22" s="22">
        <f t="shared" si="6"/>
        <v>-5036</v>
      </c>
      <c r="K22" s="22">
        <f t="shared" si="6"/>
        <v>-6372</v>
      </c>
      <c r="L22" s="22">
        <f t="shared" si="6"/>
        <v>1336</v>
      </c>
    </row>
    <row r="23" spans="1:16" s="4" customFormat="1" ht="21" customHeight="1" x14ac:dyDescent="0.2">
      <c r="A23" s="23">
        <v>2013</v>
      </c>
      <c r="B23" s="24">
        <f>+B77+B78+B79+B80</f>
        <v>-326</v>
      </c>
      <c r="C23" s="24">
        <f t="shared" ref="C23:L23" si="7">+C77+C78+C79+C80</f>
        <v>-858</v>
      </c>
      <c r="D23" s="24">
        <f t="shared" si="7"/>
        <v>-919</v>
      </c>
      <c r="E23" s="24">
        <f t="shared" si="7"/>
        <v>6529</v>
      </c>
      <c r="F23" s="24">
        <f t="shared" si="7"/>
        <v>5610</v>
      </c>
      <c r="G23" s="24">
        <f t="shared" si="7"/>
        <v>-3325</v>
      </c>
      <c r="H23" s="24">
        <f t="shared" si="7"/>
        <v>25121</v>
      </c>
      <c r="I23" s="24">
        <f t="shared" si="7"/>
        <v>21796</v>
      </c>
      <c r="J23" s="24">
        <f t="shared" si="7"/>
        <v>4776</v>
      </c>
      <c r="K23" s="24">
        <f t="shared" si="7"/>
        <v>5638</v>
      </c>
      <c r="L23" s="24">
        <f t="shared" si="7"/>
        <v>-862</v>
      </c>
    </row>
    <row r="24" spans="1:16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"/>
      <c r="N24" s="4"/>
      <c r="O24" s="4"/>
      <c r="P24" s="4"/>
    </row>
    <row r="25" spans="1:16" s="1" customFormat="1" ht="21" customHeight="1" x14ac:dyDescent="0.2">
      <c r="A25" s="28" t="s">
        <v>0</v>
      </c>
      <c r="B25" s="22">
        <f t="shared" ref="B25:B48" si="8">+D25+G25+J25+C25</f>
        <v>-3449</v>
      </c>
      <c r="C25" s="22">
        <v>-1049</v>
      </c>
      <c r="D25" s="22">
        <f t="shared" ref="D25:D48" si="9">+F25-E25</f>
        <v>36</v>
      </c>
      <c r="E25" s="22">
        <v>94</v>
      </c>
      <c r="F25" s="22">
        <v>130</v>
      </c>
      <c r="G25" s="22">
        <f t="shared" ref="G25:G48" si="10">+I25-H25</f>
        <v>-3</v>
      </c>
      <c r="H25" s="22">
        <v>101</v>
      </c>
      <c r="I25" s="22">
        <v>98</v>
      </c>
      <c r="J25" s="22">
        <f t="shared" ref="J25:J48" si="11">+K25+L25</f>
        <v>-2433</v>
      </c>
      <c r="K25" s="22">
        <v>-2505</v>
      </c>
      <c r="L25" s="22">
        <v>72</v>
      </c>
      <c r="M25" s="4"/>
      <c r="N25" s="4"/>
      <c r="O25" s="4"/>
      <c r="P25" s="4"/>
    </row>
    <row r="26" spans="1:16" s="1" customFormat="1" ht="21" customHeight="1" x14ac:dyDescent="0.2">
      <c r="A26" s="29" t="s">
        <v>1</v>
      </c>
      <c r="B26" s="24">
        <f t="shared" si="8"/>
        <v>-2164</v>
      </c>
      <c r="C26" s="24">
        <v>-1073</v>
      </c>
      <c r="D26" s="24">
        <f t="shared" si="9"/>
        <v>-25</v>
      </c>
      <c r="E26" s="24">
        <v>127</v>
      </c>
      <c r="F26" s="24">
        <v>102</v>
      </c>
      <c r="G26" s="24">
        <f t="shared" si="10"/>
        <v>17</v>
      </c>
      <c r="H26" s="24">
        <v>242</v>
      </c>
      <c r="I26" s="24">
        <v>259</v>
      </c>
      <c r="J26" s="24">
        <f t="shared" si="11"/>
        <v>-1083</v>
      </c>
      <c r="K26" s="24">
        <v>-1071</v>
      </c>
      <c r="L26" s="24">
        <v>-12</v>
      </c>
      <c r="M26" s="4"/>
      <c r="N26" s="4"/>
      <c r="O26" s="4"/>
      <c r="P26" s="4"/>
    </row>
    <row r="27" spans="1:16" s="1" customFormat="1" ht="21" customHeight="1" x14ac:dyDescent="0.2">
      <c r="A27" s="28" t="s">
        <v>2</v>
      </c>
      <c r="B27" s="22">
        <f t="shared" si="8"/>
        <v>2167</v>
      </c>
      <c r="C27" s="22">
        <v>200</v>
      </c>
      <c r="D27" s="22">
        <f t="shared" si="9"/>
        <v>21</v>
      </c>
      <c r="E27" s="22">
        <v>146</v>
      </c>
      <c r="F27" s="22">
        <v>167</v>
      </c>
      <c r="G27" s="22">
        <f t="shared" si="10"/>
        <v>71</v>
      </c>
      <c r="H27" s="22">
        <v>87</v>
      </c>
      <c r="I27" s="22">
        <v>158</v>
      </c>
      <c r="J27" s="22">
        <f t="shared" si="11"/>
        <v>1875</v>
      </c>
      <c r="K27" s="22">
        <v>2022</v>
      </c>
      <c r="L27" s="22">
        <v>-147</v>
      </c>
      <c r="M27" s="4"/>
      <c r="N27" s="4"/>
      <c r="O27" s="4"/>
      <c r="P27" s="4"/>
    </row>
    <row r="28" spans="1:16" s="1" customFormat="1" ht="21" customHeight="1" x14ac:dyDescent="0.2">
      <c r="A28" s="29" t="s">
        <v>3</v>
      </c>
      <c r="B28" s="24">
        <f t="shared" si="8"/>
        <v>-13649</v>
      </c>
      <c r="C28" s="24">
        <v>-394</v>
      </c>
      <c r="D28" s="24">
        <f t="shared" si="9"/>
        <v>60</v>
      </c>
      <c r="E28" s="24">
        <v>63</v>
      </c>
      <c r="F28" s="24">
        <v>123</v>
      </c>
      <c r="G28" s="24">
        <f t="shared" si="10"/>
        <v>117</v>
      </c>
      <c r="H28" s="24">
        <v>146</v>
      </c>
      <c r="I28" s="24">
        <v>263</v>
      </c>
      <c r="J28" s="24">
        <f t="shared" si="11"/>
        <v>-13432</v>
      </c>
      <c r="K28" s="24">
        <v>-13385</v>
      </c>
      <c r="L28" s="24">
        <v>-47</v>
      </c>
      <c r="M28" s="4"/>
      <c r="N28" s="4"/>
      <c r="O28" s="4"/>
      <c r="P28" s="4"/>
    </row>
    <row r="29" spans="1:16" s="1" customFormat="1" ht="21" customHeight="1" x14ac:dyDescent="0.2">
      <c r="A29" s="28" t="s">
        <v>7</v>
      </c>
      <c r="B29" s="22">
        <f t="shared" si="8"/>
        <v>-6214</v>
      </c>
      <c r="C29" s="22">
        <v>-2657</v>
      </c>
      <c r="D29" s="22">
        <f t="shared" si="9"/>
        <v>-47</v>
      </c>
      <c r="E29" s="22">
        <v>144</v>
      </c>
      <c r="F29" s="22">
        <v>97</v>
      </c>
      <c r="G29" s="22">
        <f t="shared" si="10"/>
        <v>26</v>
      </c>
      <c r="H29" s="22">
        <v>62</v>
      </c>
      <c r="I29" s="22">
        <v>88</v>
      </c>
      <c r="J29" s="22">
        <f t="shared" si="11"/>
        <v>-3536</v>
      </c>
      <c r="K29" s="22">
        <v>-3505</v>
      </c>
      <c r="L29" s="22">
        <v>-31</v>
      </c>
      <c r="M29" s="4"/>
      <c r="N29" s="4"/>
      <c r="O29" s="4"/>
      <c r="P29" s="4"/>
    </row>
    <row r="30" spans="1:16" s="1" customFormat="1" ht="21" customHeight="1" x14ac:dyDescent="0.2">
      <c r="A30" s="29" t="s">
        <v>4</v>
      </c>
      <c r="B30" s="24">
        <f t="shared" si="8"/>
        <v>254</v>
      </c>
      <c r="C30" s="24">
        <v>312</v>
      </c>
      <c r="D30" s="24">
        <f t="shared" si="9"/>
        <v>113</v>
      </c>
      <c r="E30" s="24">
        <v>35</v>
      </c>
      <c r="F30" s="24">
        <v>148</v>
      </c>
      <c r="G30" s="24">
        <f t="shared" si="10"/>
        <v>0</v>
      </c>
      <c r="H30" s="24">
        <v>83</v>
      </c>
      <c r="I30" s="24">
        <v>83</v>
      </c>
      <c r="J30" s="24">
        <f t="shared" si="11"/>
        <v>-171</v>
      </c>
      <c r="K30" s="24">
        <v>-97</v>
      </c>
      <c r="L30" s="24">
        <v>-74</v>
      </c>
      <c r="M30" s="4"/>
      <c r="N30" s="4"/>
      <c r="O30" s="4"/>
      <c r="P30" s="4"/>
    </row>
    <row r="31" spans="1:16" s="1" customFormat="1" ht="21" customHeight="1" x14ac:dyDescent="0.2">
      <c r="A31" s="28" t="s">
        <v>5</v>
      </c>
      <c r="B31" s="22">
        <f t="shared" si="8"/>
        <v>-342</v>
      </c>
      <c r="C31" s="22">
        <v>-415</v>
      </c>
      <c r="D31" s="22">
        <f t="shared" si="9"/>
        <v>58</v>
      </c>
      <c r="E31" s="22">
        <v>57</v>
      </c>
      <c r="F31" s="22">
        <v>115</v>
      </c>
      <c r="G31" s="22">
        <f t="shared" si="10"/>
        <v>6</v>
      </c>
      <c r="H31" s="22">
        <v>80</v>
      </c>
      <c r="I31" s="22">
        <v>86</v>
      </c>
      <c r="J31" s="22">
        <f t="shared" si="11"/>
        <v>9</v>
      </c>
      <c r="K31" s="22">
        <v>87</v>
      </c>
      <c r="L31" s="22">
        <v>-78</v>
      </c>
      <c r="M31" s="4"/>
      <c r="N31" s="4"/>
      <c r="O31" s="4"/>
      <c r="P31" s="4"/>
    </row>
    <row r="32" spans="1:16" s="1" customFormat="1" ht="21" customHeight="1" x14ac:dyDescent="0.2">
      <c r="A32" s="29" t="s">
        <v>6</v>
      </c>
      <c r="B32" s="24">
        <f t="shared" si="8"/>
        <v>-10331</v>
      </c>
      <c r="C32" s="24">
        <v>-302</v>
      </c>
      <c r="D32" s="24">
        <f t="shared" si="9"/>
        <v>152</v>
      </c>
      <c r="E32" s="24">
        <v>87</v>
      </c>
      <c r="F32" s="24">
        <v>239</v>
      </c>
      <c r="G32" s="24">
        <f t="shared" si="10"/>
        <v>28</v>
      </c>
      <c r="H32" s="24">
        <v>130</v>
      </c>
      <c r="I32" s="24">
        <v>158</v>
      </c>
      <c r="J32" s="24">
        <f t="shared" si="11"/>
        <v>-10209</v>
      </c>
      <c r="K32" s="24">
        <v>-10146</v>
      </c>
      <c r="L32" s="24">
        <v>-63</v>
      </c>
      <c r="M32" s="4"/>
      <c r="N32" s="4"/>
      <c r="O32" s="4"/>
      <c r="P32" s="4"/>
    </row>
    <row r="33" spans="1:16" s="1" customFormat="1" ht="21" customHeight="1" x14ac:dyDescent="0.2">
      <c r="A33" s="28" t="s">
        <v>11</v>
      </c>
      <c r="B33" s="22">
        <f t="shared" si="8"/>
        <v>-926</v>
      </c>
      <c r="C33" s="22">
        <v>-2033</v>
      </c>
      <c r="D33" s="22">
        <f t="shared" si="9"/>
        <v>-56</v>
      </c>
      <c r="E33" s="22">
        <v>202</v>
      </c>
      <c r="F33" s="22">
        <v>146</v>
      </c>
      <c r="G33" s="22">
        <f t="shared" si="10"/>
        <v>-6</v>
      </c>
      <c r="H33" s="22">
        <v>101</v>
      </c>
      <c r="I33" s="22">
        <v>95</v>
      </c>
      <c r="J33" s="22">
        <f t="shared" si="11"/>
        <v>1169</v>
      </c>
      <c r="K33" s="22">
        <v>1182</v>
      </c>
      <c r="L33" s="22">
        <v>-13</v>
      </c>
      <c r="M33" s="4"/>
      <c r="N33" s="4"/>
      <c r="O33" s="4"/>
      <c r="P33" s="4"/>
    </row>
    <row r="34" spans="1:16" s="1" customFormat="1" ht="21" customHeight="1" x14ac:dyDescent="0.2">
      <c r="A34" s="29" t="s">
        <v>8</v>
      </c>
      <c r="B34" s="24">
        <f t="shared" si="8"/>
        <v>-573</v>
      </c>
      <c r="C34" s="24">
        <v>-1786</v>
      </c>
      <c r="D34" s="24">
        <f t="shared" si="9"/>
        <v>-177</v>
      </c>
      <c r="E34" s="24">
        <v>213</v>
      </c>
      <c r="F34" s="24">
        <v>36</v>
      </c>
      <c r="G34" s="24">
        <f t="shared" si="10"/>
        <v>25</v>
      </c>
      <c r="H34" s="24">
        <v>71</v>
      </c>
      <c r="I34" s="24">
        <v>96</v>
      </c>
      <c r="J34" s="24">
        <f t="shared" si="11"/>
        <v>1365</v>
      </c>
      <c r="K34" s="24">
        <v>1379</v>
      </c>
      <c r="L34" s="24">
        <v>-14</v>
      </c>
      <c r="M34" s="4"/>
      <c r="N34" s="4"/>
      <c r="O34" s="4"/>
      <c r="P34" s="4"/>
    </row>
    <row r="35" spans="1:16" s="1" customFormat="1" ht="21" customHeight="1" x14ac:dyDescent="0.2">
      <c r="A35" s="28" t="s">
        <v>9</v>
      </c>
      <c r="B35" s="22">
        <f t="shared" si="8"/>
        <v>8151</v>
      </c>
      <c r="C35" s="22">
        <v>-624</v>
      </c>
      <c r="D35" s="22">
        <f t="shared" si="9"/>
        <v>-16</v>
      </c>
      <c r="E35" s="22">
        <v>122</v>
      </c>
      <c r="F35" s="22">
        <v>106</v>
      </c>
      <c r="G35" s="22">
        <f t="shared" si="10"/>
        <v>13</v>
      </c>
      <c r="H35" s="22">
        <v>47</v>
      </c>
      <c r="I35" s="22">
        <v>60</v>
      </c>
      <c r="J35" s="22">
        <f t="shared" si="11"/>
        <v>8778</v>
      </c>
      <c r="K35" s="22">
        <v>8793</v>
      </c>
      <c r="L35" s="22">
        <v>-15</v>
      </c>
      <c r="M35" s="4"/>
      <c r="N35" s="4"/>
      <c r="O35" s="4"/>
      <c r="P35" s="4"/>
    </row>
    <row r="36" spans="1:16" s="1" customFormat="1" ht="21" customHeight="1" x14ac:dyDescent="0.2">
      <c r="A36" s="29" t="s">
        <v>10</v>
      </c>
      <c r="B36" s="24">
        <f t="shared" si="8"/>
        <v>1156</v>
      </c>
      <c r="C36" s="24">
        <v>-529</v>
      </c>
      <c r="D36" s="24">
        <f t="shared" si="9"/>
        <v>-46</v>
      </c>
      <c r="E36" s="24">
        <v>91</v>
      </c>
      <c r="F36" s="24">
        <v>45</v>
      </c>
      <c r="G36" s="24">
        <f t="shared" si="10"/>
        <v>-46</v>
      </c>
      <c r="H36" s="24">
        <v>197</v>
      </c>
      <c r="I36" s="24">
        <v>151</v>
      </c>
      <c r="J36" s="24">
        <f t="shared" si="11"/>
        <v>1777</v>
      </c>
      <c r="K36" s="24">
        <v>1792</v>
      </c>
      <c r="L36" s="24">
        <v>-15</v>
      </c>
      <c r="M36" s="4"/>
      <c r="N36" s="4"/>
      <c r="O36" s="4"/>
      <c r="P36" s="4"/>
    </row>
    <row r="37" spans="1:16" s="1" customFormat="1" ht="21" customHeight="1" x14ac:dyDescent="0.2">
      <c r="A37" s="28" t="s">
        <v>15</v>
      </c>
      <c r="B37" s="22">
        <f t="shared" si="8"/>
        <v>-7191</v>
      </c>
      <c r="C37" s="22">
        <v>-3235</v>
      </c>
      <c r="D37" s="22">
        <f t="shared" si="9"/>
        <v>60</v>
      </c>
      <c r="E37" s="22">
        <v>68</v>
      </c>
      <c r="F37" s="22">
        <v>128</v>
      </c>
      <c r="G37" s="22">
        <f t="shared" si="10"/>
        <v>-7</v>
      </c>
      <c r="H37" s="22">
        <v>235</v>
      </c>
      <c r="I37" s="22">
        <v>228</v>
      </c>
      <c r="J37" s="22">
        <f t="shared" si="11"/>
        <v>-4009</v>
      </c>
      <c r="K37" s="22">
        <v>-3994</v>
      </c>
      <c r="L37" s="22">
        <v>-15</v>
      </c>
      <c r="M37" s="4"/>
      <c r="N37" s="4"/>
      <c r="O37" s="4"/>
      <c r="P37" s="4"/>
    </row>
    <row r="38" spans="1:16" s="1" customFormat="1" ht="21" customHeight="1" x14ac:dyDescent="0.2">
      <c r="A38" s="29" t="s">
        <v>12</v>
      </c>
      <c r="B38" s="24">
        <f t="shared" si="8"/>
        <v>4329</v>
      </c>
      <c r="C38" s="24">
        <v>-521</v>
      </c>
      <c r="D38" s="24">
        <f t="shared" si="9"/>
        <v>-56</v>
      </c>
      <c r="E38" s="24">
        <v>161</v>
      </c>
      <c r="F38" s="24">
        <v>105</v>
      </c>
      <c r="G38" s="24">
        <f t="shared" si="10"/>
        <v>-66</v>
      </c>
      <c r="H38" s="24">
        <v>309</v>
      </c>
      <c r="I38" s="24">
        <v>243</v>
      </c>
      <c r="J38" s="24">
        <f t="shared" si="11"/>
        <v>4972</v>
      </c>
      <c r="K38" s="24">
        <v>4986</v>
      </c>
      <c r="L38" s="24">
        <v>-14</v>
      </c>
      <c r="M38" s="4"/>
      <c r="N38" s="4"/>
      <c r="O38" s="4"/>
      <c r="P38" s="4"/>
    </row>
    <row r="39" spans="1:16" s="1" customFormat="1" ht="21" customHeight="1" x14ac:dyDescent="0.2">
      <c r="A39" s="28" t="s">
        <v>13</v>
      </c>
      <c r="B39" s="22">
        <f t="shared" si="8"/>
        <v>10128</v>
      </c>
      <c r="C39" s="22">
        <v>-516</v>
      </c>
      <c r="D39" s="22">
        <f t="shared" si="9"/>
        <v>-314</v>
      </c>
      <c r="E39" s="22">
        <v>455</v>
      </c>
      <c r="F39" s="22">
        <v>141</v>
      </c>
      <c r="G39" s="22">
        <f t="shared" si="10"/>
        <v>-65</v>
      </c>
      <c r="H39" s="22">
        <v>419</v>
      </c>
      <c r="I39" s="22">
        <v>354</v>
      </c>
      <c r="J39" s="22">
        <f t="shared" si="11"/>
        <v>11023</v>
      </c>
      <c r="K39" s="22">
        <v>11037</v>
      </c>
      <c r="L39" s="22">
        <v>-14</v>
      </c>
      <c r="M39" s="4"/>
      <c r="N39" s="4"/>
      <c r="O39" s="4"/>
      <c r="P39" s="4"/>
    </row>
    <row r="40" spans="1:16" s="1" customFormat="1" ht="21" customHeight="1" x14ac:dyDescent="0.2">
      <c r="A40" s="29" t="s">
        <v>14</v>
      </c>
      <c r="B40" s="24">
        <f t="shared" si="8"/>
        <v>-9138</v>
      </c>
      <c r="C40" s="24">
        <v>1238</v>
      </c>
      <c r="D40" s="24">
        <f t="shared" si="9"/>
        <v>-683</v>
      </c>
      <c r="E40" s="24">
        <v>894</v>
      </c>
      <c r="F40" s="24">
        <v>211</v>
      </c>
      <c r="G40" s="24">
        <f t="shared" si="10"/>
        <v>-574</v>
      </c>
      <c r="H40" s="24">
        <v>1058</v>
      </c>
      <c r="I40" s="24">
        <v>484</v>
      </c>
      <c r="J40" s="24">
        <f t="shared" si="11"/>
        <v>-9119</v>
      </c>
      <c r="K40" s="24">
        <v>-9071</v>
      </c>
      <c r="L40" s="24">
        <v>-48</v>
      </c>
      <c r="M40" s="4"/>
      <c r="N40" s="4"/>
      <c r="O40" s="4"/>
      <c r="P40" s="4"/>
    </row>
    <row r="41" spans="1:16" s="1" customFormat="1" ht="21" customHeight="1" x14ac:dyDescent="0.2">
      <c r="A41" s="28" t="s">
        <v>19</v>
      </c>
      <c r="B41" s="22">
        <f t="shared" si="8"/>
        <v>-7659</v>
      </c>
      <c r="C41" s="22">
        <v>-2177</v>
      </c>
      <c r="D41" s="22">
        <f t="shared" si="9"/>
        <v>-242</v>
      </c>
      <c r="E41" s="22">
        <v>531</v>
      </c>
      <c r="F41" s="22">
        <v>289</v>
      </c>
      <c r="G41" s="22">
        <f t="shared" si="10"/>
        <v>385</v>
      </c>
      <c r="H41" s="22">
        <v>1485</v>
      </c>
      <c r="I41" s="22">
        <v>1870</v>
      </c>
      <c r="J41" s="22">
        <f t="shared" si="11"/>
        <v>-5625</v>
      </c>
      <c r="K41" s="22">
        <v>-5454</v>
      </c>
      <c r="L41" s="22">
        <v>-171</v>
      </c>
      <c r="M41" s="4"/>
      <c r="N41" s="4"/>
      <c r="O41" s="4"/>
      <c r="P41" s="4"/>
    </row>
    <row r="42" spans="1:16" s="1" customFormat="1" ht="21" customHeight="1" x14ac:dyDescent="0.2">
      <c r="A42" s="29" t="s">
        <v>20</v>
      </c>
      <c r="B42" s="24">
        <f t="shared" si="8"/>
        <v>-15921</v>
      </c>
      <c r="C42" s="24">
        <v>-4135</v>
      </c>
      <c r="D42" s="24">
        <f t="shared" si="9"/>
        <v>-209</v>
      </c>
      <c r="E42" s="24">
        <v>444</v>
      </c>
      <c r="F42" s="24">
        <v>235</v>
      </c>
      <c r="G42" s="24">
        <f t="shared" si="10"/>
        <v>335</v>
      </c>
      <c r="H42" s="24">
        <v>963</v>
      </c>
      <c r="I42" s="24">
        <v>1298</v>
      </c>
      <c r="J42" s="24">
        <f t="shared" si="11"/>
        <v>-11912</v>
      </c>
      <c r="K42" s="24">
        <v>-11785</v>
      </c>
      <c r="L42" s="24">
        <v>-127</v>
      </c>
      <c r="M42" s="4"/>
      <c r="N42" s="4"/>
      <c r="O42" s="4"/>
      <c r="P42" s="4"/>
    </row>
    <row r="43" spans="1:16" s="1" customFormat="1" ht="21" customHeight="1" x14ac:dyDescent="0.2">
      <c r="A43" s="28" t="s">
        <v>21</v>
      </c>
      <c r="B43" s="22">
        <f t="shared" si="8"/>
        <v>-3224</v>
      </c>
      <c r="C43" s="22">
        <v>809</v>
      </c>
      <c r="D43" s="22">
        <f t="shared" si="9"/>
        <v>-182</v>
      </c>
      <c r="E43" s="22">
        <v>371</v>
      </c>
      <c r="F43" s="22">
        <v>189</v>
      </c>
      <c r="G43" s="22">
        <f t="shared" si="10"/>
        <v>-287</v>
      </c>
      <c r="H43" s="22">
        <v>2484</v>
      </c>
      <c r="I43" s="22">
        <v>2197</v>
      </c>
      <c r="J43" s="22">
        <f t="shared" si="11"/>
        <v>-3564</v>
      </c>
      <c r="K43" s="22">
        <v>-3580</v>
      </c>
      <c r="L43" s="22">
        <v>16</v>
      </c>
      <c r="M43" s="4"/>
      <c r="N43" s="4"/>
      <c r="O43" s="4"/>
      <c r="P43" s="4"/>
    </row>
    <row r="44" spans="1:16" s="1" customFormat="1" ht="21" customHeight="1" x14ac:dyDescent="0.2">
      <c r="A44" s="29" t="s">
        <v>22</v>
      </c>
      <c r="B44" s="24">
        <f t="shared" si="8"/>
        <v>-16439</v>
      </c>
      <c r="C44" s="24">
        <v>536</v>
      </c>
      <c r="D44" s="24">
        <f t="shared" si="9"/>
        <v>-146</v>
      </c>
      <c r="E44" s="24">
        <v>587</v>
      </c>
      <c r="F44" s="24">
        <v>441</v>
      </c>
      <c r="G44" s="24">
        <f t="shared" si="10"/>
        <v>158</v>
      </c>
      <c r="H44" s="24">
        <v>1129</v>
      </c>
      <c r="I44" s="24">
        <v>1287</v>
      </c>
      <c r="J44" s="24">
        <f t="shared" si="11"/>
        <v>-16987</v>
      </c>
      <c r="K44" s="24">
        <v>-17065</v>
      </c>
      <c r="L44" s="24">
        <v>78</v>
      </c>
      <c r="M44" s="4"/>
      <c r="N44" s="4"/>
      <c r="O44" s="4"/>
      <c r="P44" s="4"/>
    </row>
    <row r="45" spans="1:16" s="1" customFormat="1" ht="21" customHeight="1" x14ac:dyDescent="0.2">
      <c r="A45" s="28" t="s">
        <v>23</v>
      </c>
      <c r="B45" s="22">
        <f t="shared" si="8"/>
        <v>-3215</v>
      </c>
      <c r="C45" s="22">
        <v>-1852</v>
      </c>
      <c r="D45" s="22">
        <f t="shared" si="9"/>
        <v>118</v>
      </c>
      <c r="E45" s="22">
        <v>377</v>
      </c>
      <c r="F45" s="22">
        <v>495</v>
      </c>
      <c r="G45" s="22">
        <f t="shared" si="10"/>
        <v>114</v>
      </c>
      <c r="H45" s="22">
        <v>113</v>
      </c>
      <c r="I45" s="22">
        <v>227</v>
      </c>
      <c r="J45" s="22">
        <f t="shared" si="11"/>
        <v>-1595</v>
      </c>
      <c r="K45" s="22">
        <v>-1549</v>
      </c>
      <c r="L45" s="22">
        <v>-46</v>
      </c>
      <c r="M45" s="4"/>
      <c r="N45" s="4"/>
      <c r="O45" s="4"/>
      <c r="P45" s="4"/>
    </row>
    <row r="46" spans="1:16" s="1" customFormat="1" ht="21" customHeight="1" x14ac:dyDescent="0.2">
      <c r="A46" s="29" t="s">
        <v>24</v>
      </c>
      <c r="B46" s="24">
        <f t="shared" si="8"/>
        <v>-2521</v>
      </c>
      <c r="C46" s="24">
        <v>-657</v>
      </c>
      <c r="D46" s="24">
        <f t="shared" si="9"/>
        <v>-184</v>
      </c>
      <c r="E46" s="24">
        <v>487</v>
      </c>
      <c r="F46" s="24">
        <v>303</v>
      </c>
      <c r="G46" s="24">
        <f t="shared" si="10"/>
        <v>-2</v>
      </c>
      <c r="H46" s="24">
        <v>142</v>
      </c>
      <c r="I46" s="24">
        <v>140</v>
      </c>
      <c r="J46" s="24">
        <f t="shared" si="11"/>
        <v>-1678</v>
      </c>
      <c r="K46" s="24">
        <v>-1632</v>
      </c>
      <c r="L46" s="24">
        <v>-46</v>
      </c>
      <c r="M46" s="4"/>
      <c r="N46" s="4"/>
      <c r="O46" s="4"/>
      <c r="P46" s="4"/>
    </row>
    <row r="47" spans="1:16" s="1" customFormat="1" ht="21" customHeight="1" x14ac:dyDescent="0.2">
      <c r="A47" s="28" t="s">
        <v>25</v>
      </c>
      <c r="B47" s="22">
        <f t="shared" si="8"/>
        <v>-6546</v>
      </c>
      <c r="C47" s="22">
        <v>-1355</v>
      </c>
      <c r="D47" s="22">
        <f t="shared" si="9"/>
        <v>-266</v>
      </c>
      <c r="E47" s="22">
        <v>618</v>
      </c>
      <c r="F47" s="22">
        <v>352</v>
      </c>
      <c r="G47" s="22">
        <f t="shared" si="10"/>
        <v>-151</v>
      </c>
      <c r="H47" s="22">
        <v>260</v>
      </c>
      <c r="I47" s="22">
        <v>109</v>
      </c>
      <c r="J47" s="22">
        <f t="shared" si="11"/>
        <v>-4774</v>
      </c>
      <c r="K47" s="22">
        <v>-4456</v>
      </c>
      <c r="L47" s="22">
        <v>-318</v>
      </c>
      <c r="M47" s="4"/>
      <c r="N47" s="4"/>
      <c r="O47" s="4"/>
      <c r="P47" s="4"/>
    </row>
    <row r="48" spans="1:16" s="1" customFormat="1" ht="21" customHeight="1" x14ac:dyDescent="0.2">
      <c r="A48" s="29" t="s">
        <v>26</v>
      </c>
      <c r="B48" s="24">
        <f t="shared" si="8"/>
        <v>3364</v>
      </c>
      <c r="C48" s="24">
        <v>-1309</v>
      </c>
      <c r="D48" s="24">
        <f t="shared" si="9"/>
        <v>-400</v>
      </c>
      <c r="E48" s="24">
        <v>905</v>
      </c>
      <c r="F48" s="24">
        <v>505</v>
      </c>
      <c r="G48" s="24">
        <f t="shared" si="10"/>
        <v>-255</v>
      </c>
      <c r="H48" s="24">
        <v>694</v>
      </c>
      <c r="I48" s="24">
        <v>439</v>
      </c>
      <c r="J48" s="24">
        <f t="shared" si="11"/>
        <v>5328</v>
      </c>
      <c r="K48" s="24">
        <v>5349</v>
      </c>
      <c r="L48" s="24">
        <v>-21</v>
      </c>
      <c r="M48" s="4"/>
      <c r="N48" s="4"/>
      <c r="O48" s="4"/>
      <c r="P48" s="4"/>
    </row>
    <row r="49" spans="1:16" s="1" customFormat="1" ht="21" customHeight="1" x14ac:dyDescent="0.2">
      <c r="A49" s="28" t="s">
        <v>130</v>
      </c>
      <c r="B49" s="22">
        <f t="shared" ref="B49:B56" si="12">+D49+G49+J49+C49</f>
        <v>-4949</v>
      </c>
      <c r="C49" s="22">
        <v>-1723</v>
      </c>
      <c r="D49" s="22">
        <f t="shared" ref="D49:D56" si="13">+F49-E49</f>
        <v>-54</v>
      </c>
      <c r="E49" s="22">
        <v>785</v>
      </c>
      <c r="F49" s="22">
        <v>731</v>
      </c>
      <c r="G49" s="22">
        <f t="shared" ref="G49:G56" si="14">+I49-H49</f>
        <v>36</v>
      </c>
      <c r="H49" s="22">
        <v>159</v>
      </c>
      <c r="I49" s="22">
        <v>195</v>
      </c>
      <c r="J49" s="22">
        <f t="shared" ref="J49:J56" si="15">+K49+L49</f>
        <v>-3208</v>
      </c>
      <c r="K49" s="22">
        <v>-3263</v>
      </c>
      <c r="L49" s="22">
        <v>55</v>
      </c>
      <c r="M49" s="4"/>
      <c r="N49" s="4"/>
      <c r="O49" s="4"/>
      <c r="P49" s="4"/>
    </row>
    <row r="50" spans="1:16" s="1" customFormat="1" ht="21" customHeight="1" x14ac:dyDescent="0.2">
      <c r="A50" s="29" t="s">
        <v>131</v>
      </c>
      <c r="B50" s="24">
        <f t="shared" si="12"/>
        <v>-1333</v>
      </c>
      <c r="C50" s="24">
        <v>-3892</v>
      </c>
      <c r="D50" s="24">
        <f t="shared" si="13"/>
        <v>-428</v>
      </c>
      <c r="E50" s="24">
        <v>674</v>
      </c>
      <c r="F50" s="24">
        <v>246</v>
      </c>
      <c r="G50" s="24">
        <f t="shared" si="14"/>
        <v>-69</v>
      </c>
      <c r="H50" s="24">
        <v>300</v>
      </c>
      <c r="I50" s="24">
        <v>231</v>
      </c>
      <c r="J50" s="24">
        <f t="shared" si="15"/>
        <v>3056</v>
      </c>
      <c r="K50" s="24">
        <v>3158</v>
      </c>
      <c r="L50" s="24">
        <v>-102</v>
      </c>
      <c r="M50" s="4"/>
      <c r="N50" s="4"/>
      <c r="O50" s="4"/>
      <c r="P50" s="4"/>
    </row>
    <row r="51" spans="1:16" s="1" customFormat="1" ht="21" customHeight="1" x14ac:dyDescent="0.2">
      <c r="A51" s="28" t="s">
        <v>132</v>
      </c>
      <c r="B51" s="22">
        <f t="shared" si="12"/>
        <v>-1456</v>
      </c>
      <c r="C51" s="22">
        <v>40</v>
      </c>
      <c r="D51" s="22">
        <f t="shared" si="13"/>
        <v>-197</v>
      </c>
      <c r="E51" s="22">
        <v>580</v>
      </c>
      <c r="F51" s="22">
        <v>383</v>
      </c>
      <c r="G51" s="22">
        <f t="shared" si="14"/>
        <v>-124</v>
      </c>
      <c r="H51" s="22">
        <v>398</v>
      </c>
      <c r="I51" s="22">
        <v>274</v>
      </c>
      <c r="J51" s="22">
        <f t="shared" si="15"/>
        <v>-1175</v>
      </c>
      <c r="K51" s="22">
        <v>-1118</v>
      </c>
      <c r="L51" s="22">
        <v>-57</v>
      </c>
      <c r="M51" s="4"/>
      <c r="N51" s="4"/>
      <c r="O51" s="4"/>
      <c r="P51" s="4"/>
    </row>
    <row r="52" spans="1:16" s="1" customFormat="1" ht="21" customHeight="1" x14ac:dyDescent="0.2">
      <c r="A52" s="29" t="s">
        <v>133</v>
      </c>
      <c r="B52" s="24">
        <f t="shared" si="12"/>
        <v>-4391</v>
      </c>
      <c r="C52" s="24">
        <v>-912</v>
      </c>
      <c r="D52" s="24">
        <f t="shared" si="13"/>
        <v>-301</v>
      </c>
      <c r="E52" s="24">
        <v>1131</v>
      </c>
      <c r="F52" s="24">
        <v>830</v>
      </c>
      <c r="G52" s="24">
        <f t="shared" si="14"/>
        <v>59</v>
      </c>
      <c r="H52" s="24">
        <v>479</v>
      </c>
      <c r="I52" s="24">
        <v>538</v>
      </c>
      <c r="J52" s="24">
        <f t="shared" si="15"/>
        <v>-3237</v>
      </c>
      <c r="K52" s="24">
        <v>-3220</v>
      </c>
      <c r="L52" s="24">
        <v>-17</v>
      </c>
      <c r="M52" s="4"/>
      <c r="N52" s="4"/>
      <c r="O52" s="4"/>
      <c r="P52" s="4"/>
    </row>
    <row r="53" spans="1:16" s="1" customFormat="1" ht="21" customHeight="1" x14ac:dyDescent="0.2">
      <c r="A53" s="28" t="s">
        <v>135</v>
      </c>
      <c r="B53" s="22">
        <f t="shared" si="12"/>
        <v>-5147</v>
      </c>
      <c r="C53" s="22">
        <v>-4231</v>
      </c>
      <c r="D53" s="22">
        <f t="shared" si="13"/>
        <v>-554</v>
      </c>
      <c r="E53" s="22">
        <v>980</v>
      </c>
      <c r="F53" s="22">
        <v>426</v>
      </c>
      <c r="G53" s="22">
        <f t="shared" si="14"/>
        <v>-182</v>
      </c>
      <c r="H53" s="22">
        <v>526</v>
      </c>
      <c r="I53" s="22">
        <v>344</v>
      </c>
      <c r="J53" s="22">
        <f t="shared" si="15"/>
        <v>-180</v>
      </c>
      <c r="K53" s="22">
        <v>221</v>
      </c>
      <c r="L53" s="22">
        <v>-401</v>
      </c>
      <c r="M53" s="4"/>
      <c r="N53" s="4"/>
      <c r="O53" s="4"/>
      <c r="P53" s="4"/>
    </row>
    <row r="54" spans="1:16" s="1" customFormat="1" ht="21" customHeight="1" x14ac:dyDescent="0.2">
      <c r="A54" s="29" t="s">
        <v>136</v>
      </c>
      <c r="B54" s="24">
        <f t="shared" si="12"/>
        <v>5644</v>
      </c>
      <c r="C54" s="24">
        <v>-2679</v>
      </c>
      <c r="D54" s="24">
        <f t="shared" si="13"/>
        <v>-779</v>
      </c>
      <c r="E54" s="24">
        <v>1009</v>
      </c>
      <c r="F54" s="24">
        <v>230</v>
      </c>
      <c r="G54" s="24">
        <f t="shared" si="14"/>
        <v>17</v>
      </c>
      <c r="H54" s="24">
        <v>587</v>
      </c>
      <c r="I54" s="24">
        <v>604</v>
      </c>
      <c r="J54" s="24">
        <f t="shared" si="15"/>
        <v>9085</v>
      </c>
      <c r="K54" s="24">
        <v>9460</v>
      </c>
      <c r="L54" s="24">
        <v>-375</v>
      </c>
      <c r="M54" s="4"/>
      <c r="N54" s="4"/>
      <c r="O54" s="4"/>
      <c r="P54" s="4"/>
    </row>
    <row r="55" spans="1:16" s="1" customFormat="1" ht="21" customHeight="1" x14ac:dyDescent="0.2">
      <c r="A55" s="28" t="s">
        <v>137</v>
      </c>
      <c r="B55" s="22">
        <f t="shared" si="12"/>
        <v>-5158</v>
      </c>
      <c r="C55" s="22">
        <v>-2679</v>
      </c>
      <c r="D55" s="22">
        <f t="shared" si="13"/>
        <v>-770</v>
      </c>
      <c r="E55" s="22">
        <v>1051</v>
      </c>
      <c r="F55" s="22">
        <v>281</v>
      </c>
      <c r="G55" s="22">
        <f t="shared" si="14"/>
        <v>-271</v>
      </c>
      <c r="H55" s="22">
        <v>563</v>
      </c>
      <c r="I55" s="22">
        <v>292</v>
      </c>
      <c r="J55" s="22">
        <f t="shared" si="15"/>
        <v>-1438</v>
      </c>
      <c r="K55" s="22">
        <v>-1273</v>
      </c>
      <c r="L55" s="22">
        <v>-165</v>
      </c>
      <c r="M55" s="4"/>
      <c r="N55" s="4"/>
      <c r="O55" s="4"/>
      <c r="P55" s="4"/>
    </row>
    <row r="56" spans="1:16" s="1" customFormat="1" ht="21" customHeight="1" x14ac:dyDescent="0.2">
      <c r="A56" s="29" t="s">
        <v>138</v>
      </c>
      <c r="B56" s="24">
        <f t="shared" si="12"/>
        <v>-426</v>
      </c>
      <c r="C56" s="24">
        <v>803</v>
      </c>
      <c r="D56" s="24">
        <f t="shared" si="13"/>
        <v>-624</v>
      </c>
      <c r="E56" s="24">
        <v>1725</v>
      </c>
      <c r="F56" s="24">
        <v>1101</v>
      </c>
      <c r="G56" s="24">
        <f t="shared" si="14"/>
        <v>263</v>
      </c>
      <c r="H56" s="24">
        <v>551</v>
      </c>
      <c r="I56" s="24">
        <v>814</v>
      </c>
      <c r="J56" s="24">
        <f t="shared" si="15"/>
        <v>-868</v>
      </c>
      <c r="K56" s="24">
        <v>-617</v>
      </c>
      <c r="L56" s="24">
        <v>-251</v>
      </c>
      <c r="M56" s="4"/>
      <c r="N56" s="4"/>
      <c r="O56" s="4"/>
      <c r="P56" s="4"/>
    </row>
    <row r="57" spans="1:16" s="1" customFormat="1" ht="21" customHeight="1" x14ac:dyDescent="0.2">
      <c r="A57" s="28" t="s">
        <v>139</v>
      </c>
      <c r="B57" s="22">
        <f t="shared" ref="B57:B64" si="16">+D57+G57+J57+C57</f>
        <v>-7167</v>
      </c>
      <c r="C57" s="22">
        <v>-2859</v>
      </c>
      <c r="D57" s="22">
        <f t="shared" ref="D57:D64" si="17">+F57-E57</f>
        <v>-369</v>
      </c>
      <c r="E57" s="22">
        <v>609</v>
      </c>
      <c r="F57" s="22">
        <v>240</v>
      </c>
      <c r="G57" s="22">
        <f t="shared" ref="G57:G64" si="18">+I57-H57</f>
        <v>-114</v>
      </c>
      <c r="H57" s="22">
        <v>491</v>
      </c>
      <c r="I57" s="22">
        <v>377</v>
      </c>
      <c r="J57" s="22">
        <f t="shared" ref="J57:J64" si="19">+K57+L57</f>
        <v>-3825</v>
      </c>
      <c r="K57" s="22">
        <v>-3140</v>
      </c>
      <c r="L57" s="22">
        <v>-685</v>
      </c>
      <c r="M57" s="4"/>
      <c r="N57" s="4"/>
      <c r="O57" s="4"/>
      <c r="P57" s="4"/>
    </row>
    <row r="58" spans="1:16" s="1" customFormat="1" ht="21" customHeight="1" x14ac:dyDescent="0.2">
      <c r="A58" s="29" t="s">
        <v>140</v>
      </c>
      <c r="B58" s="24">
        <f t="shared" si="16"/>
        <v>2613</v>
      </c>
      <c r="C58" s="24">
        <v>-3996</v>
      </c>
      <c r="D58" s="24">
        <f t="shared" si="17"/>
        <v>-560</v>
      </c>
      <c r="E58" s="24">
        <v>1019</v>
      </c>
      <c r="F58" s="24">
        <v>459</v>
      </c>
      <c r="G58" s="24">
        <f t="shared" si="18"/>
        <v>-242</v>
      </c>
      <c r="H58" s="24">
        <v>640</v>
      </c>
      <c r="I58" s="24">
        <v>398</v>
      </c>
      <c r="J58" s="24">
        <f t="shared" si="19"/>
        <v>7411</v>
      </c>
      <c r="K58" s="24">
        <v>7517</v>
      </c>
      <c r="L58" s="24">
        <v>-106</v>
      </c>
      <c r="M58" s="4"/>
      <c r="N58" s="4"/>
      <c r="O58" s="4"/>
      <c r="P58" s="4"/>
    </row>
    <row r="59" spans="1:16" s="1" customFormat="1" ht="21" customHeight="1" x14ac:dyDescent="0.2">
      <c r="A59" s="28" t="s">
        <v>141</v>
      </c>
      <c r="B59" s="22">
        <f t="shared" si="16"/>
        <v>1120</v>
      </c>
      <c r="C59" s="22">
        <v>2150</v>
      </c>
      <c r="D59" s="22">
        <f t="shared" si="17"/>
        <v>-724</v>
      </c>
      <c r="E59" s="22">
        <v>1096</v>
      </c>
      <c r="F59" s="22">
        <v>372</v>
      </c>
      <c r="G59" s="22">
        <f t="shared" si="18"/>
        <v>-115</v>
      </c>
      <c r="H59" s="22">
        <v>631</v>
      </c>
      <c r="I59" s="22">
        <v>516</v>
      </c>
      <c r="J59" s="22">
        <f t="shared" si="19"/>
        <v>-191</v>
      </c>
      <c r="K59" s="22">
        <v>166</v>
      </c>
      <c r="L59" s="22">
        <v>-357</v>
      </c>
      <c r="M59" s="4"/>
      <c r="N59" s="4"/>
      <c r="O59" s="4"/>
      <c r="P59" s="4"/>
    </row>
    <row r="60" spans="1:16" s="1" customFormat="1" ht="21" customHeight="1" x14ac:dyDescent="0.2">
      <c r="A60" s="29" t="s">
        <v>142</v>
      </c>
      <c r="B60" s="24">
        <f t="shared" si="16"/>
        <v>18641</v>
      </c>
      <c r="C60" s="24">
        <v>8325</v>
      </c>
      <c r="D60" s="24">
        <f t="shared" si="17"/>
        <v>-430</v>
      </c>
      <c r="E60" s="24">
        <v>1219</v>
      </c>
      <c r="F60" s="24">
        <v>789</v>
      </c>
      <c r="G60" s="24">
        <f t="shared" si="18"/>
        <v>417</v>
      </c>
      <c r="H60" s="24">
        <v>194</v>
      </c>
      <c r="I60" s="24">
        <v>611</v>
      </c>
      <c r="J60" s="24">
        <f t="shared" si="19"/>
        <v>10329</v>
      </c>
      <c r="K60" s="24">
        <v>11201</v>
      </c>
      <c r="L60" s="24">
        <v>-872</v>
      </c>
      <c r="M60" s="4"/>
      <c r="N60" s="4"/>
      <c r="O60" s="4"/>
      <c r="P60" s="4"/>
    </row>
    <row r="61" spans="1:16" s="1" customFormat="1" ht="21" customHeight="1" x14ac:dyDescent="0.2">
      <c r="A61" s="28" t="s">
        <v>147</v>
      </c>
      <c r="B61" s="22">
        <f t="shared" si="16"/>
        <v>15835</v>
      </c>
      <c r="C61" s="22">
        <v>1149</v>
      </c>
      <c r="D61" s="22">
        <f t="shared" si="17"/>
        <v>-27</v>
      </c>
      <c r="E61" s="22">
        <v>358</v>
      </c>
      <c r="F61" s="22">
        <v>331</v>
      </c>
      <c r="G61" s="22">
        <f t="shared" si="18"/>
        <v>248</v>
      </c>
      <c r="H61" s="22">
        <v>183</v>
      </c>
      <c r="I61" s="22">
        <v>431</v>
      </c>
      <c r="J61" s="22">
        <f t="shared" si="19"/>
        <v>14465</v>
      </c>
      <c r="K61" s="22">
        <v>15358</v>
      </c>
      <c r="L61" s="22">
        <v>-893</v>
      </c>
      <c r="M61" s="4"/>
      <c r="N61" s="4"/>
      <c r="O61" s="4"/>
      <c r="P61" s="4"/>
    </row>
    <row r="62" spans="1:16" s="1" customFormat="1" ht="21" customHeight="1" x14ac:dyDescent="0.2">
      <c r="A62" s="29" t="s">
        <v>148</v>
      </c>
      <c r="B62" s="24">
        <f t="shared" si="16"/>
        <v>-2982</v>
      </c>
      <c r="C62" s="24">
        <v>405</v>
      </c>
      <c r="D62" s="24">
        <f t="shared" si="17"/>
        <v>371</v>
      </c>
      <c r="E62" s="24">
        <v>587</v>
      </c>
      <c r="F62" s="24">
        <v>958</v>
      </c>
      <c r="G62" s="24">
        <f t="shared" si="18"/>
        <v>303</v>
      </c>
      <c r="H62" s="24">
        <v>100</v>
      </c>
      <c r="I62" s="24">
        <v>403</v>
      </c>
      <c r="J62" s="24">
        <f t="shared" si="19"/>
        <v>-4061</v>
      </c>
      <c r="K62" s="24">
        <v>-3171</v>
      </c>
      <c r="L62" s="24">
        <v>-890</v>
      </c>
      <c r="M62" s="4"/>
      <c r="N62" s="4"/>
      <c r="O62" s="4"/>
      <c r="P62" s="4"/>
    </row>
    <row r="63" spans="1:16" s="1" customFormat="1" ht="21" customHeight="1" x14ac:dyDescent="0.2">
      <c r="A63" s="28" t="s">
        <v>149</v>
      </c>
      <c r="B63" s="22">
        <f t="shared" si="16"/>
        <v>-1837</v>
      </c>
      <c r="C63" s="22">
        <v>-647</v>
      </c>
      <c r="D63" s="22">
        <f t="shared" si="17"/>
        <v>111</v>
      </c>
      <c r="E63" s="22">
        <v>483</v>
      </c>
      <c r="F63" s="22">
        <v>594</v>
      </c>
      <c r="G63" s="22">
        <f t="shared" si="18"/>
        <v>262</v>
      </c>
      <c r="H63" s="22">
        <v>135</v>
      </c>
      <c r="I63" s="22">
        <v>397</v>
      </c>
      <c r="J63" s="22">
        <f t="shared" si="19"/>
        <v>-1563</v>
      </c>
      <c r="K63" s="22">
        <v>-733</v>
      </c>
      <c r="L63" s="22">
        <v>-830</v>
      </c>
      <c r="M63" s="4"/>
      <c r="N63" s="4"/>
      <c r="O63" s="4"/>
      <c r="P63" s="4"/>
    </row>
    <row r="64" spans="1:16" s="1" customFormat="1" ht="21" customHeight="1" x14ac:dyDescent="0.2">
      <c r="A64" s="29" t="s">
        <v>150</v>
      </c>
      <c r="B64" s="24">
        <f t="shared" si="16"/>
        <v>6257</v>
      </c>
      <c r="C64" s="24">
        <v>1745</v>
      </c>
      <c r="D64" s="24">
        <f t="shared" si="17"/>
        <v>611</v>
      </c>
      <c r="E64" s="24">
        <v>522</v>
      </c>
      <c r="F64" s="24">
        <v>1133</v>
      </c>
      <c r="G64" s="24">
        <f t="shared" si="18"/>
        <v>-24</v>
      </c>
      <c r="H64" s="24">
        <v>159</v>
      </c>
      <c r="I64" s="24">
        <v>135</v>
      </c>
      <c r="J64" s="24">
        <f t="shared" si="19"/>
        <v>3925</v>
      </c>
      <c r="K64" s="24">
        <v>4868</v>
      </c>
      <c r="L64" s="24">
        <v>-943</v>
      </c>
      <c r="M64" s="4"/>
      <c r="N64" s="4"/>
      <c r="O64" s="4"/>
      <c r="P64" s="4"/>
    </row>
    <row r="65" spans="1:16" s="1" customFormat="1" ht="21" customHeight="1" x14ac:dyDescent="0.2">
      <c r="A65" s="28" t="s">
        <v>151</v>
      </c>
      <c r="B65" s="22">
        <f t="shared" ref="B65:B72" si="20">+D65+G65+J65+C65</f>
        <v>-6947</v>
      </c>
      <c r="C65" s="22">
        <v>-3858</v>
      </c>
      <c r="D65" s="22">
        <f t="shared" ref="D65:D72" si="21">+F65-E65</f>
        <v>-86</v>
      </c>
      <c r="E65" s="22">
        <v>479</v>
      </c>
      <c r="F65" s="22">
        <v>393</v>
      </c>
      <c r="G65" s="22">
        <f t="shared" ref="G65:G72" si="22">+I65-H65</f>
        <v>-67</v>
      </c>
      <c r="H65" s="22">
        <v>547</v>
      </c>
      <c r="I65" s="22">
        <v>480</v>
      </c>
      <c r="J65" s="22">
        <f t="shared" ref="J65:J72" si="23">+K65+L65</f>
        <v>-2936</v>
      </c>
      <c r="K65" s="22">
        <v>-2335</v>
      </c>
      <c r="L65" s="22">
        <v>-601</v>
      </c>
      <c r="M65" s="4"/>
      <c r="N65" s="4"/>
      <c r="O65" s="4"/>
      <c r="P65" s="4"/>
    </row>
    <row r="66" spans="1:16" s="1" customFormat="1" ht="21" customHeight="1" x14ac:dyDescent="0.2">
      <c r="A66" s="29" t="s">
        <v>152</v>
      </c>
      <c r="B66" s="24">
        <f t="shared" si="20"/>
        <v>-3707</v>
      </c>
      <c r="C66" s="24">
        <v>-1404</v>
      </c>
      <c r="D66" s="24">
        <f t="shared" si="21"/>
        <v>109</v>
      </c>
      <c r="E66" s="24">
        <v>1314</v>
      </c>
      <c r="F66" s="24">
        <v>1423</v>
      </c>
      <c r="G66" s="24">
        <f t="shared" si="22"/>
        <v>-696</v>
      </c>
      <c r="H66" s="24">
        <v>3208</v>
      </c>
      <c r="I66" s="24">
        <v>2512</v>
      </c>
      <c r="J66" s="24">
        <f t="shared" si="23"/>
        <v>-1716</v>
      </c>
      <c r="K66" s="24">
        <v>1075</v>
      </c>
      <c r="L66" s="24">
        <v>-2791</v>
      </c>
      <c r="M66" s="4"/>
      <c r="N66" s="4"/>
      <c r="O66" s="4"/>
      <c r="P66" s="4"/>
    </row>
    <row r="67" spans="1:16" s="1" customFormat="1" ht="21" customHeight="1" x14ac:dyDescent="0.2">
      <c r="A67" s="28" t="s">
        <v>153</v>
      </c>
      <c r="B67" s="22">
        <f t="shared" si="20"/>
        <v>4878</v>
      </c>
      <c r="C67" s="22">
        <v>-678</v>
      </c>
      <c r="D67" s="22">
        <f t="shared" si="21"/>
        <v>420</v>
      </c>
      <c r="E67" s="22">
        <v>554</v>
      </c>
      <c r="F67" s="22">
        <v>974</v>
      </c>
      <c r="G67" s="22">
        <f t="shared" si="22"/>
        <v>33</v>
      </c>
      <c r="H67" s="22">
        <v>2867</v>
      </c>
      <c r="I67" s="22">
        <v>2900</v>
      </c>
      <c r="J67" s="22">
        <f t="shared" si="23"/>
        <v>5103</v>
      </c>
      <c r="K67" s="22">
        <v>3299</v>
      </c>
      <c r="L67" s="22">
        <v>1804</v>
      </c>
      <c r="M67" s="4"/>
      <c r="N67" s="4"/>
      <c r="O67" s="4"/>
      <c r="P67" s="4"/>
    </row>
    <row r="68" spans="1:16" s="1" customFormat="1" ht="21" customHeight="1" x14ac:dyDescent="0.2">
      <c r="A68" s="29" t="s">
        <v>154</v>
      </c>
      <c r="B68" s="24">
        <f t="shared" si="20"/>
        <v>-5503</v>
      </c>
      <c r="C68" s="24">
        <v>1713</v>
      </c>
      <c r="D68" s="24">
        <f t="shared" si="21"/>
        <v>956</v>
      </c>
      <c r="E68" s="24">
        <v>1087</v>
      </c>
      <c r="F68" s="24">
        <v>2043</v>
      </c>
      <c r="G68" s="24">
        <f t="shared" si="22"/>
        <v>655</v>
      </c>
      <c r="H68" s="24">
        <v>5281</v>
      </c>
      <c r="I68" s="24">
        <v>5936</v>
      </c>
      <c r="J68" s="24">
        <f t="shared" si="23"/>
        <v>-8827</v>
      </c>
      <c r="K68" s="24">
        <v>-5808</v>
      </c>
      <c r="L68" s="24">
        <v>-3019</v>
      </c>
      <c r="M68" s="4"/>
      <c r="N68" s="4"/>
      <c r="O68" s="4"/>
      <c r="P68" s="4"/>
    </row>
    <row r="69" spans="1:16" s="1" customFormat="1" ht="21" customHeight="1" x14ac:dyDescent="0.2">
      <c r="A69" s="28" t="s">
        <v>155</v>
      </c>
      <c r="B69" s="22">
        <f t="shared" si="20"/>
        <v>-6033</v>
      </c>
      <c r="C69" s="22">
        <v>-3778</v>
      </c>
      <c r="D69" s="22">
        <f t="shared" si="21"/>
        <v>-377</v>
      </c>
      <c r="E69" s="22">
        <v>1358</v>
      </c>
      <c r="F69" s="22">
        <v>981</v>
      </c>
      <c r="G69" s="22">
        <f t="shared" si="22"/>
        <v>-1698</v>
      </c>
      <c r="H69" s="22">
        <v>5249</v>
      </c>
      <c r="I69" s="22">
        <v>3551</v>
      </c>
      <c r="J69" s="22">
        <f t="shared" si="23"/>
        <v>-180</v>
      </c>
      <c r="K69" s="22">
        <v>-817</v>
      </c>
      <c r="L69" s="22">
        <v>637</v>
      </c>
      <c r="M69" s="4"/>
      <c r="N69" s="4"/>
      <c r="O69" s="4"/>
      <c r="P69" s="4"/>
    </row>
    <row r="70" spans="1:16" s="1" customFormat="1" ht="21" customHeight="1" x14ac:dyDescent="0.2">
      <c r="A70" s="29" t="s">
        <v>156</v>
      </c>
      <c r="B70" s="24">
        <f t="shared" si="20"/>
        <v>1754</v>
      </c>
      <c r="C70" s="24">
        <v>-2120</v>
      </c>
      <c r="D70" s="24">
        <f t="shared" si="21"/>
        <v>-201</v>
      </c>
      <c r="E70" s="24">
        <v>939</v>
      </c>
      <c r="F70" s="24">
        <v>738</v>
      </c>
      <c r="G70" s="24">
        <f t="shared" si="22"/>
        <v>1104</v>
      </c>
      <c r="H70" s="24">
        <v>3637</v>
      </c>
      <c r="I70" s="24">
        <v>4741</v>
      </c>
      <c r="J70" s="24">
        <f t="shared" si="23"/>
        <v>2971</v>
      </c>
      <c r="K70" s="24">
        <v>4874</v>
      </c>
      <c r="L70" s="24">
        <v>-1903</v>
      </c>
      <c r="M70" s="4"/>
      <c r="N70" s="4"/>
      <c r="O70" s="4"/>
      <c r="P70" s="4"/>
    </row>
    <row r="71" spans="1:16" s="1" customFormat="1" ht="21" customHeight="1" x14ac:dyDescent="0.2">
      <c r="A71" s="28" t="s">
        <v>157</v>
      </c>
      <c r="B71" s="22">
        <f t="shared" si="20"/>
        <v>-6191</v>
      </c>
      <c r="C71" s="22">
        <v>349</v>
      </c>
      <c r="D71" s="22">
        <f t="shared" si="21"/>
        <v>-204</v>
      </c>
      <c r="E71" s="22">
        <v>1656</v>
      </c>
      <c r="F71" s="22">
        <v>1452</v>
      </c>
      <c r="G71" s="22">
        <f t="shared" si="22"/>
        <v>-109</v>
      </c>
      <c r="H71" s="22">
        <v>3857</v>
      </c>
      <c r="I71" s="22">
        <v>3748</v>
      </c>
      <c r="J71" s="22">
        <f t="shared" si="23"/>
        <v>-6227</v>
      </c>
      <c r="K71" s="22">
        <v>-5417</v>
      </c>
      <c r="L71" s="22">
        <v>-810</v>
      </c>
      <c r="M71" s="4"/>
      <c r="N71" s="4"/>
      <c r="O71" s="4"/>
      <c r="P71" s="4"/>
    </row>
    <row r="72" spans="1:16" s="1" customFormat="1" ht="21" customHeight="1" x14ac:dyDescent="0.2">
      <c r="A72" s="29" t="s">
        <v>158</v>
      </c>
      <c r="B72" s="24">
        <f t="shared" si="20"/>
        <v>-121</v>
      </c>
      <c r="C72" s="24">
        <v>3390</v>
      </c>
      <c r="D72" s="24">
        <f t="shared" si="21"/>
        <v>-107</v>
      </c>
      <c r="E72" s="24">
        <v>1246</v>
      </c>
      <c r="F72" s="24">
        <v>1139</v>
      </c>
      <c r="G72" s="24">
        <f t="shared" si="22"/>
        <v>-2634</v>
      </c>
      <c r="H72" s="24">
        <v>7254</v>
      </c>
      <c r="I72" s="24">
        <v>4620</v>
      </c>
      <c r="J72" s="24">
        <f t="shared" si="23"/>
        <v>-770</v>
      </c>
      <c r="K72" s="24">
        <v>-238</v>
      </c>
      <c r="L72" s="24">
        <v>-532</v>
      </c>
      <c r="M72" s="4"/>
      <c r="N72" s="4"/>
      <c r="O72" s="4"/>
      <c r="P72" s="4"/>
    </row>
    <row r="73" spans="1:16" s="1" customFormat="1" ht="21" customHeight="1" x14ac:dyDescent="0.2">
      <c r="A73" s="28" t="s">
        <v>162</v>
      </c>
      <c r="B73" s="22">
        <f t="shared" ref="B73:B80" si="24">+D73+G73+J73+C73</f>
        <v>8504</v>
      </c>
      <c r="C73" s="22">
        <v>-4274</v>
      </c>
      <c r="D73" s="22">
        <f t="shared" ref="D73:D80" si="25">+F73-E73</f>
        <v>336</v>
      </c>
      <c r="E73" s="22">
        <v>716</v>
      </c>
      <c r="F73" s="22">
        <v>1052</v>
      </c>
      <c r="G73" s="22">
        <f t="shared" ref="G73:G80" si="26">+I73-H73</f>
        <v>1992</v>
      </c>
      <c r="H73" s="22">
        <v>3158</v>
      </c>
      <c r="I73" s="22">
        <v>5150</v>
      </c>
      <c r="J73" s="22">
        <f t="shared" ref="J73:J80" si="27">+K73+L73</f>
        <v>10450</v>
      </c>
      <c r="K73" s="22">
        <v>8207</v>
      </c>
      <c r="L73" s="22">
        <v>2243</v>
      </c>
      <c r="M73" s="4"/>
      <c r="N73" s="4"/>
      <c r="O73" s="4"/>
      <c r="P73" s="4"/>
    </row>
    <row r="74" spans="1:16" s="1" customFormat="1" ht="21" customHeight="1" x14ac:dyDescent="0.2">
      <c r="A74" s="29" t="s">
        <v>163</v>
      </c>
      <c r="B74" s="24">
        <f t="shared" si="24"/>
        <v>-8453</v>
      </c>
      <c r="C74" s="24">
        <v>-361</v>
      </c>
      <c r="D74" s="24">
        <f t="shared" si="25"/>
        <v>28</v>
      </c>
      <c r="E74" s="24">
        <v>1065</v>
      </c>
      <c r="F74" s="24">
        <v>1093</v>
      </c>
      <c r="G74" s="24">
        <f t="shared" si="26"/>
        <v>-46</v>
      </c>
      <c r="H74" s="24">
        <v>3428</v>
      </c>
      <c r="I74" s="24">
        <v>3382</v>
      </c>
      <c r="J74" s="24">
        <f t="shared" si="27"/>
        <v>-8074</v>
      </c>
      <c r="K74" s="24">
        <v>-7491</v>
      </c>
      <c r="L74" s="24">
        <v>-583</v>
      </c>
      <c r="M74" s="4"/>
      <c r="N74" s="4"/>
      <c r="O74" s="4"/>
      <c r="P74" s="4"/>
    </row>
    <row r="75" spans="1:16" s="1" customFormat="1" ht="21" customHeight="1" x14ac:dyDescent="0.2">
      <c r="A75" s="28" t="s">
        <v>164</v>
      </c>
      <c r="B75" s="22">
        <f t="shared" si="24"/>
        <v>-5121</v>
      </c>
      <c r="C75" s="22">
        <v>-759</v>
      </c>
      <c r="D75" s="22">
        <f t="shared" si="25"/>
        <v>-92</v>
      </c>
      <c r="E75" s="22">
        <v>972</v>
      </c>
      <c r="F75" s="22">
        <v>880</v>
      </c>
      <c r="G75" s="22">
        <f t="shared" si="26"/>
        <v>-91</v>
      </c>
      <c r="H75" s="22">
        <v>3474</v>
      </c>
      <c r="I75" s="22">
        <v>3383</v>
      </c>
      <c r="J75" s="22">
        <f t="shared" si="27"/>
        <v>-4179</v>
      </c>
      <c r="K75" s="22">
        <v>-4915</v>
      </c>
      <c r="L75" s="22">
        <v>736</v>
      </c>
      <c r="M75" s="4"/>
      <c r="N75" s="4"/>
      <c r="O75" s="4"/>
      <c r="P75" s="4"/>
    </row>
    <row r="76" spans="1:16" s="1" customFormat="1" ht="21" customHeight="1" x14ac:dyDescent="0.2">
      <c r="A76" s="29" t="s">
        <v>165</v>
      </c>
      <c r="B76" s="24">
        <f t="shared" si="24"/>
        <v>-1615</v>
      </c>
      <c r="C76" s="24">
        <v>2298</v>
      </c>
      <c r="D76" s="24">
        <f t="shared" si="25"/>
        <v>-281</v>
      </c>
      <c r="E76" s="24">
        <v>1848</v>
      </c>
      <c r="F76" s="24">
        <v>1567</v>
      </c>
      <c r="G76" s="24">
        <f t="shared" si="26"/>
        <v>-399</v>
      </c>
      <c r="H76" s="24">
        <v>4183</v>
      </c>
      <c r="I76" s="24">
        <v>3784</v>
      </c>
      <c r="J76" s="24">
        <f t="shared" si="27"/>
        <v>-3233</v>
      </c>
      <c r="K76" s="24">
        <v>-2173</v>
      </c>
      <c r="L76" s="24">
        <v>-1060</v>
      </c>
      <c r="M76" s="4"/>
      <c r="N76" s="4"/>
      <c r="O76" s="4"/>
      <c r="P76" s="4"/>
    </row>
    <row r="77" spans="1:16" s="1" customFormat="1" ht="21" customHeight="1" x14ac:dyDescent="0.2">
      <c r="A77" s="28" t="s">
        <v>166</v>
      </c>
      <c r="B77" s="22">
        <f t="shared" si="24"/>
        <v>3616</v>
      </c>
      <c r="C77" s="22">
        <v>-2013</v>
      </c>
      <c r="D77" s="22">
        <f t="shared" si="25"/>
        <v>-109</v>
      </c>
      <c r="E77" s="22">
        <v>1351</v>
      </c>
      <c r="F77" s="22">
        <v>1242</v>
      </c>
      <c r="G77" s="22">
        <f t="shared" si="26"/>
        <v>-629</v>
      </c>
      <c r="H77" s="22">
        <v>4733</v>
      </c>
      <c r="I77" s="22">
        <v>4104</v>
      </c>
      <c r="J77" s="22">
        <f t="shared" si="27"/>
        <v>6367</v>
      </c>
      <c r="K77" s="22">
        <v>7008</v>
      </c>
      <c r="L77" s="22">
        <v>-641</v>
      </c>
      <c r="M77" s="4"/>
      <c r="N77" s="4"/>
      <c r="O77" s="4"/>
      <c r="P77" s="4"/>
    </row>
    <row r="78" spans="1:16" s="1" customFormat="1" ht="21" customHeight="1" x14ac:dyDescent="0.2">
      <c r="A78" s="29" t="s">
        <v>167</v>
      </c>
      <c r="B78" s="24">
        <f t="shared" si="24"/>
        <v>-2121</v>
      </c>
      <c r="C78" s="24">
        <v>-1087</v>
      </c>
      <c r="D78" s="24">
        <f t="shared" si="25"/>
        <v>-164</v>
      </c>
      <c r="E78" s="24">
        <v>1386</v>
      </c>
      <c r="F78" s="24">
        <v>1222</v>
      </c>
      <c r="G78" s="24">
        <f t="shared" si="26"/>
        <v>-3765</v>
      </c>
      <c r="H78" s="24">
        <v>7714</v>
      </c>
      <c r="I78" s="24">
        <v>3949</v>
      </c>
      <c r="J78" s="24">
        <f t="shared" si="27"/>
        <v>2895</v>
      </c>
      <c r="K78" s="24">
        <v>4227</v>
      </c>
      <c r="L78" s="24">
        <v>-1332</v>
      </c>
      <c r="M78" s="4"/>
      <c r="N78" s="4"/>
      <c r="O78" s="4"/>
      <c r="P78" s="4"/>
    </row>
    <row r="79" spans="1:16" s="1" customFormat="1" ht="21" customHeight="1" x14ac:dyDescent="0.2">
      <c r="A79" s="28" t="s">
        <v>168</v>
      </c>
      <c r="B79" s="22">
        <f t="shared" si="24"/>
        <v>-6652</v>
      </c>
      <c r="C79" s="22">
        <v>-721</v>
      </c>
      <c r="D79" s="22">
        <f t="shared" si="25"/>
        <v>-157</v>
      </c>
      <c r="E79" s="22">
        <v>1201</v>
      </c>
      <c r="F79" s="22">
        <v>1044</v>
      </c>
      <c r="G79" s="22">
        <f t="shared" si="26"/>
        <v>307</v>
      </c>
      <c r="H79" s="22">
        <v>6024</v>
      </c>
      <c r="I79" s="22">
        <v>6331</v>
      </c>
      <c r="J79" s="22">
        <f t="shared" si="27"/>
        <v>-6081</v>
      </c>
      <c r="K79" s="22">
        <v>-8614</v>
      </c>
      <c r="L79" s="22">
        <v>2533</v>
      </c>
      <c r="M79" s="4"/>
      <c r="N79" s="4"/>
      <c r="O79" s="4"/>
      <c r="P79" s="4"/>
    </row>
    <row r="80" spans="1:16" s="1" customFormat="1" ht="21" customHeight="1" x14ac:dyDescent="0.2">
      <c r="A80" s="29" t="s">
        <v>169</v>
      </c>
      <c r="B80" s="24">
        <f t="shared" si="24"/>
        <v>4831</v>
      </c>
      <c r="C80" s="24">
        <v>2963</v>
      </c>
      <c r="D80" s="24">
        <f t="shared" si="25"/>
        <v>-489</v>
      </c>
      <c r="E80" s="24">
        <v>2591</v>
      </c>
      <c r="F80" s="24">
        <v>2102</v>
      </c>
      <c r="G80" s="24">
        <f t="shared" si="26"/>
        <v>762</v>
      </c>
      <c r="H80" s="24">
        <v>6650</v>
      </c>
      <c r="I80" s="24">
        <v>7412</v>
      </c>
      <c r="J80" s="24">
        <f t="shared" si="27"/>
        <v>1595</v>
      </c>
      <c r="K80" s="24">
        <v>3017</v>
      </c>
      <c r="L80" s="24">
        <v>-1422</v>
      </c>
      <c r="M80" s="4"/>
      <c r="N80" s="4"/>
      <c r="O80" s="4"/>
      <c r="P80" s="4"/>
    </row>
    <row r="81" spans="1:16" s="1" customFormat="1" ht="21" customHeight="1" x14ac:dyDescent="0.2">
      <c r="A81" s="28" t="s">
        <v>174</v>
      </c>
      <c r="B81" s="22">
        <f t="shared" ref="B81:B84" si="28">+D81+G81+J81+C81</f>
        <v>-8644</v>
      </c>
      <c r="C81" s="22">
        <v>-8299</v>
      </c>
      <c r="D81" s="22">
        <f t="shared" ref="D81:D84" si="29">+F81-E81</f>
        <v>88</v>
      </c>
      <c r="E81" s="22">
        <v>710</v>
      </c>
      <c r="F81" s="22">
        <v>798</v>
      </c>
      <c r="G81" s="22">
        <f t="shared" ref="G81:G84" si="30">+I81-H81</f>
        <v>898</v>
      </c>
      <c r="H81" s="22">
        <v>5916</v>
      </c>
      <c r="I81" s="22">
        <v>6814</v>
      </c>
      <c r="J81" s="22">
        <f t="shared" ref="J81:J84" si="31">+K81+L81</f>
        <v>-1331</v>
      </c>
      <c r="K81" s="22">
        <v>181</v>
      </c>
      <c r="L81" s="22">
        <v>-1512</v>
      </c>
      <c r="M81" s="4"/>
      <c r="N81" s="4"/>
      <c r="O81" s="4"/>
      <c r="P81" s="4"/>
    </row>
    <row r="82" spans="1:16" s="1" customFormat="1" ht="21" customHeight="1" x14ac:dyDescent="0.2">
      <c r="A82" s="29" t="s">
        <v>175</v>
      </c>
      <c r="B82" s="24">
        <f t="shared" si="28"/>
        <v>0</v>
      </c>
      <c r="C82" s="24">
        <v>0</v>
      </c>
      <c r="D82" s="24">
        <f t="shared" si="29"/>
        <v>0</v>
      </c>
      <c r="E82" s="24">
        <v>0</v>
      </c>
      <c r="F82" s="24">
        <v>0</v>
      </c>
      <c r="G82" s="24">
        <f t="shared" si="30"/>
        <v>0</v>
      </c>
      <c r="H82" s="24">
        <v>0</v>
      </c>
      <c r="I82" s="24">
        <v>0</v>
      </c>
      <c r="J82" s="24">
        <f t="shared" si="31"/>
        <v>0</v>
      </c>
      <c r="K82" s="24">
        <v>0</v>
      </c>
      <c r="L82" s="24">
        <v>0</v>
      </c>
      <c r="M82" s="4"/>
      <c r="N82" s="4"/>
      <c r="O82" s="4"/>
      <c r="P82" s="4"/>
    </row>
    <row r="83" spans="1:16" s="1" customFormat="1" ht="21" customHeight="1" x14ac:dyDescent="0.2">
      <c r="A83" s="28" t="s">
        <v>176</v>
      </c>
      <c r="B83" s="22">
        <f t="shared" si="28"/>
        <v>0</v>
      </c>
      <c r="C83" s="22">
        <v>0</v>
      </c>
      <c r="D83" s="22">
        <f t="shared" si="29"/>
        <v>0</v>
      </c>
      <c r="E83" s="22">
        <v>0</v>
      </c>
      <c r="F83" s="22">
        <v>0</v>
      </c>
      <c r="G83" s="22">
        <f t="shared" si="30"/>
        <v>0</v>
      </c>
      <c r="H83" s="22">
        <v>0</v>
      </c>
      <c r="I83" s="22">
        <v>0</v>
      </c>
      <c r="J83" s="22">
        <f t="shared" si="31"/>
        <v>0</v>
      </c>
      <c r="K83" s="22">
        <v>0</v>
      </c>
      <c r="L83" s="22">
        <v>0</v>
      </c>
      <c r="M83" s="4"/>
      <c r="N83" s="4"/>
      <c r="O83" s="4"/>
      <c r="P83" s="4"/>
    </row>
    <row r="84" spans="1:16" s="1" customFormat="1" ht="21" customHeight="1" x14ac:dyDescent="0.2">
      <c r="A84" s="29" t="s">
        <v>177</v>
      </c>
      <c r="B84" s="24">
        <f t="shared" si="28"/>
        <v>0</v>
      </c>
      <c r="C84" s="24">
        <v>0</v>
      </c>
      <c r="D84" s="24">
        <f t="shared" si="29"/>
        <v>0</v>
      </c>
      <c r="E84" s="24">
        <v>0</v>
      </c>
      <c r="F84" s="24">
        <v>0</v>
      </c>
      <c r="G84" s="24">
        <f t="shared" si="30"/>
        <v>0</v>
      </c>
      <c r="H84" s="24">
        <v>0</v>
      </c>
      <c r="I84" s="24">
        <v>0</v>
      </c>
      <c r="J84" s="24">
        <f t="shared" si="31"/>
        <v>0</v>
      </c>
      <c r="K84" s="24">
        <v>0</v>
      </c>
      <c r="L84" s="24">
        <v>0</v>
      </c>
      <c r="M84" s="4"/>
      <c r="N84" s="4"/>
      <c r="O84" s="4"/>
      <c r="P84" s="4"/>
    </row>
    <row r="85" spans="1:16" s="1" customFormat="1" ht="21" customHeight="1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6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6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6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6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6" s="1" customFormat="1" ht="21" customHeight="1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6" s="1" customFormat="1" ht="21" customHeight="1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6" s="1" customFormat="1" ht="21" customHeight="1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6" s="1" customFormat="1" ht="21" customHeight="1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6" s="1" customFormat="1" ht="21" customHeight="1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6" s="1" customFormat="1" ht="21" customHeight="1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6" s="1" customFormat="1" ht="21" customHeight="1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s="1" customFormat="1" ht="21" customHeight="1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s="1" customFormat="1" ht="21" customHeight="1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s="1" customFormat="1" ht="21" customHeight="1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s="1" customFormat="1" ht="2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1" customFormat="1" ht="2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1" customFormat="1" ht="2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ht="2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1" customFormat="1" ht="2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1" customFormat="1" ht="2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1" customFormat="1" ht="2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ht="2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1" customFormat="1" ht="2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1" customFormat="1" ht="2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1" customFormat="1" ht="2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1" customFormat="1" ht="2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ht="21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1" customFormat="1" ht="2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1" customFormat="1" ht="2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1" customFormat="1" ht="21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1" customFormat="1" ht="21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1" customFormat="1" ht="21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1" customFormat="1" ht="21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1" customFormat="1" ht="21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ht="21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1" customFormat="1" ht="21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1" customFormat="1" ht="21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1" customFormat="1" ht="2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1" customFormat="1" ht="2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1" customFormat="1" ht="2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1" customFormat="1" ht="21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1" customFormat="1" ht="21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1" customFormat="1" ht="21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1" customFormat="1" ht="2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1" customFormat="1" ht="21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1" customFormat="1" ht="21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s="1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s="1" customFormat="1" ht="15" x14ac:dyDescent="0.2">
      <c r="A222"/>
      <c r="B222"/>
      <c r="C222"/>
      <c r="D222"/>
      <c r="E222"/>
      <c r="F222"/>
      <c r="G222"/>
      <c r="H222"/>
      <c r="I222"/>
      <c r="J222"/>
      <c r="K222"/>
      <c r="L222"/>
    </row>
  </sheetData>
  <mergeCells count="7">
    <mergeCell ref="A6:A8"/>
    <mergeCell ref="B7:B8"/>
    <mergeCell ref="B6:L6"/>
    <mergeCell ref="C7:C8"/>
    <mergeCell ref="D7:F7"/>
    <mergeCell ref="G7:I7"/>
    <mergeCell ref="J7:L7"/>
  </mergeCells>
  <phoneticPr fontId="4" type="noConversion"/>
  <pageMargins left="0.23622047244094491" right="0.19685039370078741" top="0.15748031496062992" bottom="0.23622047244094491" header="0.15748031496062992" footer="0.15748031496062992"/>
  <pageSetup paperSize="9" scale="69" fitToHeight="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>
    <pageSetUpPr fitToPage="1"/>
  </sheetPr>
  <dimension ref="A2:V410"/>
  <sheetViews>
    <sheetView showGridLines="0" view="pageBreakPreview" zoomScale="75" zoomScaleNormal="100" workbookViewId="0">
      <pane ySplit="9" topLeftCell="A64" activePane="bottomLeft" state="frozen"/>
      <selection pane="bottomLeft" activeCell="L85" sqref="L85"/>
    </sheetView>
  </sheetViews>
  <sheetFormatPr defaultRowHeight="12.75" x14ac:dyDescent="0.2"/>
  <cols>
    <col min="1" max="1" width="14.5703125" customWidth="1"/>
    <col min="2" max="3" width="15.5703125" customWidth="1"/>
    <col min="4" max="4" width="13.7109375" customWidth="1"/>
    <col min="5" max="5" width="16.42578125" customWidth="1"/>
    <col min="6" max="6" width="16" customWidth="1"/>
    <col min="7" max="7" width="13.7109375" customWidth="1"/>
    <col min="8" max="8" width="17" customWidth="1"/>
    <col min="9" max="9" width="17.85546875" customWidth="1"/>
    <col min="10" max="10" width="15.42578125" customWidth="1"/>
    <col min="11" max="11" width="21.42578125" customWidth="1"/>
    <col min="12" max="12" width="17.28515625" customWidth="1"/>
  </cols>
  <sheetData>
    <row r="2" spans="1:22" ht="20.25" x14ac:dyDescent="0.2">
      <c r="A2" s="11" t="s">
        <v>170</v>
      </c>
    </row>
    <row r="4" spans="1:22" ht="15.75" x14ac:dyDescent="0.25">
      <c r="A4" s="8" t="s">
        <v>159</v>
      </c>
      <c r="B4" s="1"/>
      <c r="C4" s="8"/>
      <c r="D4" s="1"/>
      <c r="E4" s="1"/>
    </row>
    <row r="5" spans="1:22" x14ac:dyDescent="0.2">
      <c r="L5" s="2"/>
    </row>
    <row r="6" spans="1:22" s="14" customFormat="1" ht="27" customHeight="1" x14ac:dyDescent="0.2">
      <c r="A6" s="44" t="s">
        <v>172</v>
      </c>
      <c r="B6" s="116" t="s">
        <v>160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22" s="14" customFormat="1" ht="41.25" customHeight="1" x14ac:dyDescent="0.2">
      <c r="A7" s="51"/>
      <c r="B7" s="96" t="s">
        <v>77</v>
      </c>
      <c r="C7" s="52" t="s">
        <v>78</v>
      </c>
      <c r="D7" s="52" t="s">
        <v>128</v>
      </c>
      <c r="E7" s="52"/>
      <c r="F7" s="52"/>
      <c r="G7" s="52" t="s">
        <v>129</v>
      </c>
      <c r="H7" s="52"/>
      <c r="I7" s="52"/>
      <c r="J7" s="52" t="s">
        <v>84</v>
      </c>
      <c r="K7" s="52"/>
      <c r="L7" s="52"/>
    </row>
    <row r="8" spans="1:22" s="14" customFormat="1" ht="70.5" customHeight="1" x14ac:dyDescent="0.2">
      <c r="A8" s="45"/>
      <c r="B8" s="117"/>
      <c r="C8" s="99"/>
      <c r="D8" s="43" t="s">
        <v>79</v>
      </c>
      <c r="E8" s="37" t="s">
        <v>80</v>
      </c>
      <c r="F8" s="37" t="s">
        <v>81</v>
      </c>
      <c r="G8" s="43" t="s">
        <v>79</v>
      </c>
      <c r="H8" s="37" t="s">
        <v>80</v>
      </c>
      <c r="I8" s="37" t="s">
        <v>81</v>
      </c>
      <c r="J8" s="43" t="s">
        <v>79</v>
      </c>
      <c r="K8" s="37" t="s">
        <v>83</v>
      </c>
      <c r="L8" s="37" t="s">
        <v>145</v>
      </c>
    </row>
    <row r="9" spans="1:22" s="1" customFormat="1" ht="21" customHeight="1" x14ac:dyDescent="0.2">
      <c r="A9" s="20">
        <v>1</v>
      </c>
      <c r="B9" s="20">
        <f>+A9+1</f>
        <v>2</v>
      </c>
      <c r="C9" s="20">
        <f>+B9+1</f>
        <v>3</v>
      </c>
      <c r="D9" s="20">
        <f>+C9+1</f>
        <v>4</v>
      </c>
      <c r="E9" s="20">
        <f t="shared" ref="E9:L9" si="0">D9+1</f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 s="20">
        <f t="shared" si="0"/>
        <v>12</v>
      </c>
    </row>
    <row r="10" spans="1:22" s="1" customFormat="1" ht="21" customHeight="1" x14ac:dyDescent="0.2">
      <c r="A10" s="21">
        <v>2000</v>
      </c>
      <c r="B10" s="22">
        <f t="shared" ref="B10:B15" si="1">+D10+G10+J10+C10</f>
        <v>5585</v>
      </c>
      <c r="C10" s="22">
        <f>C25+C26+C27+C28</f>
        <v>3189</v>
      </c>
      <c r="D10" s="22">
        <f t="shared" ref="D10:D15" si="2">+E10-F10</f>
        <v>10709</v>
      </c>
      <c r="E10" s="22">
        <f>E25+E26+E27+E28</f>
        <v>25953</v>
      </c>
      <c r="F10" s="22">
        <f>F25+F26+F27+F28</f>
        <v>15244</v>
      </c>
      <c r="G10" s="22">
        <f t="shared" ref="G10:G15" si="3">+H10-I10</f>
        <v>-1263</v>
      </c>
      <c r="H10" s="22">
        <f>H25+H26+H27+H28</f>
        <v>2786</v>
      </c>
      <c r="I10" s="22">
        <f>I25+I26+I27+I28</f>
        <v>4049</v>
      </c>
      <c r="J10" s="22">
        <f t="shared" ref="J10:J15" si="4">+K10+L10</f>
        <v>-7050</v>
      </c>
      <c r="K10" s="22">
        <f>K25+K26+K27+K28</f>
        <v>-7799</v>
      </c>
      <c r="L10" s="22">
        <f>L25+L26+L27+L28</f>
        <v>749</v>
      </c>
      <c r="M10" s="4"/>
      <c r="N10" s="4"/>
      <c r="O10" s="4"/>
      <c r="P10" s="4"/>
      <c r="Q10" s="4"/>
    </row>
    <row r="11" spans="1:22" s="1" customFormat="1" ht="21" customHeight="1" x14ac:dyDescent="0.2">
      <c r="A11" s="23">
        <v>2001</v>
      </c>
      <c r="B11" s="24">
        <f t="shared" si="1"/>
        <v>2713</v>
      </c>
      <c r="C11" s="24">
        <f>+C29+C30+C31+C32</f>
        <v>1917</v>
      </c>
      <c r="D11" s="24">
        <f t="shared" si="2"/>
        <v>-2616</v>
      </c>
      <c r="E11" s="24">
        <f>+E29+E30+E31+E32</f>
        <v>31584</v>
      </c>
      <c r="F11" s="24">
        <f>+F29+F30+F31+F32</f>
        <v>34200</v>
      </c>
      <c r="G11" s="24">
        <f t="shared" si="3"/>
        <v>220</v>
      </c>
      <c r="H11" s="24">
        <f>+H29+H30+H31+H32</f>
        <v>2586</v>
      </c>
      <c r="I11" s="24">
        <f>+I29+I30+I31+I32</f>
        <v>2366</v>
      </c>
      <c r="J11" s="24">
        <f t="shared" si="4"/>
        <v>3192</v>
      </c>
      <c r="K11" s="24">
        <f>+K29+K30+K31+K32</f>
        <v>1784</v>
      </c>
      <c r="L11" s="24">
        <f>+L29+L30+L31+L32</f>
        <v>1408</v>
      </c>
      <c r="M11" s="4"/>
      <c r="N11" s="4"/>
      <c r="O11" s="4"/>
      <c r="P11" s="4"/>
      <c r="Q11" s="4"/>
    </row>
    <row r="12" spans="1:22" s="1" customFormat="1" ht="21" customHeight="1" x14ac:dyDescent="0.2">
      <c r="A12" s="21">
        <v>2002</v>
      </c>
      <c r="B12" s="22">
        <f t="shared" si="1"/>
        <v>1559</v>
      </c>
      <c r="C12" s="22">
        <f>+C33+C34+C35+C36</f>
        <v>7076</v>
      </c>
      <c r="D12" s="22">
        <f t="shared" si="2"/>
        <v>-5071</v>
      </c>
      <c r="E12" s="22">
        <f>+E33+E34+E35+E36</f>
        <v>21771</v>
      </c>
      <c r="F12" s="22">
        <f>+F33+F34+F35+F36</f>
        <v>26842</v>
      </c>
      <c r="G12" s="22">
        <f t="shared" si="3"/>
        <v>1403</v>
      </c>
      <c r="H12" s="22">
        <f>+H33+H34+H35+H36</f>
        <v>5703</v>
      </c>
      <c r="I12" s="22">
        <f>+I33+I34+I35+I36</f>
        <v>4300</v>
      </c>
      <c r="J12" s="22">
        <f t="shared" si="4"/>
        <v>-1849</v>
      </c>
      <c r="K12" s="22">
        <f>+K33+K34+K35+K36</f>
        <v>-2093</v>
      </c>
      <c r="L12" s="22">
        <f>+L33+L34+L35+L36</f>
        <v>244</v>
      </c>
      <c r="M12" s="4"/>
      <c r="N12" s="4"/>
      <c r="O12" s="4"/>
      <c r="P12" s="4"/>
      <c r="Q12" s="4"/>
    </row>
    <row r="13" spans="1:22" s="1" customFormat="1" ht="21" customHeight="1" x14ac:dyDescent="0.2">
      <c r="A13" s="23">
        <v>2003</v>
      </c>
      <c r="B13" s="24">
        <f t="shared" si="1"/>
        <v>12886</v>
      </c>
      <c r="C13" s="24">
        <f>+C37+C38+C39+C40</f>
        <v>5696</v>
      </c>
      <c r="D13" s="24">
        <f t="shared" si="2"/>
        <v>514</v>
      </c>
      <c r="E13" s="24">
        <f>+E37+E38+E39+E40</f>
        <v>34906</v>
      </c>
      <c r="F13" s="24">
        <f>+F37+F38+F39+F40</f>
        <v>34392</v>
      </c>
      <c r="G13" s="24">
        <f t="shared" si="3"/>
        <v>-295</v>
      </c>
      <c r="H13" s="24">
        <f>+H37+H38+H39+H40</f>
        <v>7401</v>
      </c>
      <c r="I13" s="24">
        <f>+I37+I38+I39+I40</f>
        <v>7696</v>
      </c>
      <c r="J13" s="24">
        <f t="shared" si="4"/>
        <v>6971</v>
      </c>
      <c r="K13" s="24">
        <f>+K37+K38+K39+K40</f>
        <v>6891</v>
      </c>
      <c r="L13" s="24">
        <f>+L37+L38+L39+L40</f>
        <v>80</v>
      </c>
      <c r="M13" s="12"/>
      <c r="N13" s="12"/>
      <c r="O13" s="12"/>
      <c r="P13" s="12"/>
      <c r="Q13" s="12"/>
      <c r="R13" s="7"/>
      <c r="S13" s="7"/>
      <c r="T13" s="7"/>
      <c r="U13" s="7"/>
      <c r="V13" s="7"/>
    </row>
    <row r="14" spans="1:22" s="1" customFormat="1" ht="21" customHeight="1" x14ac:dyDescent="0.2">
      <c r="A14" s="21">
        <v>2004</v>
      </c>
      <c r="B14" s="22">
        <f t="shared" si="1"/>
        <v>-2839</v>
      </c>
      <c r="C14" s="22">
        <f>+C41+C42+C43+C44</f>
        <v>4652</v>
      </c>
      <c r="D14" s="22">
        <f t="shared" si="2"/>
        <v>-11310</v>
      </c>
      <c r="E14" s="22">
        <f>+E41+E42+E43+E44</f>
        <v>50378</v>
      </c>
      <c r="F14" s="22">
        <f>+F41+F42+F43+F44</f>
        <v>61688</v>
      </c>
      <c r="G14" s="22">
        <f t="shared" si="3"/>
        <v>3124</v>
      </c>
      <c r="H14" s="22">
        <f>+H41+H42+H43+H44</f>
        <v>12491</v>
      </c>
      <c r="I14" s="22">
        <f>+I41+I42+I43+I44</f>
        <v>9367</v>
      </c>
      <c r="J14" s="22">
        <f t="shared" si="4"/>
        <v>695</v>
      </c>
      <c r="K14" s="22">
        <f>+K41+K42+K43+K44</f>
        <v>764</v>
      </c>
      <c r="L14" s="22">
        <f>+L41+L42+L43+L44</f>
        <v>-69</v>
      </c>
      <c r="M14" s="4"/>
      <c r="N14" s="4"/>
      <c r="O14" s="4"/>
      <c r="P14" s="4"/>
      <c r="Q14" s="4"/>
    </row>
    <row r="15" spans="1:22" s="7" customFormat="1" ht="21" customHeight="1" x14ac:dyDescent="0.2">
      <c r="A15" s="23">
        <v>2005</v>
      </c>
      <c r="B15" s="24">
        <f t="shared" si="1"/>
        <v>-4979</v>
      </c>
      <c r="C15" s="24">
        <f>+C45+C46+C47+C48</f>
        <v>5280</v>
      </c>
      <c r="D15" s="24">
        <f t="shared" si="2"/>
        <v>-12054</v>
      </c>
      <c r="E15" s="24">
        <f>+E45+E46+E47+E48</f>
        <v>57988</v>
      </c>
      <c r="F15" s="24">
        <f>+F45+F46+F47+F48</f>
        <v>70042</v>
      </c>
      <c r="G15" s="24">
        <f t="shared" si="3"/>
        <v>-2715</v>
      </c>
      <c r="H15" s="24">
        <f>+H45+H46+H47+H48</f>
        <v>2652</v>
      </c>
      <c r="I15" s="24">
        <f>+I45+I46+I47+I48</f>
        <v>5367</v>
      </c>
      <c r="J15" s="24">
        <f t="shared" si="4"/>
        <v>4510</v>
      </c>
      <c r="K15" s="24">
        <f>+K45+K46+K47+K48</f>
        <v>4387</v>
      </c>
      <c r="L15" s="24">
        <f>+L45+L46+L47+L48</f>
        <v>123</v>
      </c>
      <c r="M15" s="12"/>
      <c r="N15" s="12"/>
      <c r="O15" s="12"/>
      <c r="P15" s="12"/>
      <c r="Q15" s="12"/>
    </row>
    <row r="16" spans="1:22" s="7" customFormat="1" ht="21" customHeight="1" x14ac:dyDescent="0.2">
      <c r="A16" s="21">
        <v>2006</v>
      </c>
      <c r="B16" s="22">
        <f>+D16+G16+J16+C16</f>
        <v>30906</v>
      </c>
      <c r="C16" s="22">
        <f>+C49+C50+C51+C52</f>
        <v>5842</v>
      </c>
      <c r="D16" s="22">
        <f>+E16-F16</f>
        <v>21944</v>
      </c>
      <c r="E16" s="22">
        <f>+E49+E50+E51+E52</f>
        <v>77133</v>
      </c>
      <c r="F16" s="22">
        <f>+F49+F50+F51+F52</f>
        <v>55189</v>
      </c>
      <c r="G16" s="22">
        <f>+H16-I16</f>
        <v>176</v>
      </c>
      <c r="H16" s="22">
        <f>+H49+H50+H51+H52</f>
        <v>3635</v>
      </c>
      <c r="I16" s="22">
        <f>+I49+I50+I51+I52</f>
        <v>3459</v>
      </c>
      <c r="J16" s="22">
        <f>+K16+L16</f>
        <v>2944</v>
      </c>
      <c r="K16" s="22">
        <f>+K49+K50+K51+K52</f>
        <v>2957</v>
      </c>
      <c r="L16" s="22">
        <f>+L49+L50+L51+L52</f>
        <v>-13</v>
      </c>
      <c r="M16" s="12"/>
      <c r="N16" s="12"/>
      <c r="O16" s="12"/>
      <c r="P16" s="12"/>
      <c r="Q16" s="12"/>
    </row>
    <row r="17" spans="1:17" s="7" customFormat="1" ht="21" customHeight="1" x14ac:dyDescent="0.2">
      <c r="A17" s="23">
        <v>2007</v>
      </c>
      <c r="B17" s="24">
        <f>+D17+G17+J17+C17</f>
        <v>82056</v>
      </c>
      <c r="C17" s="24">
        <f>+C56+C55+C54+C53</f>
        <v>6891</v>
      </c>
      <c r="D17" s="24">
        <f>+E17-F17</f>
        <v>33956</v>
      </c>
      <c r="E17" s="24">
        <f>+E56+E55+E54+E53</f>
        <v>103836</v>
      </c>
      <c r="F17" s="24">
        <f>+F56+F55+F54+F53</f>
        <v>69880</v>
      </c>
      <c r="G17" s="24">
        <f>+H17-I17</f>
        <v>2255</v>
      </c>
      <c r="H17" s="24">
        <f>+H56+H55+H54+H53</f>
        <v>9936</v>
      </c>
      <c r="I17" s="24">
        <f>+I56+I55+I54+I53</f>
        <v>7681</v>
      </c>
      <c r="J17" s="24">
        <f>+K17+L17</f>
        <v>38954</v>
      </c>
      <c r="K17" s="24">
        <f>+K56+K55+K54+K53</f>
        <v>38998</v>
      </c>
      <c r="L17" s="24">
        <f>+L56+L55+L54+L53</f>
        <v>-44</v>
      </c>
      <c r="M17" s="12"/>
      <c r="N17" s="12"/>
      <c r="O17" s="12"/>
      <c r="P17" s="12"/>
      <c r="Q17" s="12"/>
    </row>
    <row r="18" spans="1:17" s="7" customFormat="1" ht="21" customHeight="1" x14ac:dyDescent="0.2">
      <c r="A18" s="21">
        <v>2008</v>
      </c>
      <c r="B18" s="22">
        <f>+D18+G18+J18+C18</f>
        <v>61129</v>
      </c>
      <c r="C18" s="22">
        <f>+C57+C58+C59+C60</f>
        <v>942</v>
      </c>
      <c r="D18" s="22">
        <f>+E18-F18</f>
        <v>47349</v>
      </c>
      <c r="E18" s="22">
        <f>+E57+E58+E59+E60</f>
        <v>112166</v>
      </c>
      <c r="F18" s="22">
        <f>+F57+F58+F59+F60</f>
        <v>64817</v>
      </c>
      <c r="G18" s="22">
        <f>+H18-I18</f>
        <v>1912</v>
      </c>
      <c r="H18" s="22">
        <f>+H57+H58+H59+H60</f>
        <v>25880</v>
      </c>
      <c r="I18" s="22">
        <f>+I57+I58+I59+I60</f>
        <v>23968</v>
      </c>
      <c r="J18" s="22">
        <f>+K18+L18</f>
        <v>10926</v>
      </c>
      <c r="K18" s="22">
        <f>+K57+K58+K59+K60</f>
        <v>10855</v>
      </c>
      <c r="L18" s="22">
        <f>+L57+L58+L59+L60</f>
        <v>71</v>
      </c>
      <c r="M18" s="12"/>
      <c r="N18" s="12"/>
      <c r="O18" s="12"/>
      <c r="P18" s="12"/>
      <c r="Q18" s="12"/>
    </row>
    <row r="19" spans="1:17" s="7" customFormat="1" ht="21" customHeight="1" x14ac:dyDescent="0.2">
      <c r="A19" s="23">
        <v>2009</v>
      </c>
      <c r="B19" s="24">
        <f>+D19+G19+J19+C19</f>
        <v>24093</v>
      </c>
      <c r="C19" s="24">
        <f>+C61+C62+C63+C64</f>
        <v>-196</v>
      </c>
      <c r="D19" s="24">
        <f>+E19-F19</f>
        <v>16453</v>
      </c>
      <c r="E19" s="24">
        <f>+E61+E62+E63+E64</f>
        <v>92596</v>
      </c>
      <c r="F19" s="24">
        <f>+F61+F62+F63+F64</f>
        <v>76143</v>
      </c>
      <c r="G19" s="24">
        <f>+H19-I19</f>
        <v>-237</v>
      </c>
      <c r="H19" s="24">
        <f>+H61+H62+H63+H64</f>
        <v>49854</v>
      </c>
      <c r="I19" s="24">
        <f>+I61+I62+I63+I64</f>
        <v>50091</v>
      </c>
      <c r="J19" s="24">
        <f>+K19+L19</f>
        <v>8073</v>
      </c>
      <c r="K19" s="24">
        <f>+K61+K62+K63+K64</f>
        <v>1951</v>
      </c>
      <c r="L19" s="24">
        <f>+L61+L62+L63+L64</f>
        <v>6122</v>
      </c>
      <c r="M19" s="12"/>
      <c r="N19" s="12"/>
      <c r="O19" s="12"/>
      <c r="P19" s="12"/>
      <c r="Q19" s="12"/>
    </row>
    <row r="20" spans="1:17" s="7" customFormat="1" ht="21" customHeight="1" x14ac:dyDescent="0.2">
      <c r="A20" s="25">
        <v>2010</v>
      </c>
      <c r="B20" s="22">
        <f>+B65+B66+B67+B68</f>
        <v>40317</v>
      </c>
      <c r="C20" s="22">
        <f t="shared" ref="C20:L20" si="5">+C65+C66+C67+C68</f>
        <v>5580</v>
      </c>
      <c r="D20" s="22">
        <f t="shared" si="5"/>
        <v>15389</v>
      </c>
      <c r="E20" s="22">
        <f t="shared" si="5"/>
        <v>92829</v>
      </c>
      <c r="F20" s="22">
        <f t="shared" si="5"/>
        <v>77440</v>
      </c>
      <c r="G20" s="22">
        <f t="shared" si="5"/>
        <v>-607</v>
      </c>
      <c r="H20" s="22">
        <f t="shared" si="5"/>
        <v>77716</v>
      </c>
      <c r="I20" s="22">
        <f t="shared" si="5"/>
        <v>78323</v>
      </c>
      <c r="J20" s="22">
        <f t="shared" si="5"/>
        <v>19955</v>
      </c>
      <c r="K20" s="22">
        <f t="shared" si="5"/>
        <v>20255</v>
      </c>
      <c r="L20" s="22">
        <f t="shared" si="5"/>
        <v>-300</v>
      </c>
      <c r="M20" s="12"/>
      <c r="N20" s="12"/>
      <c r="O20" s="12"/>
      <c r="P20" s="12"/>
      <c r="Q20" s="12"/>
    </row>
    <row r="21" spans="1:17" s="1" customFormat="1" ht="21" customHeight="1" x14ac:dyDescent="0.2">
      <c r="A21" s="23">
        <v>2011</v>
      </c>
      <c r="B21" s="24">
        <f>+B69+B70+B71+B72</f>
        <v>18804</v>
      </c>
      <c r="C21" s="24">
        <f t="shared" ref="C21:L21" si="6">+C69+C70+C71+C72</f>
        <v>3414</v>
      </c>
      <c r="D21" s="24">
        <f t="shared" si="6"/>
        <v>22951</v>
      </c>
      <c r="E21" s="24">
        <f t="shared" si="6"/>
        <v>86399</v>
      </c>
      <c r="F21" s="24">
        <f t="shared" si="6"/>
        <v>63448</v>
      </c>
      <c r="G21" s="24">
        <f t="shared" si="6"/>
        <v>1637</v>
      </c>
      <c r="H21" s="24">
        <f t="shared" si="6"/>
        <v>92489</v>
      </c>
      <c r="I21" s="24">
        <f t="shared" si="6"/>
        <v>90852</v>
      </c>
      <c r="J21" s="24">
        <f t="shared" si="6"/>
        <v>-9198</v>
      </c>
      <c r="K21" s="24">
        <f t="shared" si="6"/>
        <v>-9275</v>
      </c>
      <c r="L21" s="24">
        <f t="shared" si="6"/>
        <v>77</v>
      </c>
      <c r="M21" s="4"/>
      <c r="N21" s="4"/>
      <c r="O21" s="4"/>
      <c r="P21" s="4"/>
      <c r="Q21" s="4"/>
    </row>
    <row r="22" spans="1:17" s="1" customFormat="1" ht="21" customHeight="1" x14ac:dyDescent="0.2">
      <c r="A22" s="25">
        <v>2012</v>
      </c>
      <c r="B22" s="22">
        <f>+B73+B74+B75+B76</f>
        <v>-12760</v>
      </c>
      <c r="C22" s="22">
        <f t="shared" ref="C22:L22" si="7">+C73+C74+C75+C76</f>
        <v>-2547</v>
      </c>
      <c r="D22" s="22">
        <f t="shared" si="7"/>
        <v>8646</v>
      </c>
      <c r="E22" s="22">
        <f t="shared" si="7"/>
        <v>87527</v>
      </c>
      <c r="F22" s="22">
        <f t="shared" si="7"/>
        <v>78881</v>
      </c>
      <c r="G22" s="22">
        <f t="shared" si="7"/>
        <v>-1723</v>
      </c>
      <c r="H22" s="22">
        <f t="shared" si="7"/>
        <v>98471</v>
      </c>
      <c r="I22" s="22">
        <f t="shared" si="7"/>
        <v>100194</v>
      </c>
      <c r="J22" s="22">
        <f t="shared" si="7"/>
        <v>-17136</v>
      </c>
      <c r="K22" s="22">
        <f t="shared" si="7"/>
        <v>-19530</v>
      </c>
      <c r="L22" s="22">
        <f t="shared" si="7"/>
        <v>2394</v>
      </c>
      <c r="M22" s="4"/>
      <c r="N22" s="4"/>
      <c r="O22" s="4"/>
      <c r="P22" s="4"/>
      <c r="Q22" s="4"/>
    </row>
    <row r="23" spans="1:17" s="1" customFormat="1" ht="21" customHeight="1" x14ac:dyDescent="0.2">
      <c r="A23" s="23">
        <v>2013</v>
      </c>
      <c r="B23" s="24">
        <f>+B77+B78+B79+B80</f>
        <v>11846</v>
      </c>
      <c r="C23" s="24">
        <f t="shared" ref="C23:L23" si="8">+C77+C78+C79+C80</f>
        <v>1666</v>
      </c>
      <c r="D23" s="24">
        <f t="shared" si="8"/>
        <v>3244</v>
      </c>
      <c r="E23" s="24">
        <f t="shared" si="8"/>
        <v>73819</v>
      </c>
      <c r="F23" s="24">
        <f t="shared" si="8"/>
        <v>70575</v>
      </c>
      <c r="G23" s="24">
        <f t="shared" si="8"/>
        <v>26</v>
      </c>
      <c r="H23" s="24">
        <f t="shared" si="8"/>
        <v>103821</v>
      </c>
      <c r="I23" s="24">
        <f t="shared" si="8"/>
        <v>103795</v>
      </c>
      <c r="J23" s="24">
        <f t="shared" si="8"/>
        <v>6910</v>
      </c>
      <c r="K23" s="24">
        <f t="shared" si="8"/>
        <v>8455</v>
      </c>
      <c r="L23" s="24">
        <f t="shared" si="8"/>
        <v>-1545</v>
      </c>
      <c r="M23" s="4"/>
      <c r="N23" s="4"/>
      <c r="O23" s="4"/>
      <c r="P23" s="4"/>
      <c r="Q23" s="4"/>
    </row>
    <row r="24" spans="1:17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"/>
      <c r="N24" s="4"/>
      <c r="O24" s="4"/>
      <c r="P24" s="4"/>
      <c r="Q24" s="4"/>
    </row>
    <row r="25" spans="1:17" s="1" customFormat="1" ht="21" customHeight="1" x14ac:dyDescent="0.2">
      <c r="A25" s="28" t="s">
        <v>0</v>
      </c>
      <c r="B25" s="22">
        <f t="shared" ref="B25:B48" si="9">+D25+G25+J25+C25</f>
        <v>-4810</v>
      </c>
      <c r="C25" s="22">
        <v>611</v>
      </c>
      <c r="D25" s="22">
        <f t="shared" ref="D25:D48" si="10">+E25-F25</f>
        <v>900</v>
      </c>
      <c r="E25" s="22">
        <v>4069</v>
      </c>
      <c r="F25" s="22">
        <v>3169</v>
      </c>
      <c r="G25" s="22">
        <f t="shared" ref="G25:G48" si="11">+H25-I25</f>
        <v>-1020</v>
      </c>
      <c r="H25" s="22">
        <v>686</v>
      </c>
      <c r="I25" s="22">
        <v>1706</v>
      </c>
      <c r="J25" s="22">
        <f t="shared" ref="J25:J48" si="12">+K25+L25</f>
        <v>-5301</v>
      </c>
      <c r="K25" s="22">
        <v>-5549</v>
      </c>
      <c r="L25" s="22">
        <v>248</v>
      </c>
      <c r="M25" s="4"/>
      <c r="N25" s="4"/>
      <c r="O25" s="4"/>
      <c r="P25" s="4"/>
      <c r="Q25" s="4"/>
    </row>
    <row r="26" spans="1:17" s="1" customFormat="1" ht="21" customHeight="1" x14ac:dyDescent="0.2">
      <c r="A26" s="29" t="s">
        <v>1</v>
      </c>
      <c r="B26" s="24">
        <f t="shared" si="9"/>
        <v>2647</v>
      </c>
      <c r="C26" s="24">
        <v>792</v>
      </c>
      <c r="D26" s="24">
        <f t="shared" si="10"/>
        <v>1455</v>
      </c>
      <c r="E26" s="24">
        <v>4734</v>
      </c>
      <c r="F26" s="24">
        <v>3279</v>
      </c>
      <c r="G26" s="24">
        <f t="shared" si="11"/>
        <v>588</v>
      </c>
      <c r="H26" s="24">
        <v>845</v>
      </c>
      <c r="I26" s="24">
        <v>257</v>
      </c>
      <c r="J26" s="24">
        <f t="shared" si="12"/>
        <v>-188</v>
      </c>
      <c r="K26" s="24">
        <v>-302</v>
      </c>
      <c r="L26" s="24">
        <v>114</v>
      </c>
      <c r="M26" s="4"/>
      <c r="N26" s="4"/>
      <c r="O26" s="4"/>
      <c r="P26" s="4"/>
      <c r="Q26" s="4"/>
    </row>
    <row r="27" spans="1:17" s="1" customFormat="1" ht="21" customHeight="1" x14ac:dyDescent="0.2">
      <c r="A27" s="28" t="s">
        <v>2</v>
      </c>
      <c r="B27" s="22">
        <f t="shared" si="9"/>
        <v>-364</v>
      </c>
      <c r="C27" s="22">
        <v>-734</v>
      </c>
      <c r="D27" s="22">
        <f t="shared" si="10"/>
        <v>805</v>
      </c>
      <c r="E27" s="22">
        <v>4246</v>
      </c>
      <c r="F27" s="22">
        <v>3441</v>
      </c>
      <c r="G27" s="22">
        <f t="shared" si="11"/>
        <v>-127</v>
      </c>
      <c r="H27" s="22">
        <v>627</v>
      </c>
      <c r="I27" s="22">
        <v>754</v>
      </c>
      <c r="J27" s="22">
        <f t="shared" si="12"/>
        <v>-308</v>
      </c>
      <c r="K27" s="22">
        <v>-474</v>
      </c>
      <c r="L27" s="22">
        <v>166</v>
      </c>
      <c r="M27" s="4"/>
      <c r="N27" s="4"/>
      <c r="O27" s="4"/>
      <c r="P27" s="4"/>
      <c r="Q27" s="4"/>
    </row>
    <row r="28" spans="1:17" s="1" customFormat="1" ht="21" customHeight="1" x14ac:dyDescent="0.2">
      <c r="A28" s="29" t="s">
        <v>3</v>
      </c>
      <c r="B28" s="24">
        <f t="shared" si="9"/>
        <v>8112</v>
      </c>
      <c r="C28" s="24">
        <v>2520</v>
      </c>
      <c r="D28" s="24">
        <f t="shared" si="10"/>
        <v>7549</v>
      </c>
      <c r="E28" s="24">
        <v>12904</v>
      </c>
      <c r="F28" s="24">
        <v>5355</v>
      </c>
      <c r="G28" s="24">
        <f t="shared" si="11"/>
        <v>-704</v>
      </c>
      <c r="H28" s="24">
        <v>628</v>
      </c>
      <c r="I28" s="24">
        <v>1332</v>
      </c>
      <c r="J28" s="24">
        <f t="shared" si="12"/>
        <v>-1253</v>
      </c>
      <c r="K28" s="24">
        <v>-1474</v>
      </c>
      <c r="L28" s="24">
        <v>221</v>
      </c>
      <c r="M28" s="4"/>
      <c r="N28" s="4"/>
      <c r="O28" s="4"/>
      <c r="P28" s="4"/>
      <c r="Q28" s="4"/>
    </row>
    <row r="29" spans="1:17" s="1" customFormat="1" ht="21" customHeight="1" x14ac:dyDescent="0.2">
      <c r="A29" s="28" t="s">
        <v>7</v>
      </c>
      <c r="B29" s="22">
        <f t="shared" si="9"/>
        <v>2989</v>
      </c>
      <c r="C29" s="22">
        <v>1498</v>
      </c>
      <c r="D29" s="22">
        <f t="shared" si="10"/>
        <v>846</v>
      </c>
      <c r="E29" s="22">
        <v>6133</v>
      </c>
      <c r="F29" s="22">
        <v>5287</v>
      </c>
      <c r="G29" s="22">
        <f t="shared" si="11"/>
        <v>-405</v>
      </c>
      <c r="H29" s="22">
        <v>396</v>
      </c>
      <c r="I29" s="22">
        <v>801</v>
      </c>
      <c r="J29" s="22">
        <f t="shared" si="12"/>
        <v>1050</v>
      </c>
      <c r="K29" s="22">
        <v>943</v>
      </c>
      <c r="L29" s="22">
        <v>107</v>
      </c>
      <c r="M29" s="4"/>
      <c r="N29" s="4"/>
      <c r="O29" s="4"/>
      <c r="P29" s="4"/>
      <c r="Q29" s="4"/>
    </row>
    <row r="30" spans="1:17" s="1" customFormat="1" ht="21" customHeight="1" x14ac:dyDescent="0.2">
      <c r="A30" s="29" t="s">
        <v>4</v>
      </c>
      <c r="B30" s="24">
        <f t="shared" si="9"/>
        <v>3372</v>
      </c>
      <c r="C30" s="24">
        <v>587</v>
      </c>
      <c r="D30" s="24">
        <f t="shared" si="10"/>
        <v>1611</v>
      </c>
      <c r="E30" s="24">
        <v>7426</v>
      </c>
      <c r="F30" s="24">
        <v>5815</v>
      </c>
      <c r="G30" s="24">
        <f t="shared" si="11"/>
        <v>779</v>
      </c>
      <c r="H30" s="24">
        <v>1205</v>
      </c>
      <c r="I30" s="24">
        <v>426</v>
      </c>
      <c r="J30" s="24">
        <f t="shared" si="12"/>
        <v>395</v>
      </c>
      <c r="K30" s="24">
        <v>130</v>
      </c>
      <c r="L30" s="24">
        <v>265</v>
      </c>
      <c r="M30" s="4"/>
      <c r="N30" s="4"/>
      <c r="O30" s="4"/>
      <c r="P30" s="4"/>
      <c r="Q30" s="4"/>
    </row>
    <row r="31" spans="1:17" s="1" customFormat="1" ht="21" customHeight="1" x14ac:dyDescent="0.2">
      <c r="A31" s="28" t="s">
        <v>5</v>
      </c>
      <c r="B31" s="22">
        <f t="shared" si="9"/>
        <v>2193</v>
      </c>
      <c r="C31" s="22">
        <v>-799</v>
      </c>
      <c r="D31" s="22">
        <f t="shared" si="10"/>
        <v>2281</v>
      </c>
      <c r="E31" s="22">
        <v>7101</v>
      </c>
      <c r="F31" s="22">
        <v>4820</v>
      </c>
      <c r="G31" s="22">
        <f t="shared" si="11"/>
        <v>579</v>
      </c>
      <c r="H31" s="22">
        <v>768</v>
      </c>
      <c r="I31" s="22">
        <v>189</v>
      </c>
      <c r="J31" s="22">
        <f t="shared" si="12"/>
        <v>132</v>
      </c>
      <c r="K31" s="22">
        <v>-18</v>
      </c>
      <c r="L31" s="22">
        <v>150</v>
      </c>
      <c r="M31" s="4"/>
      <c r="N31" s="4"/>
      <c r="O31" s="4"/>
      <c r="P31" s="4"/>
      <c r="Q31" s="4"/>
    </row>
    <row r="32" spans="1:17" s="1" customFormat="1" ht="21" customHeight="1" x14ac:dyDescent="0.2">
      <c r="A32" s="29" t="s">
        <v>6</v>
      </c>
      <c r="B32" s="24">
        <f t="shared" si="9"/>
        <v>-5841</v>
      </c>
      <c r="C32" s="24">
        <v>631</v>
      </c>
      <c r="D32" s="24">
        <f t="shared" si="10"/>
        <v>-7354</v>
      </c>
      <c r="E32" s="24">
        <v>10924</v>
      </c>
      <c r="F32" s="24">
        <v>18278</v>
      </c>
      <c r="G32" s="24">
        <f t="shared" si="11"/>
        <v>-733</v>
      </c>
      <c r="H32" s="24">
        <v>217</v>
      </c>
      <c r="I32" s="24">
        <v>950</v>
      </c>
      <c r="J32" s="24">
        <f t="shared" si="12"/>
        <v>1615</v>
      </c>
      <c r="K32" s="24">
        <v>729</v>
      </c>
      <c r="L32" s="24">
        <v>886</v>
      </c>
      <c r="M32" s="4"/>
      <c r="N32" s="4"/>
      <c r="O32" s="4"/>
      <c r="P32" s="4"/>
      <c r="Q32" s="4"/>
    </row>
    <row r="33" spans="1:17" s="1" customFormat="1" ht="21" customHeight="1" x14ac:dyDescent="0.2">
      <c r="A33" s="28" t="s">
        <v>11</v>
      </c>
      <c r="B33" s="22">
        <f t="shared" si="9"/>
        <v>3102</v>
      </c>
      <c r="C33" s="22">
        <v>1239</v>
      </c>
      <c r="D33" s="22">
        <f t="shared" si="10"/>
        <v>2207</v>
      </c>
      <c r="E33" s="22">
        <v>5872</v>
      </c>
      <c r="F33" s="22">
        <v>3665</v>
      </c>
      <c r="G33" s="22">
        <f t="shared" si="11"/>
        <v>123</v>
      </c>
      <c r="H33" s="22">
        <v>282</v>
      </c>
      <c r="I33" s="22">
        <v>159</v>
      </c>
      <c r="J33" s="22">
        <f t="shared" si="12"/>
        <v>-467</v>
      </c>
      <c r="K33" s="22">
        <v>-459</v>
      </c>
      <c r="L33" s="22">
        <v>-8</v>
      </c>
      <c r="M33" s="4"/>
      <c r="N33" s="4"/>
      <c r="O33" s="4"/>
      <c r="P33" s="4"/>
      <c r="Q33" s="4"/>
    </row>
    <row r="34" spans="1:17" s="1" customFormat="1" ht="21" customHeight="1" x14ac:dyDescent="0.2">
      <c r="A34" s="29" t="s">
        <v>8</v>
      </c>
      <c r="B34" s="24">
        <f t="shared" si="9"/>
        <v>131</v>
      </c>
      <c r="C34" s="24">
        <v>2912</v>
      </c>
      <c r="D34" s="24">
        <f t="shared" si="10"/>
        <v>-2336</v>
      </c>
      <c r="E34" s="24">
        <v>4778</v>
      </c>
      <c r="F34" s="24">
        <v>7114</v>
      </c>
      <c r="G34" s="24">
        <f t="shared" si="11"/>
        <v>-19</v>
      </c>
      <c r="H34" s="24">
        <v>633</v>
      </c>
      <c r="I34" s="24">
        <v>652</v>
      </c>
      <c r="J34" s="24">
        <f t="shared" si="12"/>
        <v>-426</v>
      </c>
      <c r="K34" s="24">
        <v>-590</v>
      </c>
      <c r="L34" s="24">
        <v>164</v>
      </c>
      <c r="M34" s="4"/>
      <c r="N34" s="4"/>
      <c r="O34" s="4"/>
      <c r="P34" s="4"/>
      <c r="Q34" s="4"/>
    </row>
    <row r="35" spans="1:17" s="1" customFormat="1" ht="21" customHeight="1" x14ac:dyDescent="0.2">
      <c r="A35" s="28" t="s">
        <v>9</v>
      </c>
      <c r="B35" s="22">
        <f t="shared" si="9"/>
        <v>-2988</v>
      </c>
      <c r="C35" s="22">
        <v>-164</v>
      </c>
      <c r="D35" s="22">
        <f t="shared" si="10"/>
        <v>-2717</v>
      </c>
      <c r="E35" s="22">
        <v>5273</v>
      </c>
      <c r="F35" s="22">
        <v>7990</v>
      </c>
      <c r="G35" s="22">
        <f t="shared" si="11"/>
        <v>-47</v>
      </c>
      <c r="H35" s="22">
        <v>735</v>
      </c>
      <c r="I35" s="22">
        <v>782</v>
      </c>
      <c r="J35" s="22">
        <f t="shared" si="12"/>
        <v>-60</v>
      </c>
      <c r="K35" s="22">
        <v>-70</v>
      </c>
      <c r="L35" s="22">
        <v>10</v>
      </c>
      <c r="M35" s="4"/>
      <c r="N35" s="4"/>
      <c r="O35" s="4"/>
      <c r="P35" s="4"/>
      <c r="Q35" s="4"/>
    </row>
    <row r="36" spans="1:17" s="1" customFormat="1" ht="21" customHeight="1" x14ac:dyDescent="0.2">
      <c r="A36" s="29" t="s">
        <v>10</v>
      </c>
      <c r="B36" s="24">
        <f t="shared" si="9"/>
        <v>1314</v>
      </c>
      <c r="C36" s="24">
        <v>3089</v>
      </c>
      <c r="D36" s="24">
        <f t="shared" si="10"/>
        <v>-2225</v>
      </c>
      <c r="E36" s="24">
        <v>5848</v>
      </c>
      <c r="F36" s="24">
        <v>8073</v>
      </c>
      <c r="G36" s="24">
        <f t="shared" si="11"/>
        <v>1346</v>
      </c>
      <c r="H36" s="24">
        <v>4053</v>
      </c>
      <c r="I36" s="24">
        <v>2707</v>
      </c>
      <c r="J36" s="24">
        <f t="shared" si="12"/>
        <v>-896</v>
      </c>
      <c r="K36" s="24">
        <v>-974</v>
      </c>
      <c r="L36" s="24">
        <v>78</v>
      </c>
      <c r="M36" s="4"/>
      <c r="N36" s="4"/>
      <c r="O36" s="4"/>
      <c r="P36" s="4"/>
      <c r="Q36" s="4"/>
    </row>
    <row r="37" spans="1:17" s="1" customFormat="1" ht="21" customHeight="1" x14ac:dyDescent="0.2">
      <c r="A37" s="28" t="s">
        <v>15</v>
      </c>
      <c r="B37" s="22">
        <f t="shared" si="9"/>
        <v>220</v>
      </c>
      <c r="C37" s="22">
        <v>973</v>
      </c>
      <c r="D37" s="22">
        <f t="shared" si="10"/>
        <v>-2294</v>
      </c>
      <c r="E37" s="22">
        <v>5700</v>
      </c>
      <c r="F37" s="22">
        <v>7994</v>
      </c>
      <c r="G37" s="22">
        <f t="shared" si="11"/>
        <v>-960</v>
      </c>
      <c r="H37" s="22">
        <v>654</v>
      </c>
      <c r="I37" s="22">
        <v>1614</v>
      </c>
      <c r="J37" s="22">
        <f t="shared" si="12"/>
        <v>2501</v>
      </c>
      <c r="K37" s="22">
        <v>2435</v>
      </c>
      <c r="L37" s="22">
        <v>66</v>
      </c>
      <c r="M37" s="4"/>
      <c r="N37" s="4"/>
      <c r="O37" s="4"/>
      <c r="P37" s="4"/>
      <c r="Q37" s="4"/>
    </row>
    <row r="38" spans="1:17" s="1" customFormat="1" ht="21" customHeight="1" x14ac:dyDescent="0.2">
      <c r="A38" s="29" t="s">
        <v>12</v>
      </c>
      <c r="B38" s="24">
        <f t="shared" si="9"/>
        <v>3020</v>
      </c>
      <c r="C38" s="24">
        <v>1348</v>
      </c>
      <c r="D38" s="24">
        <f t="shared" si="10"/>
        <v>1423</v>
      </c>
      <c r="E38" s="24">
        <v>8994</v>
      </c>
      <c r="F38" s="24">
        <v>7571</v>
      </c>
      <c r="G38" s="24">
        <f t="shared" si="11"/>
        <v>-119</v>
      </c>
      <c r="H38" s="24">
        <v>4900</v>
      </c>
      <c r="I38" s="24">
        <v>5019</v>
      </c>
      <c r="J38" s="24">
        <f t="shared" si="12"/>
        <v>368</v>
      </c>
      <c r="K38" s="24">
        <v>440</v>
      </c>
      <c r="L38" s="24">
        <v>-72</v>
      </c>
      <c r="M38" s="4"/>
      <c r="N38" s="4"/>
      <c r="O38" s="4"/>
      <c r="P38" s="4"/>
      <c r="Q38" s="4"/>
    </row>
    <row r="39" spans="1:17" s="1" customFormat="1" ht="21" customHeight="1" x14ac:dyDescent="0.2">
      <c r="A39" s="28" t="s">
        <v>13</v>
      </c>
      <c r="B39" s="22">
        <f t="shared" si="9"/>
        <v>1090</v>
      </c>
      <c r="C39" s="22">
        <v>1364</v>
      </c>
      <c r="D39" s="22">
        <f t="shared" si="10"/>
        <v>-2232</v>
      </c>
      <c r="E39" s="22">
        <v>8065</v>
      </c>
      <c r="F39" s="22">
        <v>10297</v>
      </c>
      <c r="G39" s="22">
        <f t="shared" si="11"/>
        <v>163</v>
      </c>
      <c r="H39" s="22">
        <v>654</v>
      </c>
      <c r="I39" s="22">
        <v>491</v>
      </c>
      <c r="J39" s="22">
        <f t="shared" si="12"/>
        <v>1795</v>
      </c>
      <c r="K39" s="22">
        <v>1718</v>
      </c>
      <c r="L39" s="22">
        <v>77</v>
      </c>
      <c r="M39" s="4"/>
      <c r="N39" s="4"/>
      <c r="O39" s="4"/>
      <c r="P39" s="4"/>
      <c r="Q39" s="4"/>
    </row>
    <row r="40" spans="1:17" s="1" customFormat="1" ht="21" customHeight="1" x14ac:dyDescent="0.2">
      <c r="A40" s="29" t="s">
        <v>14</v>
      </c>
      <c r="B40" s="24">
        <f t="shared" si="9"/>
        <v>8556</v>
      </c>
      <c r="C40" s="24">
        <v>2011</v>
      </c>
      <c r="D40" s="24">
        <f t="shared" si="10"/>
        <v>3617</v>
      </c>
      <c r="E40" s="24">
        <v>12147</v>
      </c>
      <c r="F40" s="24">
        <v>8530</v>
      </c>
      <c r="G40" s="24">
        <f t="shared" si="11"/>
        <v>621</v>
      </c>
      <c r="H40" s="24">
        <v>1193</v>
      </c>
      <c r="I40" s="24">
        <v>572</v>
      </c>
      <c r="J40" s="24">
        <f t="shared" si="12"/>
        <v>2307</v>
      </c>
      <c r="K40" s="24">
        <v>2298</v>
      </c>
      <c r="L40" s="24">
        <v>9</v>
      </c>
      <c r="M40" s="4"/>
      <c r="N40" s="4"/>
      <c r="O40" s="4"/>
      <c r="P40" s="4"/>
      <c r="Q40" s="4"/>
    </row>
    <row r="41" spans="1:17" s="1" customFormat="1" ht="21" customHeight="1" x14ac:dyDescent="0.2">
      <c r="A41" s="28" t="s">
        <v>19</v>
      </c>
      <c r="B41" s="22">
        <f t="shared" si="9"/>
        <v>325</v>
      </c>
      <c r="C41" s="22">
        <v>303</v>
      </c>
      <c r="D41" s="22">
        <f t="shared" si="10"/>
        <v>-1169</v>
      </c>
      <c r="E41" s="22">
        <v>10131</v>
      </c>
      <c r="F41" s="22">
        <v>11300</v>
      </c>
      <c r="G41" s="22">
        <f t="shared" si="11"/>
        <v>-4</v>
      </c>
      <c r="H41" s="22">
        <v>983</v>
      </c>
      <c r="I41" s="22">
        <v>987</v>
      </c>
      <c r="J41" s="22">
        <f t="shared" si="12"/>
        <v>1195</v>
      </c>
      <c r="K41" s="22">
        <v>1230</v>
      </c>
      <c r="L41" s="22">
        <v>-35</v>
      </c>
      <c r="M41" s="4"/>
      <c r="N41" s="4"/>
      <c r="O41" s="4"/>
      <c r="P41" s="4"/>
      <c r="Q41" s="4"/>
    </row>
    <row r="42" spans="1:17" s="1" customFormat="1" ht="21" customHeight="1" x14ac:dyDescent="0.2">
      <c r="A42" s="29" t="s">
        <v>20</v>
      </c>
      <c r="B42" s="24">
        <f t="shared" si="9"/>
        <v>7839</v>
      </c>
      <c r="C42" s="24">
        <v>3232</v>
      </c>
      <c r="D42" s="24">
        <f t="shared" si="10"/>
        <v>1297</v>
      </c>
      <c r="E42" s="24">
        <v>15919</v>
      </c>
      <c r="F42" s="24">
        <v>14622</v>
      </c>
      <c r="G42" s="24">
        <f t="shared" si="11"/>
        <v>2255</v>
      </c>
      <c r="H42" s="24">
        <v>4038</v>
      </c>
      <c r="I42" s="24">
        <v>1783</v>
      </c>
      <c r="J42" s="24">
        <f t="shared" si="12"/>
        <v>1055</v>
      </c>
      <c r="K42" s="24">
        <v>1054</v>
      </c>
      <c r="L42" s="24">
        <v>1</v>
      </c>
      <c r="M42" s="4"/>
      <c r="N42" s="4"/>
      <c r="O42" s="4"/>
      <c r="P42" s="4"/>
      <c r="Q42" s="4"/>
    </row>
    <row r="43" spans="1:17" s="1" customFormat="1" ht="21" customHeight="1" x14ac:dyDescent="0.2">
      <c r="A43" s="28" t="s">
        <v>21</v>
      </c>
      <c r="B43" s="22">
        <f t="shared" si="9"/>
        <v>-1752</v>
      </c>
      <c r="C43" s="22">
        <v>2</v>
      </c>
      <c r="D43" s="22">
        <f t="shared" si="10"/>
        <v>-4005</v>
      </c>
      <c r="E43" s="22">
        <v>9006</v>
      </c>
      <c r="F43" s="22">
        <v>13011</v>
      </c>
      <c r="G43" s="22">
        <f t="shared" si="11"/>
        <v>550</v>
      </c>
      <c r="H43" s="22">
        <v>3122</v>
      </c>
      <c r="I43" s="22">
        <v>2572</v>
      </c>
      <c r="J43" s="22">
        <f t="shared" si="12"/>
        <v>1701</v>
      </c>
      <c r="K43" s="22">
        <v>1701</v>
      </c>
      <c r="L43" s="22">
        <v>0</v>
      </c>
      <c r="M43" s="4"/>
      <c r="N43" s="4"/>
      <c r="O43" s="4"/>
      <c r="P43" s="4"/>
      <c r="Q43" s="4"/>
    </row>
    <row r="44" spans="1:17" s="1" customFormat="1" ht="21" customHeight="1" x14ac:dyDescent="0.2">
      <c r="A44" s="29" t="s">
        <v>22</v>
      </c>
      <c r="B44" s="24">
        <f t="shared" si="9"/>
        <v>-9251</v>
      </c>
      <c r="C44" s="24">
        <v>1115</v>
      </c>
      <c r="D44" s="24">
        <f t="shared" si="10"/>
        <v>-7433</v>
      </c>
      <c r="E44" s="24">
        <v>15322</v>
      </c>
      <c r="F44" s="24">
        <v>22755</v>
      </c>
      <c r="G44" s="24">
        <f t="shared" si="11"/>
        <v>323</v>
      </c>
      <c r="H44" s="24">
        <v>4348</v>
      </c>
      <c r="I44" s="24">
        <v>4025</v>
      </c>
      <c r="J44" s="24">
        <f t="shared" si="12"/>
        <v>-3256</v>
      </c>
      <c r="K44" s="24">
        <v>-3221</v>
      </c>
      <c r="L44" s="24">
        <v>-35</v>
      </c>
      <c r="M44" s="4"/>
      <c r="N44" s="4"/>
      <c r="O44" s="4"/>
      <c r="P44" s="4"/>
      <c r="Q44" s="4"/>
    </row>
    <row r="45" spans="1:17" s="1" customFormat="1" ht="21" customHeight="1" x14ac:dyDescent="0.2">
      <c r="A45" s="28" t="s">
        <v>23</v>
      </c>
      <c r="B45" s="22">
        <f t="shared" si="9"/>
        <v>-9638</v>
      </c>
      <c r="C45" s="22">
        <v>673</v>
      </c>
      <c r="D45" s="22">
        <f t="shared" si="10"/>
        <v>-12271</v>
      </c>
      <c r="E45" s="22">
        <v>13961</v>
      </c>
      <c r="F45" s="22">
        <v>26232</v>
      </c>
      <c r="G45" s="22">
        <f t="shared" si="11"/>
        <v>-2148</v>
      </c>
      <c r="H45" s="22">
        <v>663</v>
      </c>
      <c r="I45" s="22">
        <v>2811</v>
      </c>
      <c r="J45" s="22">
        <f t="shared" si="12"/>
        <v>4108</v>
      </c>
      <c r="K45" s="22">
        <v>4019</v>
      </c>
      <c r="L45" s="22">
        <v>89</v>
      </c>
      <c r="M45" s="4"/>
      <c r="N45" s="4"/>
      <c r="O45" s="4"/>
      <c r="P45" s="4"/>
      <c r="Q45" s="4"/>
    </row>
    <row r="46" spans="1:17" s="1" customFormat="1" ht="21" customHeight="1" x14ac:dyDescent="0.2">
      <c r="A46" s="29" t="s">
        <v>24</v>
      </c>
      <c r="B46" s="24">
        <f t="shared" si="9"/>
        <v>-6128</v>
      </c>
      <c r="C46" s="24">
        <v>198</v>
      </c>
      <c r="D46" s="24">
        <f t="shared" si="10"/>
        <v>-5035</v>
      </c>
      <c r="E46" s="24">
        <v>12690</v>
      </c>
      <c r="F46" s="24">
        <v>17725</v>
      </c>
      <c r="G46" s="24">
        <f t="shared" si="11"/>
        <v>16</v>
      </c>
      <c r="H46" s="24">
        <v>440</v>
      </c>
      <c r="I46" s="24">
        <v>424</v>
      </c>
      <c r="J46" s="24">
        <f t="shared" si="12"/>
        <v>-1307</v>
      </c>
      <c r="K46" s="24">
        <v>-1365</v>
      </c>
      <c r="L46" s="24">
        <v>58</v>
      </c>
      <c r="M46" s="4"/>
      <c r="N46" s="4"/>
      <c r="O46" s="4"/>
      <c r="P46" s="4"/>
      <c r="Q46" s="4"/>
    </row>
    <row r="47" spans="1:17" s="1" customFormat="1" ht="21" customHeight="1" x14ac:dyDescent="0.2">
      <c r="A47" s="28" t="s">
        <v>25</v>
      </c>
      <c r="B47" s="22">
        <f t="shared" si="9"/>
        <v>2228</v>
      </c>
      <c r="C47" s="22">
        <v>1218</v>
      </c>
      <c r="D47" s="22">
        <f t="shared" si="10"/>
        <v>518</v>
      </c>
      <c r="E47" s="22">
        <v>14121</v>
      </c>
      <c r="F47" s="22">
        <v>13603</v>
      </c>
      <c r="G47" s="22">
        <f t="shared" si="11"/>
        <v>202</v>
      </c>
      <c r="H47" s="22">
        <v>852</v>
      </c>
      <c r="I47" s="22">
        <v>650</v>
      </c>
      <c r="J47" s="22">
        <f t="shared" si="12"/>
        <v>290</v>
      </c>
      <c r="K47" s="22">
        <v>287</v>
      </c>
      <c r="L47" s="22">
        <v>3</v>
      </c>
      <c r="M47" s="4"/>
      <c r="N47" s="4"/>
      <c r="O47" s="4"/>
      <c r="P47" s="4"/>
      <c r="Q47" s="4"/>
    </row>
    <row r="48" spans="1:17" s="1" customFormat="1" ht="21" customHeight="1" x14ac:dyDescent="0.2">
      <c r="A48" s="29" t="s">
        <v>26</v>
      </c>
      <c r="B48" s="24">
        <f t="shared" si="9"/>
        <v>8559</v>
      </c>
      <c r="C48" s="24">
        <v>3191</v>
      </c>
      <c r="D48" s="24">
        <f t="shared" si="10"/>
        <v>4734</v>
      </c>
      <c r="E48" s="24">
        <v>17216</v>
      </c>
      <c r="F48" s="24">
        <v>12482</v>
      </c>
      <c r="G48" s="24">
        <f t="shared" si="11"/>
        <v>-785</v>
      </c>
      <c r="H48" s="24">
        <v>697</v>
      </c>
      <c r="I48" s="24">
        <v>1482</v>
      </c>
      <c r="J48" s="24">
        <f t="shared" si="12"/>
        <v>1419</v>
      </c>
      <c r="K48" s="24">
        <v>1446</v>
      </c>
      <c r="L48" s="24">
        <v>-27</v>
      </c>
      <c r="M48" s="4"/>
      <c r="N48" s="4"/>
      <c r="O48" s="4"/>
      <c r="P48" s="4"/>
      <c r="Q48" s="4"/>
    </row>
    <row r="49" spans="1:17" s="1" customFormat="1" ht="21" customHeight="1" x14ac:dyDescent="0.2">
      <c r="A49" s="28" t="s">
        <v>130</v>
      </c>
      <c r="B49" s="22">
        <f t="shared" ref="B49:B56" si="13">+D49+G49+J49+C49</f>
        <v>-5054</v>
      </c>
      <c r="C49" s="22">
        <v>-681</v>
      </c>
      <c r="D49" s="22">
        <f t="shared" ref="D49:D56" si="14">+E49-F49</f>
        <v>-869</v>
      </c>
      <c r="E49" s="22">
        <v>16638</v>
      </c>
      <c r="F49" s="22">
        <v>17507</v>
      </c>
      <c r="G49" s="22">
        <f t="shared" ref="G49:G56" si="15">+H49-I49</f>
        <v>-44</v>
      </c>
      <c r="H49" s="22">
        <v>684</v>
      </c>
      <c r="I49" s="22">
        <v>728</v>
      </c>
      <c r="J49" s="22">
        <f t="shared" ref="J49:J56" si="16">+K49+L49</f>
        <v>-3460</v>
      </c>
      <c r="K49" s="22">
        <v>-3429</v>
      </c>
      <c r="L49" s="22">
        <v>-31</v>
      </c>
      <c r="M49" s="4"/>
      <c r="N49" s="4"/>
      <c r="O49" s="4"/>
      <c r="P49" s="4"/>
      <c r="Q49" s="4"/>
    </row>
    <row r="50" spans="1:17" s="1" customFormat="1" ht="21" customHeight="1" x14ac:dyDescent="0.2">
      <c r="A50" s="29" t="s">
        <v>131</v>
      </c>
      <c r="B50" s="24">
        <f t="shared" si="13"/>
        <v>15258</v>
      </c>
      <c r="C50" s="24">
        <v>4609</v>
      </c>
      <c r="D50" s="24">
        <f t="shared" si="14"/>
        <v>5888</v>
      </c>
      <c r="E50" s="24">
        <v>15896</v>
      </c>
      <c r="F50" s="24">
        <v>10008</v>
      </c>
      <c r="G50" s="24">
        <f t="shared" si="15"/>
        <v>-125</v>
      </c>
      <c r="H50" s="24">
        <v>879</v>
      </c>
      <c r="I50" s="24">
        <v>1004</v>
      </c>
      <c r="J50" s="24">
        <f t="shared" si="16"/>
        <v>4886</v>
      </c>
      <c r="K50" s="24">
        <v>4867</v>
      </c>
      <c r="L50" s="24">
        <v>19</v>
      </c>
      <c r="M50" s="4"/>
      <c r="N50" s="4"/>
      <c r="O50" s="4"/>
      <c r="P50" s="4"/>
      <c r="Q50" s="4"/>
    </row>
    <row r="51" spans="1:17" s="1" customFormat="1" ht="21" customHeight="1" x14ac:dyDescent="0.2">
      <c r="A51" s="28" t="s">
        <v>132</v>
      </c>
      <c r="B51" s="22">
        <f t="shared" si="13"/>
        <v>8560</v>
      </c>
      <c r="C51" s="22">
        <v>-1754</v>
      </c>
      <c r="D51" s="22">
        <f t="shared" si="14"/>
        <v>7738</v>
      </c>
      <c r="E51" s="22">
        <v>19253</v>
      </c>
      <c r="F51" s="22">
        <v>11515</v>
      </c>
      <c r="G51" s="22">
        <f t="shared" si="15"/>
        <v>53</v>
      </c>
      <c r="H51" s="22">
        <v>866</v>
      </c>
      <c r="I51" s="22">
        <v>813</v>
      </c>
      <c r="J51" s="22">
        <f t="shared" si="16"/>
        <v>2523</v>
      </c>
      <c r="K51" s="22">
        <v>2523</v>
      </c>
      <c r="L51" s="22">
        <v>0</v>
      </c>
      <c r="M51" s="4"/>
      <c r="N51" s="4"/>
      <c r="O51" s="4"/>
      <c r="P51" s="4"/>
      <c r="Q51" s="4"/>
    </row>
    <row r="52" spans="1:17" s="1" customFormat="1" ht="21" customHeight="1" x14ac:dyDescent="0.2">
      <c r="A52" s="29" t="s">
        <v>133</v>
      </c>
      <c r="B52" s="24">
        <f t="shared" si="13"/>
        <v>12142</v>
      </c>
      <c r="C52" s="24">
        <v>3668</v>
      </c>
      <c r="D52" s="24">
        <f t="shared" si="14"/>
        <v>9187</v>
      </c>
      <c r="E52" s="24">
        <v>25346</v>
      </c>
      <c r="F52" s="24">
        <v>16159</v>
      </c>
      <c r="G52" s="24">
        <f t="shared" si="15"/>
        <v>292</v>
      </c>
      <c r="H52" s="24">
        <v>1206</v>
      </c>
      <c r="I52" s="24">
        <v>914</v>
      </c>
      <c r="J52" s="24">
        <f t="shared" si="16"/>
        <v>-1005</v>
      </c>
      <c r="K52" s="24">
        <v>-1004</v>
      </c>
      <c r="L52" s="24">
        <v>-1</v>
      </c>
      <c r="M52" s="4"/>
      <c r="N52" s="4"/>
      <c r="O52" s="4"/>
      <c r="P52" s="4"/>
      <c r="Q52" s="4"/>
    </row>
    <row r="53" spans="1:17" s="1" customFormat="1" ht="21" customHeight="1" x14ac:dyDescent="0.2">
      <c r="A53" s="28" t="s">
        <v>135</v>
      </c>
      <c r="B53" s="22">
        <f t="shared" si="13"/>
        <v>11464</v>
      </c>
      <c r="C53" s="22">
        <v>1014</v>
      </c>
      <c r="D53" s="22">
        <f t="shared" si="14"/>
        <v>5418</v>
      </c>
      <c r="E53" s="22">
        <v>19530</v>
      </c>
      <c r="F53" s="22">
        <v>14112</v>
      </c>
      <c r="G53" s="22">
        <f t="shared" si="15"/>
        <v>373</v>
      </c>
      <c r="H53" s="22">
        <v>1271</v>
      </c>
      <c r="I53" s="22">
        <v>898</v>
      </c>
      <c r="J53" s="22">
        <f t="shared" si="16"/>
        <v>4659</v>
      </c>
      <c r="K53" s="22">
        <v>4721</v>
      </c>
      <c r="L53" s="22">
        <v>-62</v>
      </c>
      <c r="M53" s="4"/>
      <c r="N53" s="4"/>
      <c r="O53" s="4"/>
      <c r="P53" s="4"/>
      <c r="Q53" s="4"/>
    </row>
    <row r="54" spans="1:17" s="1" customFormat="1" ht="21" customHeight="1" x14ac:dyDescent="0.2">
      <c r="A54" s="29" t="s">
        <v>136</v>
      </c>
      <c r="B54" s="24">
        <f t="shared" si="13"/>
        <v>23897</v>
      </c>
      <c r="C54" s="24">
        <v>4211</v>
      </c>
      <c r="D54" s="24">
        <f t="shared" si="14"/>
        <v>3811</v>
      </c>
      <c r="E54" s="24">
        <v>20927</v>
      </c>
      <c r="F54" s="24">
        <v>17116</v>
      </c>
      <c r="G54" s="24">
        <f t="shared" si="15"/>
        <v>697</v>
      </c>
      <c r="H54" s="24">
        <v>2313</v>
      </c>
      <c r="I54" s="24">
        <v>1616</v>
      </c>
      <c r="J54" s="24">
        <f t="shared" si="16"/>
        <v>15178</v>
      </c>
      <c r="K54" s="24">
        <v>15237</v>
      </c>
      <c r="L54" s="24">
        <v>-59</v>
      </c>
      <c r="M54" s="4"/>
      <c r="N54" s="4"/>
      <c r="O54" s="4"/>
      <c r="P54" s="4"/>
      <c r="Q54" s="4"/>
    </row>
    <row r="55" spans="1:17" s="1" customFormat="1" ht="21" customHeight="1" x14ac:dyDescent="0.2">
      <c r="A55" s="28" t="s">
        <v>137</v>
      </c>
      <c r="B55" s="22">
        <f t="shared" si="13"/>
        <v>20909</v>
      </c>
      <c r="C55" s="22">
        <v>-475</v>
      </c>
      <c r="D55" s="22">
        <f t="shared" si="14"/>
        <v>13621</v>
      </c>
      <c r="E55" s="22">
        <v>28648</v>
      </c>
      <c r="F55" s="22">
        <v>15027</v>
      </c>
      <c r="G55" s="22">
        <f t="shared" si="15"/>
        <v>98</v>
      </c>
      <c r="H55" s="22">
        <v>2572</v>
      </c>
      <c r="I55" s="22">
        <v>2474</v>
      </c>
      <c r="J55" s="22">
        <f t="shared" si="16"/>
        <v>7665</v>
      </c>
      <c r="K55" s="22">
        <v>7625</v>
      </c>
      <c r="L55" s="22">
        <v>40</v>
      </c>
      <c r="M55" s="4"/>
      <c r="N55" s="4"/>
      <c r="O55" s="4"/>
      <c r="P55" s="4"/>
      <c r="Q55" s="4"/>
    </row>
    <row r="56" spans="1:17" s="1" customFormat="1" ht="21" customHeight="1" x14ac:dyDescent="0.2">
      <c r="A56" s="29" t="s">
        <v>138</v>
      </c>
      <c r="B56" s="24">
        <f t="shared" si="13"/>
        <v>25786</v>
      </c>
      <c r="C56" s="24">
        <v>2141</v>
      </c>
      <c r="D56" s="24">
        <f t="shared" si="14"/>
        <v>11106</v>
      </c>
      <c r="E56" s="24">
        <v>34731</v>
      </c>
      <c r="F56" s="24">
        <v>23625</v>
      </c>
      <c r="G56" s="24">
        <f t="shared" si="15"/>
        <v>1087</v>
      </c>
      <c r="H56" s="24">
        <v>3780</v>
      </c>
      <c r="I56" s="24">
        <v>2693</v>
      </c>
      <c r="J56" s="24">
        <f t="shared" si="16"/>
        <v>11452</v>
      </c>
      <c r="K56" s="24">
        <v>11415</v>
      </c>
      <c r="L56" s="24">
        <v>37</v>
      </c>
      <c r="M56" s="4"/>
      <c r="N56" s="4"/>
      <c r="O56" s="4"/>
      <c r="P56" s="4"/>
      <c r="Q56" s="4"/>
    </row>
    <row r="57" spans="1:17" s="1" customFormat="1" ht="21" customHeight="1" x14ac:dyDescent="0.2">
      <c r="A57" s="28" t="s">
        <v>139</v>
      </c>
      <c r="B57" s="22">
        <f t="shared" ref="B57:B64" si="17">+D57+G57+J57+C57</f>
        <v>38198</v>
      </c>
      <c r="C57" s="22">
        <v>4143</v>
      </c>
      <c r="D57" s="22">
        <f t="shared" ref="D57:D64" si="18">+E57-F57</f>
        <v>10188</v>
      </c>
      <c r="E57" s="22">
        <v>24796</v>
      </c>
      <c r="F57" s="22">
        <v>14608</v>
      </c>
      <c r="G57" s="22">
        <f t="shared" ref="G57:G64" si="19">+H57-I57</f>
        <v>-802</v>
      </c>
      <c r="H57" s="22">
        <v>3145</v>
      </c>
      <c r="I57" s="22">
        <v>3947</v>
      </c>
      <c r="J57" s="22">
        <f t="shared" ref="J57:J64" si="20">+K57+L57</f>
        <v>24669</v>
      </c>
      <c r="K57" s="22">
        <v>24666</v>
      </c>
      <c r="L57" s="22">
        <v>3</v>
      </c>
      <c r="M57" s="4"/>
      <c r="N57" s="4"/>
      <c r="O57" s="4"/>
      <c r="P57" s="4"/>
      <c r="Q57" s="4"/>
    </row>
    <row r="58" spans="1:17" s="1" customFormat="1" ht="21" customHeight="1" x14ac:dyDescent="0.2">
      <c r="A58" s="29" t="s">
        <v>140</v>
      </c>
      <c r="B58" s="24">
        <f t="shared" si="17"/>
        <v>22545</v>
      </c>
      <c r="C58" s="24">
        <v>2829</v>
      </c>
      <c r="D58" s="24">
        <f t="shared" si="18"/>
        <v>10508</v>
      </c>
      <c r="E58" s="24">
        <v>23258</v>
      </c>
      <c r="F58" s="24">
        <v>12750</v>
      </c>
      <c r="G58" s="24">
        <f t="shared" si="19"/>
        <v>440</v>
      </c>
      <c r="H58" s="24">
        <v>6458</v>
      </c>
      <c r="I58" s="24">
        <v>6018</v>
      </c>
      <c r="J58" s="24">
        <f t="shared" si="20"/>
        <v>8768</v>
      </c>
      <c r="K58" s="24">
        <v>8759</v>
      </c>
      <c r="L58" s="24">
        <v>9</v>
      </c>
      <c r="M58" s="4"/>
      <c r="N58" s="4"/>
      <c r="O58" s="4"/>
      <c r="P58" s="4"/>
      <c r="Q58" s="4"/>
    </row>
    <row r="59" spans="1:17" s="1" customFormat="1" ht="21" customHeight="1" x14ac:dyDescent="0.2">
      <c r="A59" s="28" t="s">
        <v>141</v>
      </c>
      <c r="B59" s="22">
        <f t="shared" si="17"/>
        <v>3334</v>
      </c>
      <c r="C59" s="22">
        <v>-1823</v>
      </c>
      <c r="D59" s="22">
        <f t="shared" si="18"/>
        <v>8300</v>
      </c>
      <c r="E59" s="22">
        <v>25938</v>
      </c>
      <c r="F59" s="22">
        <v>17638</v>
      </c>
      <c r="G59" s="22">
        <f t="shared" si="19"/>
        <v>1092</v>
      </c>
      <c r="H59" s="22">
        <v>7120</v>
      </c>
      <c r="I59" s="22">
        <v>6028</v>
      </c>
      <c r="J59" s="22">
        <f t="shared" si="20"/>
        <v>-4235</v>
      </c>
      <c r="K59" s="22">
        <v>-4233</v>
      </c>
      <c r="L59" s="22">
        <v>-2</v>
      </c>
      <c r="M59" s="4"/>
      <c r="N59" s="4"/>
      <c r="O59" s="4"/>
      <c r="P59" s="4"/>
      <c r="Q59" s="4"/>
    </row>
    <row r="60" spans="1:17" s="1" customFormat="1" ht="21" customHeight="1" x14ac:dyDescent="0.2">
      <c r="A60" s="29" t="s">
        <v>142</v>
      </c>
      <c r="B60" s="24">
        <f t="shared" si="17"/>
        <v>-2948</v>
      </c>
      <c r="C60" s="24">
        <v>-4207</v>
      </c>
      <c r="D60" s="24">
        <f t="shared" si="18"/>
        <v>18353</v>
      </c>
      <c r="E60" s="24">
        <v>38174</v>
      </c>
      <c r="F60" s="24">
        <v>19821</v>
      </c>
      <c r="G60" s="24">
        <f t="shared" si="19"/>
        <v>1182</v>
      </c>
      <c r="H60" s="24">
        <v>9157</v>
      </c>
      <c r="I60" s="24">
        <v>7975</v>
      </c>
      <c r="J60" s="24">
        <f t="shared" si="20"/>
        <v>-18276</v>
      </c>
      <c r="K60" s="24">
        <v>-18337</v>
      </c>
      <c r="L60" s="24">
        <v>61</v>
      </c>
      <c r="M60" s="4"/>
      <c r="N60" s="4"/>
      <c r="O60" s="4"/>
      <c r="P60" s="4"/>
      <c r="Q60" s="4"/>
    </row>
    <row r="61" spans="1:17" s="1" customFormat="1" ht="21" customHeight="1" x14ac:dyDescent="0.2">
      <c r="A61" s="28" t="s">
        <v>147</v>
      </c>
      <c r="B61" s="22">
        <f t="shared" si="17"/>
        <v>-1148</v>
      </c>
      <c r="C61" s="22">
        <v>-4304</v>
      </c>
      <c r="D61" s="22">
        <f t="shared" si="18"/>
        <v>3294</v>
      </c>
      <c r="E61" s="22">
        <v>27250</v>
      </c>
      <c r="F61" s="22">
        <v>23956</v>
      </c>
      <c r="G61" s="22">
        <f t="shared" si="19"/>
        <v>2654</v>
      </c>
      <c r="H61" s="22">
        <v>9061</v>
      </c>
      <c r="I61" s="22">
        <v>6407</v>
      </c>
      <c r="J61" s="22">
        <f t="shared" si="20"/>
        <v>-2792</v>
      </c>
      <c r="K61" s="22">
        <v>-3002</v>
      </c>
      <c r="L61" s="22">
        <v>210</v>
      </c>
      <c r="M61" s="4"/>
      <c r="N61" s="4"/>
      <c r="O61" s="4"/>
      <c r="P61" s="4"/>
      <c r="Q61" s="4"/>
    </row>
    <row r="62" spans="1:17" s="1" customFormat="1" ht="21" customHeight="1" x14ac:dyDescent="0.2">
      <c r="A62" s="29" t="s">
        <v>148</v>
      </c>
      <c r="B62" s="24">
        <f t="shared" si="17"/>
        <v>6126</v>
      </c>
      <c r="C62" s="24">
        <v>2278</v>
      </c>
      <c r="D62" s="24">
        <f t="shared" si="18"/>
        <v>2093</v>
      </c>
      <c r="E62" s="24">
        <v>17589</v>
      </c>
      <c r="F62" s="24">
        <v>15496</v>
      </c>
      <c r="G62" s="24">
        <f t="shared" si="19"/>
        <v>-435</v>
      </c>
      <c r="H62" s="24">
        <v>13398</v>
      </c>
      <c r="I62" s="24">
        <v>13833</v>
      </c>
      <c r="J62" s="24">
        <f t="shared" si="20"/>
        <v>2190</v>
      </c>
      <c r="K62" s="24">
        <v>2170</v>
      </c>
      <c r="L62" s="24">
        <v>20</v>
      </c>
      <c r="M62" s="4"/>
      <c r="N62" s="4"/>
      <c r="O62" s="4"/>
      <c r="P62" s="4"/>
      <c r="Q62" s="4"/>
    </row>
    <row r="63" spans="1:17" s="1" customFormat="1" ht="21" customHeight="1" x14ac:dyDescent="0.2">
      <c r="A63" s="28" t="s">
        <v>149</v>
      </c>
      <c r="B63" s="22">
        <f t="shared" si="17"/>
        <v>14878</v>
      </c>
      <c r="C63" s="22">
        <v>-3</v>
      </c>
      <c r="D63" s="22">
        <f t="shared" si="18"/>
        <v>6396</v>
      </c>
      <c r="E63" s="22">
        <v>23236</v>
      </c>
      <c r="F63" s="22">
        <v>16840</v>
      </c>
      <c r="G63" s="22">
        <f t="shared" si="19"/>
        <v>514</v>
      </c>
      <c r="H63" s="22">
        <v>15935</v>
      </c>
      <c r="I63" s="22">
        <v>15421</v>
      </c>
      <c r="J63" s="22">
        <f t="shared" si="20"/>
        <v>7971</v>
      </c>
      <c r="K63" s="22">
        <v>2202</v>
      </c>
      <c r="L63" s="22">
        <v>5769</v>
      </c>
      <c r="M63" s="4"/>
      <c r="N63" s="4"/>
      <c r="O63" s="4"/>
      <c r="P63" s="4"/>
      <c r="Q63" s="4"/>
    </row>
    <row r="64" spans="1:17" s="1" customFormat="1" ht="21" customHeight="1" x14ac:dyDescent="0.2">
      <c r="A64" s="29" t="s">
        <v>150</v>
      </c>
      <c r="B64" s="24">
        <f t="shared" si="17"/>
        <v>4237</v>
      </c>
      <c r="C64" s="24">
        <v>1833</v>
      </c>
      <c r="D64" s="24">
        <f t="shared" si="18"/>
        <v>4670</v>
      </c>
      <c r="E64" s="24">
        <v>24521</v>
      </c>
      <c r="F64" s="24">
        <v>19851</v>
      </c>
      <c r="G64" s="24">
        <f t="shared" si="19"/>
        <v>-2970</v>
      </c>
      <c r="H64" s="24">
        <v>11460</v>
      </c>
      <c r="I64" s="24">
        <v>14430</v>
      </c>
      <c r="J64" s="24">
        <f t="shared" si="20"/>
        <v>704</v>
      </c>
      <c r="K64" s="24">
        <v>581</v>
      </c>
      <c r="L64" s="24">
        <v>123</v>
      </c>
      <c r="M64" s="4"/>
      <c r="N64" s="4"/>
      <c r="O64" s="4"/>
      <c r="P64" s="4"/>
      <c r="Q64" s="4"/>
    </row>
    <row r="65" spans="1:17" s="1" customFormat="1" ht="21" customHeight="1" x14ac:dyDescent="0.2">
      <c r="A65" s="28" t="s">
        <v>151</v>
      </c>
      <c r="B65" s="22">
        <f t="shared" ref="B65:B72" si="21">+D65+G65+J65+C65</f>
        <v>5522</v>
      </c>
      <c r="C65" s="22">
        <v>-56</v>
      </c>
      <c r="D65" s="22">
        <f t="shared" ref="D65:D72" si="22">+E65-F65</f>
        <v>1258</v>
      </c>
      <c r="E65" s="22">
        <v>18761</v>
      </c>
      <c r="F65" s="22">
        <v>17503</v>
      </c>
      <c r="G65" s="22">
        <f t="shared" ref="G65:G72" si="23">+H65-I65</f>
        <v>59</v>
      </c>
      <c r="H65" s="22">
        <v>16560</v>
      </c>
      <c r="I65" s="22">
        <v>16501</v>
      </c>
      <c r="J65" s="22">
        <f t="shared" ref="J65:J72" si="24">+K65+L65</f>
        <v>4261</v>
      </c>
      <c r="K65" s="22">
        <v>4201</v>
      </c>
      <c r="L65" s="22">
        <v>60</v>
      </c>
      <c r="M65" s="4"/>
      <c r="N65" s="4"/>
      <c r="O65" s="4"/>
      <c r="P65" s="4"/>
      <c r="Q65" s="4"/>
    </row>
    <row r="66" spans="1:17" s="1" customFormat="1" ht="21" customHeight="1" x14ac:dyDescent="0.2">
      <c r="A66" s="29" t="s">
        <v>152</v>
      </c>
      <c r="B66" s="24">
        <f t="shared" si="21"/>
        <v>9325</v>
      </c>
      <c r="C66" s="24">
        <v>3021</v>
      </c>
      <c r="D66" s="24">
        <f t="shared" si="22"/>
        <v>-653</v>
      </c>
      <c r="E66" s="24">
        <v>18239</v>
      </c>
      <c r="F66" s="24">
        <v>18892</v>
      </c>
      <c r="G66" s="24">
        <f t="shared" si="23"/>
        <v>187</v>
      </c>
      <c r="H66" s="24">
        <v>18059</v>
      </c>
      <c r="I66" s="24">
        <v>17872</v>
      </c>
      <c r="J66" s="24">
        <f t="shared" si="24"/>
        <v>6770</v>
      </c>
      <c r="K66" s="24">
        <v>6600</v>
      </c>
      <c r="L66" s="24">
        <v>170</v>
      </c>
      <c r="M66" s="4"/>
      <c r="N66" s="4"/>
      <c r="O66" s="4"/>
      <c r="P66" s="4"/>
      <c r="Q66" s="4"/>
    </row>
    <row r="67" spans="1:17" s="1" customFormat="1" ht="21" customHeight="1" x14ac:dyDescent="0.2">
      <c r="A67" s="28" t="s">
        <v>153</v>
      </c>
      <c r="B67" s="22">
        <f t="shared" si="21"/>
        <v>14711</v>
      </c>
      <c r="C67" s="22">
        <v>-312</v>
      </c>
      <c r="D67" s="22">
        <f t="shared" si="22"/>
        <v>848</v>
      </c>
      <c r="E67" s="22">
        <v>26815</v>
      </c>
      <c r="F67" s="22">
        <v>25967</v>
      </c>
      <c r="G67" s="22">
        <f t="shared" si="23"/>
        <v>-339</v>
      </c>
      <c r="H67" s="22">
        <v>20591</v>
      </c>
      <c r="I67" s="22">
        <v>20930</v>
      </c>
      <c r="J67" s="22">
        <f t="shared" si="24"/>
        <v>14514</v>
      </c>
      <c r="K67" s="22">
        <v>15055</v>
      </c>
      <c r="L67" s="22">
        <v>-541</v>
      </c>
      <c r="M67" s="4"/>
      <c r="N67" s="4"/>
      <c r="O67" s="4"/>
      <c r="P67" s="4"/>
      <c r="Q67" s="4"/>
    </row>
    <row r="68" spans="1:17" s="1" customFormat="1" ht="21" customHeight="1" x14ac:dyDescent="0.2">
      <c r="A68" s="29" t="s">
        <v>154</v>
      </c>
      <c r="B68" s="24">
        <f t="shared" si="21"/>
        <v>10759</v>
      </c>
      <c r="C68" s="24">
        <v>2927</v>
      </c>
      <c r="D68" s="24">
        <f t="shared" si="22"/>
        <v>13936</v>
      </c>
      <c r="E68" s="24">
        <v>29014</v>
      </c>
      <c r="F68" s="24">
        <v>15078</v>
      </c>
      <c r="G68" s="24">
        <f t="shared" si="23"/>
        <v>-514</v>
      </c>
      <c r="H68" s="24">
        <v>22506</v>
      </c>
      <c r="I68" s="24">
        <v>23020</v>
      </c>
      <c r="J68" s="24">
        <f t="shared" si="24"/>
        <v>-5590</v>
      </c>
      <c r="K68" s="24">
        <v>-5601</v>
      </c>
      <c r="L68" s="24">
        <v>11</v>
      </c>
      <c r="M68" s="4"/>
      <c r="N68" s="4"/>
      <c r="O68" s="4"/>
      <c r="P68" s="4"/>
      <c r="Q68" s="4"/>
    </row>
    <row r="69" spans="1:17" s="1" customFormat="1" ht="21" customHeight="1" x14ac:dyDescent="0.2">
      <c r="A69" s="28" t="s">
        <v>155</v>
      </c>
      <c r="B69" s="22">
        <f t="shared" si="21"/>
        <v>37778</v>
      </c>
      <c r="C69" s="22">
        <v>2388</v>
      </c>
      <c r="D69" s="22">
        <f t="shared" si="22"/>
        <v>5701</v>
      </c>
      <c r="E69" s="22">
        <v>19145</v>
      </c>
      <c r="F69" s="22">
        <v>13444</v>
      </c>
      <c r="G69" s="22">
        <f t="shared" si="23"/>
        <v>135</v>
      </c>
      <c r="H69" s="22">
        <v>30297</v>
      </c>
      <c r="I69" s="22">
        <v>30162</v>
      </c>
      <c r="J69" s="22">
        <f t="shared" si="24"/>
        <v>29554</v>
      </c>
      <c r="K69" s="22">
        <v>12944</v>
      </c>
      <c r="L69" s="22">
        <v>16610</v>
      </c>
      <c r="M69" s="4"/>
      <c r="N69" s="4"/>
      <c r="O69" s="4"/>
      <c r="P69" s="4"/>
      <c r="Q69" s="4"/>
    </row>
    <row r="70" spans="1:17" s="1" customFormat="1" ht="21" customHeight="1" x14ac:dyDescent="0.2">
      <c r="A70" s="29" t="s">
        <v>156</v>
      </c>
      <c r="B70" s="24">
        <f t="shared" si="21"/>
        <v>-194</v>
      </c>
      <c r="C70" s="24">
        <v>3775</v>
      </c>
      <c r="D70" s="24">
        <f t="shared" si="22"/>
        <v>4562</v>
      </c>
      <c r="E70" s="24">
        <v>22346</v>
      </c>
      <c r="F70" s="24">
        <v>17784</v>
      </c>
      <c r="G70" s="24">
        <f t="shared" si="23"/>
        <v>1104</v>
      </c>
      <c r="H70" s="24">
        <v>20198</v>
      </c>
      <c r="I70" s="24">
        <v>19094</v>
      </c>
      <c r="J70" s="24">
        <f t="shared" si="24"/>
        <v>-9635</v>
      </c>
      <c r="K70" s="24">
        <v>5512</v>
      </c>
      <c r="L70" s="24">
        <v>-15147</v>
      </c>
      <c r="M70" s="4"/>
      <c r="N70" s="4"/>
      <c r="O70" s="4"/>
      <c r="P70" s="4"/>
      <c r="Q70" s="4"/>
    </row>
    <row r="71" spans="1:17" s="1" customFormat="1" ht="21" customHeight="1" x14ac:dyDescent="0.2">
      <c r="A71" s="28" t="s">
        <v>157</v>
      </c>
      <c r="B71" s="22">
        <f t="shared" si="21"/>
        <v>-19877</v>
      </c>
      <c r="C71" s="22">
        <v>-1391</v>
      </c>
      <c r="D71" s="22">
        <f t="shared" si="22"/>
        <v>6010</v>
      </c>
      <c r="E71" s="22">
        <v>21456</v>
      </c>
      <c r="F71" s="22">
        <v>15446</v>
      </c>
      <c r="G71" s="22">
        <f t="shared" si="23"/>
        <v>-261</v>
      </c>
      <c r="H71" s="22">
        <v>21566</v>
      </c>
      <c r="I71" s="22">
        <v>21827</v>
      </c>
      <c r="J71" s="22">
        <f t="shared" si="24"/>
        <v>-24235</v>
      </c>
      <c r="K71" s="22">
        <v>-21455</v>
      </c>
      <c r="L71" s="22">
        <v>-2780</v>
      </c>
      <c r="M71" s="4"/>
      <c r="N71" s="4"/>
      <c r="O71" s="4"/>
      <c r="P71" s="4"/>
      <c r="Q71" s="4"/>
    </row>
    <row r="72" spans="1:17" s="1" customFormat="1" ht="21" customHeight="1" x14ac:dyDescent="0.2">
      <c r="A72" s="29" t="s">
        <v>158</v>
      </c>
      <c r="B72" s="24">
        <f t="shared" si="21"/>
        <v>1097</v>
      </c>
      <c r="C72" s="24">
        <v>-1358</v>
      </c>
      <c r="D72" s="24">
        <f t="shared" si="22"/>
        <v>6678</v>
      </c>
      <c r="E72" s="24">
        <v>23452</v>
      </c>
      <c r="F72" s="24">
        <v>16774</v>
      </c>
      <c r="G72" s="24">
        <f t="shared" si="23"/>
        <v>659</v>
      </c>
      <c r="H72" s="24">
        <v>20428</v>
      </c>
      <c r="I72" s="24">
        <v>19769</v>
      </c>
      <c r="J72" s="24">
        <f t="shared" si="24"/>
        <v>-4882</v>
      </c>
      <c r="K72" s="24">
        <v>-6276</v>
      </c>
      <c r="L72" s="24">
        <v>1394</v>
      </c>
      <c r="M72" s="4"/>
      <c r="N72" s="4"/>
      <c r="O72" s="4"/>
      <c r="P72" s="4"/>
      <c r="Q72" s="4"/>
    </row>
    <row r="73" spans="1:17" s="1" customFormat="1" ht="21" customHeight="1" x14ac:dyDescent="0.2">
      <c r="A73" s="28" t="s">
        <v>162</v>
      </c>
      <c r="B73" s="22">
        <f t="shared" ref="B73:B80" si="25">+D73+G73+J73+C73</f>
        <v>-3150</v>
      </c>
      <c r="C73" s="22">
        <v>422</v>
      </c>
      <c r="D73" s="22">
        <f t="shared" ref="D73:D80" si="26">+E73-F73</f>
        <v>-1627</v>
      </c>
      <c r="E73" s="22">
        <v>13773</v>
      </c>
      <c r="F73" s="22">
        <v>15400</v>
      </c>
      <c r="G73" s="22">
        <f t="shared" ref="G73:G80" si="27">+H73-I73</f>
        <v>-756</v>
      </c>
      <c r="H73" s="22">
        <v>21545</v>
      </c>
      <c r="I73" s="22">
        <v>22301</v>
      </c>
      <c r="J73" s="22">
        <f t="shared" ref="J73:J80" si="28">+K73+L73</f>
        <v>-1189</v>
      </c>
      <c r="K73" s="22">
        <v>-1720</v>
      </c>
      <c r="L73" s="22">
        <v>531</v>
      </c>
      <c r="M73" s="4"/>
      <c r="N73" s="4"/>
      <c r="O73" s="4"/>
      <c r="P73" s="4"/>
      <c r="Q73" s="4"/>
    </row>
    <row r="74" spans="1:17" s="1" customFormat="1" ht="21" customHeight="1" x14ac:dyDescent="0.2">
      <c r="A74" s="29" t="s">
        <v>163</v>
      </c>
      <c r="B74" s="24">
        <f t="shared" si="25"/>
        <v>-4159</v>
      </c>
      <c r="C74" s="24">
        <v>-2193</v>
      </c>
      <c r="D74" s="24">
        <f t="shared" si="26"/>
        <v>7035</v>
      </c>
      <c r="E74" s="24">
        <v>23905</v>
      </c>
      <c r="F74" s="24">
        <v>16870</v>
      </c>
      <c r="G74" s="24">
        <f t="shared" si="27"/>
        <v>-818</v>
      </c>
      <c r="H74" s="24">
        <v>22351</v>
      </c>
      <c r="I74" s="24">
        <v>23169</v>
      </c>
      <c r="J74" s="24">
        <f t="shared" si="28"/>
        <v>-8183</v>
      </c>
      <c r="K74" s="24">
        <v>-7334</v>
      </c>
      <c r="L74" s="24">
        <v>-849</v>
      </c>
      <c r="M74" s="4"/>
      <c r="N74" s="4"/>
      <c r="O74" s="4"/>
      <c r="P74" s="4"/>
      <c r="Q74" s="4"/>
    </row>
    <row r="75" spans="1:17" s="1" customFormat="1" ht="21" customHeight="1" x14ac:dyDescent="0.2">
      <c r="A75" s="28" t="s">
        <v>164</v>
      </c>
      <c r="B75" s="22">
        <f t="shared" si="25"/>
        <v>395</v>
      </c>
      <c r="C75" s="22">
        <v>908</v>
      </c>
      <c r="D75" s="22">
        <f t="shared" si="26"/>
        <v>4612</v>
      </c>
      <c r="E75" s="22">
        <v>24813</v>
      </c>
      <c r="F75" s="22">
        <v>20201</v>
      </c>
      <c r="G75" s="22">
        <f t="shared" si="27"/>
        <v>-659</v>
      </c>
      <c r="H75" s="22">
        <v>24266</v>
      </c>
      <c r="I75" s="22">
        <v>24925</v>
      </c>
      <c r="J75" s="22">
        <f t="shared" si="28"/>
        <v>-4466</v>
      </c>
      <c r="K75" s="22">
        <v>-5246</v>
      </c>
      <c r="L75" s="22">
        <v>780</v>
      </c>
      <c r="M75" s="4"/>
      <c r="N75" s="4"/>
      <c r="O75" s="4"/>
      <c r="P75" s="4"/>
      <c r="Q75" s="4"/>
    </row>
    <row r="76" spans="1:17" s="1" customFormat="1" ht="21" customHeight="1" x14ac:dyDescent="0.2">
      <c r="A76" s="29" t="s">
        <v>165</v>
      </c>
      <c r="B76" s="24">
        <f t="shared" si="25"/>
        <v>-5846</v>
      </c>
      <c r="C76" s="24">
        <v>-1684</v>
      </c>
      <c r="D76" s="24">
        <f t="shared" si="26"/>
        <v>-1374</v>
      </c>
      <c r="E76" s="24">
        <v>25036</v>
      </c>
      <c r="F76" s="24">
        <v>26410</v>
      </c>
      <c r="G76" s="24">
        <f t="shared" si="27"/>
        <v>510</v>
      </c>
      <c r="H76" s="24">
        <v>30309</v>
      </c>
      <c r="I76" s="24">
        <v>29799</v>
      </c>
      <c r="J76" s="24">
        <f t="shared" si="28"/>
        <v>-3298</v>
      </c>
      <c r="K76" s="24">
        <v>-5230</v>
      </c>
      <c r="L76" s="24">
        <v>1932</v>
      </c>
      <c r="M76" s="4"/>
      <c r="N76" s="4"/>
      <c r="O76" s="4"/>
      <c r="P76" s="4"/>
      <c r="Q76" s="4"/>
    </row>
    <row r="77" spans="1:17" s="1" customFormat="1" ht="21" customHeight="1" x14ac:dyDescent="0.2">
      <c r="A77" s="28" t="s">
        <v>166</v>
      </c>
      <c r="B77" s="22">
        <f t="shared" si="25"/>
        <v>3774</v>
      </c>
      <c r="C77" s="22">
        <v>-652</v>
      </c>
      <c r="D77" s="22">
        <f t="shared" si="26"/>
        <v>-400</v>
      </c>
      <c r="E77" s="22">
        <v>20402</v>
      </c>
      <c r="F77" s="22">
        <v>20802</v>
      </c>
      <c r="G77" s="22">
        <f t="shared" si="27"/>
        <v>-192</v>
      </c>
      <c r="H77" s="22">
        <v>29199</v>
      </c>
      <c r="I77" s="22">
        <v>29391</v>
      </c>
      <c r="J77" s="22">
        <f t="shared" si="28"/>
        <v>5018</v>
      </c>
      <c r="K77" s="22">
        <v>6462</v>
      </c>
      <c r="L77" s="22">
        <v>-1444</v>
      </c>
      <c r="M77" s="4"/>
      <c r="N77" s="4"/>
      <c r="O77" s="4"/>
      <c r="P77" s="4"/>
      <c r="Q77" s="4"/>
    </row>
    <row r="78" spans="1:17" s="1" customFormat="1" ht="21" customHeight="1" x14ac:dyDescent="0.2">
      <c r="A78" s="29" t="s">
        <v>167</v>
      </c>
      <c r="B78" s="24">
        <f t="shared" si="25"/>
        <v>6032</v>
      </c>
      <c r="C78" s="24">
        <v>1038</v>
      </c>
      <c r="D78" s="24">
        <f t="shared" si="26"/>
        <v>-2613</v>
      </c>
      <c r="E78" s="24">
        <v>15227</v>
      </c>
      <c r="F78" s="24">
        <v>17840</v>
      </c>
      <c r="G78" s="24">
        <f t="shared" si="27"/>
        <v>795</v>
      </c>
      <c r="H78" s="24">
        <v>25711</v>
      </c>
      <c r="I78" s="24">
        <v>24916</v>
      </c>
      <c r="J78" s="24">
        <f t="shared" si="28"/>
        <v>6812</v>
      </c>
      <c r="K78" s="24">
        <v>7043</v>
      </c>
      <c r="L78" s="24">
        <v>-231</v>
      </c>
      <c r="M78" s="4"/>
      <c r="N78" s="4"/>
      <c r="O78" s="4"/>
      <c r="P78" s="4"/>
      <c r="Q78" s="4"/>
    </row>
    <row r="79" spans="1:17" s="1" customFormat="1" ht="21" customHeight="1" x14ac:dyDescent="0.2">
      <c r="A79" s="28" t="s">
        <v>168</v>
      </c>
      <c r="B79" s="22">
        <f t="shared" si="25"/>
        <v>10462</v>
      </c>
      <c r="C79" s="22">
        <v>1512</v>
      </c>
      <c r="D79" s="22">
        <f t="shared" si="26"/>
        <v>5587</v>
      </c>
      <c r="E79" s="22">
        <v>19838</v>
      </c>
      <c r="F79" s="22">
        <v>14251</v>
      </c>
      <c r="G79" s="22">
        <f t="shared" si="27"/>
        <v>-202</v>
      </c>
      <c r="H79" s="22">
        <v>26893</v>
      </c>
      <c r="I79" s="22">
        <v>27095</v>
      </c>
      <c r="J79" s="22">
        <f t="shared" si="28"/>
        <v>3565</v>
      </c>
      <c r="K79" s="22">
        <v>2129</v>
      </c>
      <c r="L79" s="22">
        <v>1436</v>
      </c>
      <c r="M79" s="4"/>
      <c r="N79" s="4"/>
      <c r="O79" s="4"/>
      <c r="P79" s="4"/>
      <c r="Q79" s="4"/>
    </row>
    <row r="80" spans="1:17" s="1" customFormat="1" ht="21" customHeight="1" x14ac:dyDescent="0.2">
      <c r="A80" s="29" t="s">
        <v>169</v>
      </c>
      <c r="B80" s="24">
        <f t="shared" si="25"/>
        <v>-8422</v>
      </c>
      <c r="C80" s="24">
        <v>-232</v>
      </c>
      <c r="D80" s="24">
        <f t="shared" si="26"/>
        <v>670</v>
      </c>
      <c r="E80" s="24">
        <v>18352</v>
      </c>
      <c r="F80" s="24">
        <v>17682</v>
      </c>
      <c r="G80" s="24">
        <f t="shared" si="27"/>
        <v>-375</v>
      </c>
      <c r="H80" s="24">
        <v>22018</v>
      </c>
      <c r="I80" s="24">
        <v>22393</v>
      </c>
      <c r="J80" s="24">
        <f t="shared" si="28"/>
        <v>-8485</v>
      </c>
      <c r="K80" s="24">
        <v>-7179</v>
      </c>
      <c r="L80" s="24">
        <v>-1306</v>
      </c>
      <c r="M80" s="4"/>
      <c r="N80" s="4"/>
      <c r="O80" s="4"/>
      <c r="P80" s="4"/>
      <c r="Q80" s="4"/>
    </row>
    <row r="81" spans="1:17" s="1" customFormat="1" ht="21" customHeight="1" x14ac:dyDescent="0.2">
      <c r="A81" s="28" t="s">
        <v>174</v>
      </c>
      <c r="B81" s="22">
        <f t="shared" ref="B81:B84" si="29">+D81+G81+J81+C81</f>
        <v>-11299</v>
      </c>
      <c r="C81" s="22">
        <v>-4281</v>
      </c>
      <c r="D81" s="22">
        <f t="shared" ref="D81:D84" si="30">+E81-F81</f>
        <v>-2552</v>
      </c>
      <c r="E81" s="22">
        <v>20963</v>
      </c>
      <c r="F81" s="22">
        <v>23515</v>
      </c>
      <c r="G81" s="22">
        <f t="shared" ref="G81:G84" si="31">+H81-I81</f>
        <v>-1040</v>
      </c>
      <c r="H81" s="22">
        <v>24156</v>
      </c>
      <c r="I81" s="22">
        <v>25196</v>
      </c>
      <c r="J81" s="22">
        <f t="shared" ref="J81:J84" si="32">+K81+L81</f>
        <v>-3426</v>
      </c>
      <c r="K81" s="22">
        <v>-3256</v>
      </c>
      <c r="L81" s="22">
        <v>-170</v>
      </c>
      <c r="M81" s="4"/>
      <c r="N81" s="4"/>
      <c r="O81" s="4"/>
      <c r="P81" s="4"/>
      <c r="Q81" s="4"/>
    </row>
    <row r="82" spans="1:17" s="1" customFormat="1" ht="21" customHeight="1" x14ac:dyDescent="0.2">
      <c r="A82" s="29" t="s">
        <v>175</v>
      </c>
      <c r="B82" s="24">
        <f t="shared" si="29"/>
        <v>0</v>
      </c>
      <c r="C82" s="24">
        <v>0</v>
      </c>
      <c r="D82" s="24">
        <f t="shared" si="30"/>
        <v>0</v>
      </c>
      <c r="E82" s="24">
        <v>0</v>
      </c>
      <c r="F82" s="24">
        <v>0</v>
      </c>
      <c r="G82" s="24">
        <f t="shared" si="31"/>
        <v>0</v>
      </c>
      <c r="H82" s="24">
        <v>0</v>
      </c>
      <c r="I82" s="24">
        <v>0</v>
      </c>
      <c r="J82" s="24">
        <f t="shared" si="32"/>
        <v>0</v>
      </c>
      <c r="K82" s="24">
        <v>0</v>
      </c>
      <c r="L82" s="24">
        <v>0</v>
      </c>
      <c r="M82" s="4"/>
      <c r="N82" s="4"/>
      <c r="O82" s="4"/>
      <c r="P82" s="4"/>
      <c r="Q82" s="4"/>
    </row>
    <row r="83" spans="1:17" s="1" customFormat="1" ht="21" customHeight="1" x14ac:dyDescent="0.2">
      <c r="A83" s="28" t="s">
        <v>176</v>
      </c>
      <c r="B83" s="22">
        <f t="shared" si="29"/>
        <v>0</v>
      </c>
      <c r="C83" s="22">
        <v>0</v>
      </c>
      <c r="D83" s="22">
        <f t="shared" si="30"/>
        <v>0</v>
      </c>
      <c r="E83" s="22">
        <v>0</v>
      </c>
      <c r="F83" s="22">
        <v>0</v>
      </c>
      <c r="G83" s="22">
        <f t="shared" si="31"/>
        <v>0</v>
      </c>
      <c r="H83" s="22">
        <v>0</v>
      </c>
      <c r="I83" s="22">
        <v>0</v>
      </c>
      <c r="J83" s="22">
        <f t="shared" si="32"/>
        <v>0</v>
      </c>
      <c r="K83" s="22">
        <v>0</v>
      </c>
      <c r="L83" s="22">
        <v>0</v>
      </c>
      <c r="M83" s="4"/>
      <c r="N83" s="4"/>
      <c r="O83" s="4"/>
      <c r="P83" s="4"/>
      <c r="Q83" s="4"/>
    </row>
    <row r="84" spans="1:17" s="1" customFormat="1" ht="21" customHeight="1" x14ac:dyDescent="0.2">
      <c r="A84" s="29" t="s">
        <v>177</v>
      </c>
      <c r="B84" s="24">
        <f t="shared" si="29"/>
        <v>0</v>
      </c>
      <c r="C84" s="24">
        <v>0</v>
      </c>
      <c r="D84" s="24">
        <f t="shared" si="30"/>
        <v>0</v>
      </c>
      <c r="E84" s="24">
        <v>0</v>
      </c>
      <c r="F84" s="24">
        <v>0</v>
      </c>
      <c r="G84" s="24">
        <f t="shared" si="31"/>
        <v>0</v>
      </c>
      <c r="H84" s="24">
        <v>0</v>
      </c>
      <c r="I84" s="24">
        <v>0</v>
      </c>
      <c r="J84" s="24">
        <f t="shared" si="32"/>
        <v>0</v>
      </c>
      <c r="K84" s="24">
        <v>0</v>
      </c>
      <c r="L84" s="24">
        <v>0</v>
      </c>
      <c r="M84" s="4"/>
      <c r="N84" s="4"/>
      <c r="O84" s="4"/>
      <c r="P84" s="4"/>
      <c r="Q84" s="4"/>
    </row>
    <row r="85" spans="1:17" s="1" customFormat="1" ht="21" customHeight="1" x14ac:dyDescent="0.2">
      <c r="A85"/>
      <c r="B85" s="3"/>
      <c r="C85" s="3"/>
      <c r="D85" s="3"/>
      <c r="E85" s="3"/>
      <c r="F85" s="3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s="1" customFormat="1" ht="15" x14ac:dyDescent="0.2">
      <c r="A86"/>
      <c r="B86" s="3"/>
      <c r="C86" s="3"/>
      <c r="D86" s="3"/>
      <c r="E86" s="3"/>
      <c r="F86" s="3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s="1" customFormat="1" ht="15" x14ac:dyDescent="0.2">
      <c r="A87"/>
      <c r="B87" s="3"/>
      <c r="C87" s="3"/>
      <c r="D87" s="3"/>
      <c r="E87" s="3"/>
      <c r="F87" s="3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s="1" customFormat="1" ht="15" x14ac:dyDescent="0.2">
      <c r="A88"/>
      <c r="B88" s="3"/>
      <c r="C88" s="3"/>
      <c r="D88" s="3"/>
      <c r="E88" s="3"/>
      <c r="F88" s="3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s="1" customFormat="1" ht="15" x14ac:dyDescent="0.2">
      <c r="A89"/>
      <c r="B89" s="3"/>
      <c r="C89" s="3"/>
      <c r="D89" s="3"/>
      <c r="E89" s="3"/>
      <c r="F89" s="3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s="1" customFormat="1" ht="15" x14ac:dyDescent="0.2">
      <c r="A90"/>
      <c r="B90" s="3"/>
      <c r="C90" s="3"/>
      <c r="D90" s="3"/>
      <c r="E90" s="3"/>
      <c r="F90" s="3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s="1" customFormat="1" ht="15" x14ac:dyDescent="0.2">
      <c r="A91"/>
      <c r="B91" s="3"/>
      <c r="C91" s="3"/>
      <c r="D91" s="3"/>
      <c r="E91" s="3"/>
      <c r="F91" s="3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1" customFormat="1" ht="15" x14ac:dyDescent="0.2">
      <c r="A92"/>
      <c r="B92" s="3"/>
      <c r="C92" s="3"/>
      <c r="D92" s="3"/>
      <c r="E92" s="3"/>
      <c r="F92" s="3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s="1" customFormat="1" ht="15" x14ac:dyDescent="0.2">
      <c r="A93"/>
      <c r="B93" s="3"/>
      <c r="C93" s="3"/>
      <c r="D93" s="3"/>
      <c r="E93" s="3"/>
      <c r="F93" s="3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s="1" customFormat="1" ht="15" x14ac:dyDescent="0.2">
      <c r="A94"/>
      <c r="B94" s="3"/>
      <c r="C94" s="3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s="1" customFormat="1" ht="15" x14ac:dyDescent="0.2">
      <c r="A95"/>
      <c r="B95" s="3"/>
      <c r="C95" s="3"/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s="1" customFormat="1" ht="15" x14ac:dyDescent="0.2">
      <c r="A96"/>
      <c r="B96" s="3"/>
      <c r="C96" s="3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s="1" customFormat="1" ht="15" x14ac:dyDescent="0.2">
      <c r="A97"/>
      <c r="B97" s="3"/>
      <c r="C97" s="3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s="1" customFormat="1" ht="15" x14ac:dyDescent="0.2">
      <c r="A98"/>
      <c r="B98" s="3"/>
      <c r="C98" s="3"/>
      <c r="D98" s="3"/>
      <c r="E98" s="3"/>
      <c r="F98" s="3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s="1" customFormat="1" ht="15" x14ac:dyDescent="0.2">
      <c r="A99"/>
      <c r="B99" s="3"/>
      <c r="C99" s="3"/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s="1" customFormat="1" ht="15" x14ac:dyDescent="0.2">
      <c r="A100"/>
      <c r="B100" s="3"/>
      <c r="C100" s="3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s="1" customFormat="1" ht="15" x14ac:dyDescent="0.2">
      <c r="A101"/>
      <c r="B101" s="3"/>
      <c r="C101" s="3"/>
      <c r="D101" s="3"/>
      <c r="E101" s="3"/>
      <c r="F101" s="3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1" customFormat="1" ht="15" x14ac:dyDescent="0.2">
      <c r="A102"/>
      <c r="B102" s="3"/>
      <c r="C102" s="3"/>
      <c r="D102" s="3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s="1" customFormat="1" ht="15" x14ac:dyDescent="0.2">
      <c r="A103"/>
      <c r="B103" s="3"/>
      <c r="C103" s="3"/>
      <c r="D103" s="3"/>
      <c r="E103" s="3"/>
      <c r="F103" s="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s="1" customFormat="1" ht="15" x14ac:dyDescent="0.2">
      <c r="A104"/>
      <c r="B104" s="3"/>
      <c r="C104" s="3"/>
      <c r="D104" s="3"/>
      <c r="E104" s="3"/>
      <c r="F104" s="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1" customFormat="1" ht="15" x14ac:dyDescent="0.2">
      <c r="A105"/>
      <c r="B105" s="3"/>
      <c r="C105" s="3"/>
      <c r="D105" s="3"/>
      <c r="E105" s="3"/>
      <c r="F105" s="3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s="1" customFormat="1" ht="15" x14ac:dyDescent="0.2">
      <c r="A106"/>
      <c r="B106" s="3"/>
      <c r="C106" s="3"/>
      <c r="D106" s="3"/>
      <c r="E106" s="3"/>
      <c r="F106" s="3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s="1" customFormat="1" ht="15" x14ac:dyDescent="0.2">
      <c r="A107"/>
      <c r="B107" s="3"/>
      <c r="C107" s="3"/>
      <c r="D107" s="3"/>
      <c r="E107" s="3"/>
      <c r="F107" s="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s="1" customFormat="1" ht="15" x14ac:dyDescent="0.2">
      <c r="A108"/>
      <c r="B108" s="3"/>
      <c r="C108" s="3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s="1" customFormat="1" ht="15" x14ac:dyDescent="0.2">
      <c r="A109"/>
      <c r="B109" s="3"/>
      <c r="C109" s="3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s="1" customFormat="1" ht="15" x14ac:dyDescent="0.2">
      <c r="A110"/>
      <c r="B110" s="3"/>
      <c r="C110" s="3"/>
      <c r="D110" s="3"/>
      <c r="E110" s="3"/>
      <c r="F110" s="3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s="1" customFormat="1" ht="15" x14ac:dyDescent="0.2">
      <c r="A111"/>
      <c r="B111" s="3"/>
      <c r="C111" s="3"/>
      <c r="D111" s="3"/>
      <c r="E111" s="3"/>
      <c r="F111" s="3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s="1" customFormat="1" ht="15" x14ac:dyDescent="0.2">
      <c r="A112"/>
      <c r="B112" s="3"/>
      <c r="C112" s="3"/>
      <c r="D112" s="3"/>
      <c r="E112" s="3"/>
      <c r="F112" s="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s="1" customFormat="1" ht="15" x14ac:dyDescent="0.2">
      <c r="A113"/>
      <c r="B113" s="3"/>
      <c r="C113" s="3"/>
      <c r="D113" s="3"/>
      <c r="E113" s="3"/>
      <c r="F113" s="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s="1" customFormat="1" ht="15" x14ac:dyDescent="0.2">
      <c r="A114"/>
      <c r="B114" s="3"/>
      <c r="C114" s="3"/>
      <c r="D114" s="3"/>
      <c r="E114" s="3"/>
      <c r="F114" s="3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s="1" customFormat="1" ht="15" x14ac:dyDescent="0.2">
      <c r="A115"/>
      <c r="B115" s="3"/>
      <c r="C115" s="3"/>
      <c r="D115" s="3"/>
      <c r="E115" s="3"/>
      <c r="F115" s="3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1" customFormat="1" ht="15" x14ac:dyDescent="0.2">
      <c r="A116"/>
      <c r="B116" s="3"/>
      <c r="C116" s="3"/>
      <c r="D116" s="3"/>
      <c r="E116" s="3"/>
      <c r="F116" s="3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s="1" customFormat="1" ht="15" x14ac:dyDescent="0.2">
      <c r="A117"/>
      <c r="B117" s="3"/>
      <c r="C117" s="3"/>
      <c r="D117" s="3"/>
      <c r="E117" s="3"/>
      <c r="F117" s="3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s="1" customFormat="1" ht="15" x14ac:dyDescent="0.2">
      <c r="A118"/>
      <c r="B118" s="3"/>
      <c r="C118" s="3"/>
      <c r="D118" s="3"/>
      <c r="E118" s="3"/>
      <c r="F118" s="3"/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s="1" customFormat="1" ht="15" x14ac:dyDescent="0.2">
      <c r="A119"/>
      <c r="B119" s="3"/>
      <c r="C119" s="3"/>
      <c r="D119" s="3"/>
      <c r="E119" s="3"/>
      <c r="F119" s="3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1" customFormat="1" ht="15" x14ac:dyDescent="0.2">
      <c r="A120"/>
      <c r="B120" s="3"/>
      <c r="C120" s="3"/>
      <c r="D120" s="3"/>
      <c r="E120" s="3"/>
      <c r="F120" s="3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s="1" customFormat="1" ht="15" x14ac:dyDescent="0.2">
      <c r="A121"/>
      <c r="B121" s="3"/>
      <c r="C121" s="3"/>
      <c r="D121" s="3"/>
      <c r="E121" s="3"/>
      <c r="F121" s="3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s="1" customFormat="1" ht="15" x14ac:dyDescent="0.2">
      <c r="A122"/>
      <c r="B122" s="3"/>
      <c r="C122" s="3"/>
      <c r="D122" s="3"/>
      <c r="E122" s="3"/>
      <c r="F122" s="3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s="1" customFormat="1" ht="15" x14ac:dyDescent="0.2">
      <c r="A123"/>
      <c r="B123" s="3"/>
      <c r="C123" s="3"/>
      <c r="D123" s="3"/>
      <c r="E123" s="3"/>
      <c r="F123" s="3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s="1" customFormat="1" ht="15" x14ac:dyDescent="0.2">
      <c r="A124"/>
      <c r="B124" s="3"/>
      <c r="C124" s="3"/>
      <c r="D124" s="3"/>
      <c r="E124" s="3"/>
      <c r="F124" s="3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s="1" customFormat="1" ht="15" x14ac:dyDescent="0.2">
      <c r="A125"/>
      <c r="B125" s="3"/>
      <c r="C125" s="3"/>
      <c r="D125" s="3"/>
      <c r="E125" s="3"/>
      <c r="F125" s="3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s="1" customFormat="1" ht="15" x14ac:dyDescent="0.2">
      <c r="A126"/>
      <c r="B126" s="3"/>
      <c r="C126" s="3"/>
      <c r="D126" s="3"/>
      <c r="E126" s="3"/>
      <c r="F126" s="3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s="1" customFormat="1" ht="15" x14ac:dyDescent="0.2">
      <c r="A127"/>
      <c r="B127" s="3"/>
      <c r="C127" s="3"/>
      <c r="D127" s="3"/>
      <c r="E127" s="3"/>
      <c r="F127" s="3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s="1" customFormat="1" ht="15" x14ac:dyDescent="0.2">
      <c r="A128"/>
      <c r="B128" s="3"/>
      <c r="C128" s="3"/>
      <c r="D128" s="3"/>
      <c r="E128" s="3"/>
      <c r="F128" s="3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s="1" customFormat="1" ht="15" x14ac:dyDescent="0.2">
      <c r="A129"/>
      <c r="B129" s="3"/>
      <c r="C129" s="3"/>
      <c r="D129" s="3"/>
      <c r="E129" s="3"/>
      <c r="F129" s="3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s="1" customFormat="1" ht="15" x14ac:dyDescent="0.2">
      <c r="A130"/>
      <c r="B130" s="3"/>
      <c r="C130" s="3"/>
      <c r="D130" s="3"/>
      <c r="E130" s="3"/>
      <c r="F130" s="3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s="1" customFormat="1" ht="15" x14ac:dyDescent="0.2">
      <c r="A131"/>
      <c r="B131" s="3"/>
      <c r="C131" s="3"/>
      <c r="D131" s="3"/>
      <c r="E131" s="3"/>
      <c r="F131" s="3"/>
      <c r="G131" s="3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s="1" customFormat="1" ht="15" x14ac:dyDescent="0.2">
      <c r="A132"/>
      <c r="B132" s="3"/>
      <c r="C132" s="3"/>
      <c r="D132" s="3"/>
      <c r="E132" s="3"/>
      <c r="F132" s="3"/>
      <c r="G132" s="3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s="1" customFormat="1" ht="15" x14ac:dyDescent="0.2">
      <c r="A133"/>
      <c r="B133" s="3"/>
      <c r="C133" s="3"/>
      <c r="D133" s="3"/>
      <c r="E133" s="3"/>
      <c r="F133" s="3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s="1" customFormat="1" ht="15" x14ac:dyDescent="0.2">
      <c r="A134"/>
      <c r="B134" s="3"/>
      <c r="C134" s="3"/>
      <c r="D134" s="3"/>
      <c r="E134" s="3"/>
      <c r="F134" s="3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s="1" customFormat="1" ht="15" x14ac:dyDescent="0.2">
      <c r="A135"/>
      <c r="B135" s="3"/>
      <c r="C135" s="3"/>
      <c r="D135" s="3"/>
      <c r="E135" s="3"/>
      <c r="F135" s="3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s="1" customFormat="1" ht="15" x14ac:dyDescent="0.2">
      <c r="A136"/>
      <c r="B136" s="3"/>
      <c r="C136" s="3"/>
      <c r="D136" s="3"/>
      <c r="E136" s="3"/>
      <c r="F136" s="3"/>
      <c r="G136" s="3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s="1" customFormat="1" ht="15" x14ac:dyDescent="0.2">
      <c r="A137"/>
      <c r="B137" s="3"/>
      <c r="C137" s="3"/>
      <c r="D137" s="3"/>
      <c r="E137" s="3"/>
      <c r="F137" s="3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s="1" customFormat="1" ht="15" x14ac:dyDescent="0.2">
      <c r="A138"/>
      <c r="B138" s="3"/>
      <c r="C138" s="3"/>
      <c r="D138" s="3"/>
      <c r="E138" s="3"/>
      <c r="F138" s="3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s="1" customFormat="1" ht="15" x14ac:dyDescent="0.2">
      <c r="A139"/>
      <c r="B139" s="3"/>
      <c r="C139" s="3"/>
      <c r="D139" s="3"/>
      <c r="E139" s="3"/>
      <c r="F139" s="3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s="1" customFormat="1" ht="15" x14ac:dyDescent="0.2">
      <c r="A140"/>
      <c r="B140" s="3"/>
      <c r="C140" s="3"/>
      <c r="D140" s="3"/>
      <c r="E140" s="3"/>
      <c r="F140" s="3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s="1" customFormat="1" ht="15" x14ac:dyDescent="0.2">
      <c r="A141"/>
      <c r="B141" s="3"/>
      <c r="C141" s="3"/>
      <c r="D141" s="3"/>
      <c r="E141" s="3"/>
      <c r="F141" s="3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s="1" customFormat="1" ht="15" x14ac:dyDescent="0.2">
      <c r="A142"/>
      <c r="B142" s="3"/>
      <c r="C142" s="3"/>
      <c r="D142" s="3"/>
      <c r="E142" s="3"/>
      <c r="F142" s="3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s="1" customFormat="1" ht="15" x14ac:dyDescent="0.2">
      <c r="A143"/>
      <c r="B143" s="3"/>
      <c r="C143" s="3"/>
      <c r="D143" s="3"/>
      <c r="E143" s="3"/>
      <c r="F143" s="3"/>
      <c r="G143" s="3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s="1" customFormat="1" ht="15" x14ac:dyDescent="0.2">
      <c r="A144"/>
      <c r="B144" s="3"/>
      <c r="C144" s="3"/>
      <c r="D144" s="3"/>
      <c r="E144" s="3"/>
      <c r="F144" s="3"/>
      <c r="G144" s="3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s="1" customFormat="1" ht="15" x14ac:dyDescent="0.2">
      <c r="A145"/>
      <c r="B145" s="3"/>
      <c r="C145" s="3"/>
      <c r="D145" s="3"/>
      <c r="E145" s="3"/>
      <c r="F145" s="3"/>
      <c r="G145" s="3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s="1" customFormat="1" ht="15" x14ac:dyDescent="0.2">
      <c r="A146"/>
      <c r="B146" s="3"/>
      <c r="C146" s="3"/>
      <c r="D146" s="3"/>
      <c r="E146" s="3"/>
      <c r="F146" s="3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s="1" customFormat="1" ht="15" x14ac:dyDescent="0.2">
      <c r="A147"/>
      <c r="B147" s="3"/>
      <c r="C147" s="3"/>
      <c r="D147" s="3"/>
      <c r="E147" s="3"/>
      <c r="F147" s="3"/>
      <c r="G147" s="3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s="1" customFormat="1" ht="15" x14ac:dyDescent="0.2">
      <c r="A148"/>
      <c r="B148" s="3"/>
      <c r="C148" s="3"/>
      <c r="D148" s="3"/>
      <c r="E148" s="3"/>
      <c r="F148" s="3"/>
      <c r="G148" s="3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s="1" customFormat="1" ht="15" x14ac:dyDescent="0.2">
      <c r="A149"/>
      <c r="B149" s="3"/>
      <c r="C149" s="3"/>
      <c r="D149" s="3"/>
      <c r="E149" s="3"/>
      <c r="F149" s="3"/>
      <c r="G149" s="3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1" customFormat="1" ht="15" x14ac:dyDescent="0.2">
      <c r="A150"/>
      <c r="B150" s="3"/>
      <c r="C150" s="3"/>
      <c r="D150" s="3"/>
      <c r="E150" s="3"/>
      <c r="F150" s="3"/>
      <c r="G150" s="3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1" customFormat="1" ht="15" x14ac:dyDescent="0.2">
      <c r="A151"/>
      <c r="B151" s="3"/>
      <c r="C151" s="3"/>
      <c r="D151" s="3"/>
      <c r="E151" s="3"/>
      <c r="F151" s="3"/>
      <c r="G151" s="3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s="1" customFormat="1" ht="15" x14ac:dyDescent="0.2">
      <c r="A152"/>
      <c r="B152" s="3"/>
      <c r="C152" s="3"/>
      <c r="D152" s="3"/>
      <c r="E152" s="3"/>
      <c r="F152" s="3"/>
      <c r="G152" s="3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1" customFormat="1" ht="15" x14ac:dyDescent="0.2">
      <c r="A153"/>
      <c r="B153" s="3"/>
      <c r="C153" s="3"/>
      <c r="D153" s="3"/>
      <c r="E153" s="3"/>
      <c r="F153" s="3"/>
      <c r="G153" s="3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1" customFormat="1" ht="15" x14ac:dyDescent="0.2">
      <c r="A154"/>
      <c r="B154" s="3"/>
      <c r="C154" s="3"/>
      <c r="D154" s="3"/>
      <c r="E154" s="3"/>
      <c r="F154" s="3"/>
      <c r="G154" s="3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1" customFormat="1" ht="15" x14ac:dyDescent="0.2">
      <c r="A155"/>
      <c r="B155" s="3"/>
      <c r="C155" s="3"/>
      <c r="D155" s="3"/>
      <c r="E155" s="3"/>
      <c r="F155" s="3"/>
      <c r="G155" s="3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1" customFormat="1" ht="15" x14ac:dyDescent="0.2">
      <c r="A156"/>
      <c r="B156" s="3"/>
      <c r="C156" s="3"/>
      <c r="D156" s="3"/>
      <c r="E156" s="3"/>
      <c r="F156" s="3"/>
      <c r="G156" s="3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s="1" customFormat="1" ht="15" x14ac:dyDescent="0.2">
      <c r="A157"/>
      <c r="B157" s="3"/>
      <c r="C157" s="3"/>
      <c r="D157" s="3"/>
      <c r="E157" s="3"/>
      <c r="F157" s="3"/>
      <c r="G157" s="3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1" customFormat="1" ht="15" x14ac:dyDescent="0.2">
      <c r="A158"/>
      <c r="B158" s="3"/>
      <c r="C158" s="3"/>
      <c r="D158" s="3"/>
      <c r="E158" s="3"/>
      <c r="F158" s="3"/>
      <c r="G158" s="3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1" customFormat="1" ht="15" x14ac:dyDescent="0.2">
      <c r="A159"/>
      <c r="B159" s="3"/>
      <c r="C159" s="3"/>
      <c r="D159" s="3"/>
      <c r="E159" s="3"/>
      <c r="F159" s="3"/>
      <c r="G159" s="3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1" customFormat="1" ht="15" x14ac:dyDescent="0.2">
      <c r="A160"/>
      <c r="B160" s="3"/>
      <c r="C160" s="3"/>
      <c r="D160" s="3"/>
      <c r="E160" s="3"/>
      <c r="F160" s="3"/>
      <c r="G160" s="3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1" customFormat="1" ht="15" x14ac:dyDescent="0.2">
      <c r="A161"/>
      <c r="B161" s="3"/>
      <c r="C161" s="3"/>
      <c r="D161" s="3"/>
      <c r="E161" s="3"/>
      <c r="F161" s="3"/>
      <c r="G161" s="3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s="1" customFormat="1" ht="15" x14ac:dyDescent="0.2">
      <c r="A162"/>
      <c r="B162" s="3"/>
      <c r="C162" s="3"/>
      <c r="D162" s="3"/>
      <c r="E162" s="3"/>
      <c r="F162" s="3"/>
      <c r="G162" s="3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s="1" customFormat="1" ht="15" x14ac:dyDescent="0.2">
      <c r="A163"/>
      <c r="B163" s="3"/>
      <c r="C163" s="3"/>
      <c r="D163" s="3"/>
      <c r="E163" s="3"/>
      <c r="F163" s="3"/>
      <c r="G163" s="3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s="1" customFormat="1" ht="15" x14ac:dyDescent="0.2">
      <c r="A164"/>
      <c r="B164" s="3"/>
      <c r="C164" s="3"/>
      <c r="D164" s="3"/>
      <c r="E164" s="3"/>
      <c r="F164" s="3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s="1" customFormat="1" ht="15" x14ac:dyDescent="0.2">
      <c r="A165"/>
      <c r="B165" s="3"/>
      <c r="C165" s="3"/>
      <c r="D165" s="3"/>
      <c r="E165" s="3"/>
      <c r="F165" s="3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s="1" customFormat="1" ht="15" x14ac:dyDescent="0.2">
      <c r="A166"/>
      <c r="B166" s="3"/>
      <c r="C166" s="3"/>
      <c r="D166" s="3"/>
      <c r="E166" s="3"/>
      <c r="F166" s="3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s="1" customFormat="1" ht="15" x14ac:dyDescent="0.2">
      <c r="A167"/>
      <c r="B167" s="3"/>
      <c r="C167" s="3"/>
      <c r="D167" s="3"/>
      <c r="E167" s="3"/>
      <c r="F167" s="3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s="1" customFormat="1" ht="15" x14ac:dyDescent="0.2">
      <c r="A168"/>
      <c r="B168" s="3"/>
      <c r="C168" s="3"/>
      <c r="D168" s="3"/>
      <c r="E168" s="3"/>
      <c r="F168" s="3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s="1" customFormat="1" ht="15" x14ac:dyDescent="0.2">
      <c r="A169"/>
      <c r="B169" s="3"/>
      <c r="C169" s="3"/>
      <c r="D169" s="3"/>
      <c r="E169" s="3"/>
      <c r="F169" s="3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1" customFormat="1" ht="15" x14ac:dyDescent="0.2">
      <c r="A170"/>
      <c r="B170" s="3"/>
      <c r="C170" s="3"/>
      <c r="D170" s="3"/>
      <c r="E170" s="3"/>
      <c r="F170" s="3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s="1" customFormat="1" ht="15" x14ac:dyDescent="0.2">
      <c r="A171"/>
      <c r="B171" s="3"/>
      <c r="C171" s="3"/>
      <c r="D171" s="3"/>
      <c r="E171" s="3"/>
      <c r="F171" s="3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s="1" customFormat="1" ht="15" x14ac:dyDescent="0.2">
      <c r="A172"/>
      <c r="B172" s="3"/>
      <c r="C172" s="3"/>
      <c r="D172" s="3"/>
      <c r="E172" s="3"/>
      <c r="F172" s="3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s="1" customFormat="1" ht="15" x14ac:dyDescent="0.2">
      <c r="A173"/>
      <c r="B173" s="3"/>
      <c r="C173" s="3"/>
      <c r="D173" s="3"/>
      <c r="E173" s="3"/>
      <c r="F173" s="3"/>
      <c r="G173" s="3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1" customFormat="1" ht="15" x14ac:dyDescent="0.2">
      <c r="A174"/>
      <c r="B174" s="3"/>
      <c r="C174" s="3"/>
      <c r="D174" s="3"/>
      <c r="E174" s="3"/>
      <c r="F174" s="3"/>
      <c r="G174" s="3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s="1" customFormat="1" ht="15" x14ac:dyDescent="0.2">
      <c r="A175"/>
      <c r="B175" s="3"/>
      <c r="C175" s="3"/>
      <c r="D175" s="3"/>
      <c r="E175" s="3"/>
      <c r="F175" s="3"/>
      <c r="G175" s="3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s="1" customFormat="1" ht="15" x14ac:dyDescent="0.2">
      <c r="A176"/>
      <c r="B176" s="3"/>
      <c r="C176" s="3"/>
      <c r="D176" s="3"/>
      <c r="E176" s="3"/>
      <c r="F176" s="3"/>
      <c r="G176" s="3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s="1" customFormat="1" ht="15" x14ac:dyDescent="0.2">
      <c r="A177"/>
      <c r="B177" s="3"/>
      <c r="C177" s="3"/>
      <c r="D177" s="3"/>
      <c r="E177" s="3"/>
      <c r="F177" s="3"/>
      <c r="G177" s="3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s="1" customFormat="1" ht="15" x14ac:dyDescent="0.2">
      <c r="A178"/>
      <c r="B178" s="3"/>
      <c r="C178" s="3"/>
      <c r="D178" s="3"/>
      <c r="E178" s="3"/>
      <c r="F178" s="3"/>
      <c r="G178" s="3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s="1" customFormat="1" ht="15" x14ac:dyDescent="0.2">
      <c r="A179"/>
      <c r="B179" s="3"/>
      <c r="C179" s="3"/>
      <c r="D179" s="3"/>
      <c r="E179" s="3"/>
      <c r="F179" s="3"/>
      <c r="G179" s="3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s="1" customFormat="1" ht="15" x14ac:dyDescent="0.2">
      <c r="A180"/>
      <c r="B180" s="3"/>
      <c r="C180" s="3"/>
      <c r="D180" s="3"/>
      <c r="E180" s="3"/>
      <c r="F180" s="3"/>
      <c r="G180" s="3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s="1" customFormat="1" ht="15" x14ac:dyDescent="0.2">
      <c r="A181"/>
      <c r="B181" s="3"/>
      <c r="C181" s="3"/>
      <c r="D181" s="3"/>
      <c r="E181" s="3"/>
      <c r="F181" s="3"/>
      <c r="G181" s="3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1" customFormat="1" ht="15" x14ac:dyDescent="0.2">
      <c r="A182"/>
      <c r="B182" s="3"/>
      <c r="C182" s="3"/>
      <c r="D182" s="3"/>
      <c r="E182" s="3"/>
      <c r="F182" s="3"/>
      <c r="G182" s="3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s="1" customFormat="1" ht="15" x14ac:dyDescent="0.2">
      <c r="A183"/>
      <c r="B183" s="3"/>
      <c r="C183" s="3"/>
      <c r="D183" s="3"/>
      <c r="E183" s="3"/>
      <c r="F183" s="3"/>
      <c r="G183" s="3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s="1" customFormat="1" ht="15" x14ac:dyDescent="0.2">
      <c r="A184"/>
      <c r="B184" s="3"/>
      <c r="C184" s="3"/>
      <c r="D184" s="3"/>
      <c r="E184" s="3"/>
      <c r="F184" s="3"/>
      <c r="G184" s="3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s="1" customFormat="1" ht="15" x14ac:dyDescent="0.2">
      <c r="A185"/>
      <c r="B185" s="3"/>
      <c r="C185" s="3"/>
      <c r="D185" s="3"/>
      <c r="E185" s="3"/>
      <c r="F185" s="3"/>
      <c r="G185" s="3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s="1" customFormat="1" ht="15" x14ac:dyDescent="0.2">
      <c r="A186"/>
      <c r="B186" s="3"/>
      <c r="C186" s="3"/>
      <c r="D186" s="3"/>
      <c r="E186" s="3"/>
      <c r="F186" s="3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1" customFormat="1" ht="15" x14ac:dyDescent="0.2">
      <c r="A187"/>
      <c r="B187" s="3"/>
      <c r="C187" s="3"/>
      <c r="D187" s="3"/>
      <c r="E187" s="3"/>
      <c r="F187" s="3"/>
      <c r="G187" s="3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1" customFormat="1" ht="15" x14ac:dyDescent="0.2">
      <c r="A188"/>
      <c r="B188" s="3"/>
      <c r="C188" s="3"/>
      <c r="D188" s="3"/>
      <c r="E188" s="3"/>
      <c r="F188" s="3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1" customFormat="1" ht="15" x14ac:dyDescent="0.2">
      <c r="A189"/>
      <c r="B189" s="3"/>
      <c r="C189" s="3"/>
      <c r="D189" s="3"/>
      <c r="E189" s="3"/>
      <c r="F189" s="3"/>
      <c r="G189" s="3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s="1" customFormat="1" ht="15" x14ac:dyDescent="0.2">
      <c r="A190"/>
      <c r="B190" s="3"/>
      <c r="C190" s="3"/>
      <c r="D190" s="3"/>
      <c r="E190" s="3"/>
      <c r="F190" s="3"/>
      <c r="G190" s="3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s="1" customFormat="1" ht="15" x14ac:dyDescent="0.2">
      <c r="A191"/>
      <c r="B191" s="3"/>
      <c r="C191" s="3"/>
      <c r="D191" s="3"/>
      <c r="E191" s="3"/>
      <c r="F191" s="3"/>
      <c r="G191" s="3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1" customFormat="1" ht="15" x14ac:dyDescent="0.2">
      <c r="A192"/>
      <c r="B192" s="3"/>
      <c r="C192" s="3"/>
      <c r="D192" s="3"/>
      <c r="E192" s="3"/>
      <c r="F192" s="3"/>
      <c r="G192" s="3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s="1" customFormat="1" ht="15" x14ac:dyDescent="0.2">
      <c r="A193"/>
      <c r="B193" s="3"/>
      <c r="C193" s="3"/>
      <c r="D193" s="3"/>
      <c r="E193" s="3"/>
      <c r="F193" s="3"/>
      <c r="G193" s="3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1" customFormat="1" ht="15" x14ac:dyDescent="0.2">
      <c r="A194"/>
      <c r="B194" s="3"/>
      <c r="C194" s="3"/>
      <c r="D194" s="3"/>
      <c r="E194" s="3"/>
      <c r="F194" s="3"/>
      <c r="G194" s="3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s="1" customFormat="1" ht="15" x14ac:dyDescent="0.2">
      <c r="A195"/>
      <c r="B195" s="3"/>
      <c r="C195" s="3"/>
      <c r="D195" s="3"/>
      <c r="E195" s="3"/>
      <c r="F195" s="3"/>
      <c r="G195" s="3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s="1" customFormat="1" ht="15" x14ac:dyDescent="0.2">
      <c r="A196"/>
      <c r="B196" s="3"/>
      <c r="C196" s="3"/>
      <c r="D196" s="3"/>
      <c r="E196" s="3"/>
      <c r="F196" s="3"/>
      <c r="G196" s="3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s="1" customFormat="1" ht="15" x14ac:dyDescent="0.2">
      <c r="A197"/>
      <c r="B197" s="3"/>
      <c r="C197" s="3"/>
      <c r="D197" s="3"/>
      <c r="E197" s="3"/>
      <c r="F197" s="3"/>
      <c r="G197" s="3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1" customFormat="1" ht="15" x14ac:dyDescent="0.2">
      <c r="A198"/>
      <c r="B198" s="3"/>
      <c r="C198" s="3"/>
      <c r="D198" s="3"/>
      <c r="E198" s="3"/>
      <c r="F198" s="3"/>
      <c r="G198" s="3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1" customFormat="1" ht="15" x14ac:dyDescent="0.2">
      <c r="A199"/>
      <c r="B199" s="3"/>
      <c r="C199" s="3"/>
      <c r="D199" s="3"/>
      <c r="E199" s="3"/>
      <c r="F199" s="3"/>
      <c r="G199" s="3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1" customFormat="1" ht="15" x14ac:dyDescent="0.2">
      <c r="A200"/>
      <c r="B200" s="3"/>
      <c r="C200" s="3"/>
      <c r="D200" s="3"/>
      <c r="E200" s="3"/>
      <c r="F200" s="3"/>
      <c r="G200" s="3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1" customFormat="1" ht="15" x14ac:dyDescent="0.2">
      <c r="A201"/>
      <c r="B201" s="3"/>
      <c r="C201" s="3"/>
      <c r="D201" s="3"/>
      <c r="E201" s="3"/>
      <c r="F201" s="3"/>
      <c r="G201" s="3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1" customFormat="1" ht="15" x14ac:dyDescent="0.2">
      <c r="A202"/>
      <c r="B202" s="3"/>
      <c r="C202" s="3"/>
      <c r="D202" s="3"/>
      <c r="E202" s="3"/>
      <c r="F202" s="3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1" customFormat="1" ht="15" x14ac:dyDescent="0.2">
      <c r="A203"/>
      <c r="B203" s="3"/>
      <c r="C203" s="3"/>
      <c r="D203" s="3"/>
      <c r="E203" s="3"/>
      <c r="F203" s="3"/>
      <c r="G203" s="3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1" customFormat="1" ht="15" x14ac:dyDescent="0.2">
      <c r="A204"/>
      <c r="B204" s="3"/>
      <c r="C204" s="3"/>
      <c r="D204" s="3"/>
      <c r="E204" s="3"/>
      <c r="F204" s="3"/>
      <c r="G204" s="3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1" customFormat="1" ht="15" x14ac:dyDescent="0.2">
      <c r="A205"/>
      <c r="B205" s="3"/>
      <c r="C205" s="3"/>
      <c r="D205" s="3"/>
      <c r="E205" s="3"/>
      <c r="F205" s="3"/>
      <c r="G205" s="3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1" customFormat="1" ht="15" x14ac:dyDescent="0.2">
      <c r="A206"/>
      <c r="B206" s="3"/>
      <c r="C206" s="3"/>
      <c r="D206" s="3"/>
      <c r="E206" s="3"/>
      <c r="F206" s="3"/>
      <c r="G206" s="3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1" customFormat="1" ht="15" x14ac:dyDescent="0.2">
      <c r="A207"/>
      <c r="B207" s="3"/>
      <c r="C207" s="3"/>
      <c r="D207" s="3"/>
      <c r="E207" s="3"/>
      <c r="F207" s="3"/>
      <c r="G207" s="3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1" customFormat="1" ht="15" x14ac:dyDescent="0.2">
      <c r="A208"/>
      <c r="B208" s="3"/>
      <c r="C208" s="3"/>
      <c r="D208" s="3"/>
      <c r="E208" s="3"/>
      <c r="F208" s="3"/>
      <c r="G208" s="3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1" customFormat="1" ht="15" x14ac:dyDescent="0.2">
      <c r="A209"/>
      <c r="B209" s="3"/>
      <c r="C209" s="3"/>
      <c r="D209" s="3"/>
      <c r="E209" s="3"/>
      <c r="F209" s="3"/>
      <c r="G209" s="3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1" customFormat="1" ht="15" x14ac:dyDescent="0.2">
      <c r="A210"/>
      <c r="B210" s="3"/>
      <c r="C210" s="3"/>
      <c r="D210" s="3"/>
      <c r="E210" s="3"/>
      <c r="F210" s="3"/>
      <c r="G210" s="3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1" customFormat="1" ht="15" x14ac:dyDescent="0.2">
      <c r="A211"/>
      <c r="B211" s="3"/>
      <c r="C211" s="3"/>
      <c r="D211" s="3"/>
      <c r="E211" s="3"/>
      <c r="F211" s="3"/>
      <c r="G211" s="3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1" customFormat="1" ht="15" x14ac:dyDescent="0.2">
      <c r="A212"/>
      <c r="B212" s="3"/>
      <c r="C212" s="3"/>
      <c r="D212" s="3"/>
      <c r="E212" s="3"/>
      <c r="F212" s="3"/>
      <c r="G212" s="3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1" customFormat="1" ht="15" x14ac:dyDescent="0.2">
      <c r="A213"/>
      <c r="B213" s="3"/>
      <c r="C213" s="3"/>
      <c r="D213" s="3"/>
      <c r="E213" s="3"/>
      <c r="F213" s="3"/>
      <c r="G213" s="3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1" customFormat="1" ht="15" x14ac:dyDescent="0.2">
      <c r="A214"/>
      <c r="B214" s="3"/>
      <c r="C214" s="3"/>
      <c r="D214" s="3"/>
      <c r="E214" s="3"/>
      <c r="F214" s="3"/>
      <c r="G214" s="3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1" customFormat="1" ht="15" x14ac:dyDescent="0.2">
      <c r="A215"/>
      <c r="B215" s="3"/>
      <c r="C215" s="3"/>
      <c r="D215" s="3"/>
      <c r="E215" s="3"/>
      <c r="F215" s="3"/>
      <c r="G215" s="3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1" customFormat="1" ht="15" x14ac:dyDescent="0.2">
      <c r="A216"/>
      <c r="B216" s="3"/>
      <c r="C216" s="3"/>
      <c r="D216" s="3"/>
      <c r="E216" s="3"/>
      <c r="F216" s="3"/>
      <c r="G216" s="3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1" customFormat="1" ht="15" x14ac:dyDescent="0.2">
      <c r="A217"/>
      <c r="B217" s="3"/>
      <c r="C217" s="3"/>
      <c r="D217" s="3"/>
      <c r="E217" s="3"/>
      <c r="F217" s="3"/>
      <c r="G217" s="3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1" customFormat="1" ht="15" x14ac:dyDescent="0.2">
      <c r="A218"/>
      <c r="B218" s="3"/>
      <c r="C218" s="3"/>
      <c r="D218" s="3"/>
      <c r="E218" s="3"/>
      <c r="F218" s="3"/>
      <c r="G218" s="3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1" customFormat="1" ht="15" x14ac:dyDescent="0.2">
      <c r="A219"/>
      <c r="B219" s="3"/>
      <c r="C219" s="3"/>
      <c r="D219" s="3"/>
      <c r="E219" s="3"/>
      <c r="F219" s="3"/>
      <c r="G219" s="3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1" customFormat="1" ht="15" x14ac:dyDescent="0.2">
      <c r="A220"/>
      <c r="B220" s="3"/>
      <c r="C220" s="3"/>
      <c r="D220" s="3"/>
      <c r="E220" s="3"/>
      <c r="F220" s="3"/>
      <c r="G220" s="3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1" customFormat="1" ht="15" x14ac:dyDescent="0.2">
      <c r="A221"/>
      <c r="B221" s="3"/>
      <c r="C221" s="3"/>
      <c r="D221" s="3"/>
      <c r="E221" s="3"/>
      <c r="F221" s="3"/>
      <c r="G221" s="3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1" customFormat="1" ht="15" x14ac:dyDescent="0.2">
      <c r="A222"/>
      <c r="B222" s="3"/>
      <c r="C222" s="3"/>
      <c r="D222" s="3"/>
      <c r="E222" s="3"/>
      <c r="F222" s="3"/>
      <c r="G222" s="3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</sheetData>
  <mergeCells count="7">
    <mergeCell ref="A6:A8"/>
    <mergeCell ref="B7:B8"/>
    <mergeCell ref="B6:L6"/>
    <mergeCell ref="D7:F7"/>
    <mergeCell ref="G7:I7"/>
    <mergeCell ref="J7:L7"/>
    <mergeCell ref="C7:C8"/>
  </mergeCells>
  <phoneticPr fontId="4" type="noConversion"/>
  <pageMargins left="0.23622047244094491" right="0.19685039370078741" top="0.15748031496062992" bottom="0.23622047244094491" header="0.15748031496062992" footer="0.15748031496062992"/>
  <pageSetup paperSize="9" scale="70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222"/>
  <sheetViews>
    <sheetView showGridLines="0" view="pageBreakPreview" zoomScale="75" zoomScaleNormal="100" workbookViewId="0">
      <pane ySplit="9" topLeftCell="A55" activePane="bottomLeft" state="frozen"/>
      <selection pane="bottomLeft" activeCell="P85" sqref="P85"/>
    </sheetView>
  </sheetViews>
  <sheetFormatPr defaultRowHeight="12.75" x14ac:dyDescent="0.2"/>
  <cols>
    <col min="1" max="1" width="15.140625" style="2" customWidth="1"/>
    <col min="2" max="2" width="13.7109375" customWidth="1"/>
    <col min="3" max="3" width="14.7109375" customWidth="1"/>
    <col min="4" max="5" width="13.7109375" customWidth="1"/>
    <col min="6" max="6" width="15.28515625" customWidth="1"/>
    <col min="7" max="8" width="13.7109375" customWidth="1"/>
    <col min="9" max="9" width="14.28515625" customWidth="1"/>
    <col min="10" max="11" width="13.7109375" customWidth="1"/>
    <col min="12" max="12" width="14.7109375" customWidth="1"/>
    <col min="13" max="14" width="13.7109375" customWidth="1"/>
    <col min="15" max="15" width="14.28515625" customWidth="1"/>
    <col min="16" max="16" width="13.7109375" customWidth="1"/>
  </cols>
  <sheetData>
    <row r="2" spans="1:19" ht="20.25" x14ac:dyDescent="0.2">
      <c r="A2" s="11" t="s">
        <v>171</v>
      </c>
      <c r="B2" s="11"/>
    </row>
    <row r="4" spans="1:19" ht="15.75" x14ac:dyDescent="0.25">
      <c r="A4" s="8" t="s">
        <v>27</v>
      </c>
      <c r="B4" s="1"/>
      <c r="C4" s="8"/>
      <c r="D4" s="8"/>
      <c r="E4" s="1"/>
    </row>
    <row r="5" spans="1:19" x14ac:dyDescent="0.2">
      <c r="P5" s="2"/>
    </row>
    <row r="6" spans="1:19" s="14" customFormat="1" ht="23.25" customHeight="1" x14ac:dyDescent="0.2">
      <c r="A6" s="30"/>
      <c r="B6" s="53" t="s">
        <v>27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1:19" s="14" customFormat="1" ht="24.75" customHeight="1" x14ac:dyDescent="0.2">
      <c r="A7" s="51" t="s">
        <v>172</v>
      </c>
      <c r="B7" s="56" t="s">
        <v>62</v>
      </c>
      <c r="C7" s="58" t="s">
        <v>39</v>
      </c>
      <c r="D7" s="60" t="s">
        <v>122</v>
      </c>
      <c r="E7" s="62" t="s">
        <v>92</v>
      </c>
      <c r="F7" s="63"/>
      <c r="G7" s="63"/>
      <c r="H7" s="52" t="s">
        <v>40</v>
      </c>
      <c r="I7" s="52"/>
      <c r="J7" s="52"/>
      <c r="K7" s="52" t="s">
        <v>42</v>
      </c>
      <c r="L7" s="52"/>
      <c r="M7" s="52"/>
      <c r="N7" s="52" t="s">
        <v>43</v>
      </c>
      <c r="O7" s="52"/>
      <c r="P7" s="52"/>
    </row>
    <row r="8" spans="1:19" s="14" customFormat="1" ht="39" customHeight="1" x14ac:dyDescent="0.2">
      <c r="A8" s="45"/>
      <c r="B8" s="57"/>
      <c r="C8" s="59"/>
      <c r="D8" s="61"/>
      <c r="E8" s="36" t="s">
        <v>38</v>
      </c>
      <c r="F8" s="37" t="s">
        <v>123</v>
      </c>
      <c r="G8" s="38" t="s">
        <v>124</v>
      </c>
      <c r="H8" s="39" t="s">
        <v>38</v>
      </c>
      <c r="I8" s="37" t="s">
        <v>39</v>
      </c>
      <c r="J8" s="37" t="s">
        <v>41</v>
      </c>
      <c r="K8" s="39" t="s">
        <v>38</v>
      </c>
      <c r="L8" s="37" t="s">
        <v>39</v>
      </c>
      <c r="M8" s="37" t="s">
        <v>41</v>
      </c>
      <c r="N8" s="39" t="s">
        <v>38</v>
      </c>
      <c r="O8" s="37" t="s">
        <v>39</v>
      </c>
      <c r="P8" s="37" t="s">
        <v>41</v>
      </c>
    </row>
    <row r="9" spans="1:19" s="1" customFormat="1" ht="21" customHeight="1" x14ac:dyDescent="0.2">
      <c r="A9" s="20">
        <v>1</v>
      </c>
      <c r="B9" s="20">
        <f>+A9+1</f>
        <v>2</v>
      </c>
      <c r="C9" s="20">
        <f>+B9+1</f>
        <v>3</v>
      </c>
      <c r="D9" s="20">
        <f t="shared" ref="D9:P9" si="0">+C9+1</f>
        <v>4</v>
      </c>
      <c r="E9" s="20">
        <f t="shared" si="0"/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20">
        <f t="shared" si="0"/>
        <v>14</v>
      </c>
      <c r="O9" s="20">
        <f t="shared" si="0"/>
        <v>15</v>
      </c>
      <c r="P9" s="20">
        <f t="shared" si="0"/>
        <v>16</v>
      </c>
    </row>
    <row r="10" spans="1:19" s="1" customFormat="1" ht="21" customHeight="1" x14ac:dyDescent="0.2">
      <c r="A10" s="21">
        <v>2000</v>
      </c>
      <c r="B10" s="22">
        <f t="shared" ref="B10:B15" si="1">C10-D10</f>
        <v>-44885</v>
      </c>
      <c r="C10" s="22">
        <f t="shared" ref="C10:P10" si="2">+C25+C26+C27+C28</f>
        <v>223511</v>
      </c>
      <c r="D10" s="22">
        <f t="shared" si="2"/>
        <v>268396</v>
      </c>
      <c r="E10" s="22">
        <f t="shared" si="2"/>
        <v>-53465</v>
      </c>
      <c r="F10" s="22">
        <f t="shared" si="2"/>
        <v>156241</v>
      </c>
      <c r="G10" s="22">
        <f t="shared" si="2"/>
        <v>209706</v>
      </c>
      <c r="H10" s="22">
        <f t="shared" si="2"/>
        <v>6162</v>
      </c>
      <c r="I10" s="22">
        <f t="shared" si="2"/>
        <v>45344</v>
      </c>
      <c r="J10" s="22">
        <f t="shared" si="2"/>
        <v>39182</v>
      </c>
      <c r="K10" s="22">
        <f t="shared" si="2"/>
        <v>-3221</v>
      </c>
      <c r="L10" s="22">
        <f t="shared" si="2"/>
        <v>12982</v>
      </c>
      <c r="M10" s="22">
        <f t="shared" si="2"/>
        <v>16203</v>
      </c>
      <c r="N10" s="22">
        <f t="shared" si="2"/>
        <v>5639</v>
      </c>
      <c r="O10" s="22">
        <f t="shared" si="2"/>
        <v>8944</v>
      </c>
      <c r="P10" s="22">
        <f t="shared" si="2"/>
        <v>3305</v>
      </c>
      <c r="Q10" s="4"/>
      <c r="R10" s="4"/>
      <c r="S10" s="4"/>
    </row>
    <row r="11" spans="1:19" s="1" customFormat="1" ht="21" customHeight="1" x14ac:dyDescent="0.2">
      <c r="A11" s="23">
        <v>2001</v>
      </c>
      <c r="B11" s="24">
        <f t="shared" si="1"/>
        <v>-24113</v>
      </c>
      <c r="C11" s="24">
        <f t="shared" ref="C11:P11" si="3">+C29+C30+C31+C32</f>
        <v>234899</v>
      </c>
      <c r="D11" s="24">
        <f t="shared" si="3"/>
        <v>259012</v>
      </c>
      <c r="E11" s="24">
        <f t="shared" si="3"/>
        <v>-31289</v>
      </c>
      <c r="F11" s="24">
        <f t="shared" si="3"/>
        <v>170600</v>
      </c>
      <c r="G11" s="24">
        <f t="shared" si="3"/>
        <v>201889</v>
      </c>
      <c r="H11" s="24">
        <f t="shared" si="3"/>
        <v>3253</v>
      </c>
      <c r="I11" s="24">
        <f t="shared" si="3"/>
        <v>39985</v>
      </c>
      <c r="J11" s="24">
        <f t="shared" si="3"/>
        <v>36732</v>
      </c>
      <c r="K11" s="24">
        <f t="shared" si="3"/>
        <v>-2435</v>
      </c>
      <c r="L11" s="24">
        <f t="shared" si="3"/>
        <v>13922</v>
      </c>
      <c r="M11" s="24">
        <f t="shared" si="3"/>
        <v>16357</v>
      </c>
      <c r="N11" s="24">
        <f t="shared" si="3"/>
        <v>6358</v>
      </c>
      <c r="O11" s="24">
        <f t="shared" si="3"/>
        <v>10392</v>
      </c>
      <c r="P11" s="24">
        <f t="shared" si="3"/>
        <v>4034</v>
      </c>
      <c r="Q11" s="4"/>
      <c r="R11" s="4"/>
      <c r="S11" s="4"/>
    </row>
    <row r="12" spans="1:19" s="1" customFormat="1" ht="21" customHeight="1" x14ac:dyDescent="0.2">
      <c r="A12" s="21">
        <v>2002</v>
      </c>
      <c r="B12" s="22">
        <f t="shared" si="1"/>
        <v>-22467</v>
      </c>
      <c r="C12" s="22">
        <f t="shared" ref="C12:P12" si="4">+C33+C34+C35+C36</f>
        <v>255316</v>
      </c>
      <c r="D12" s="22">
        <f t="shared" si="4"/>
        <v>277783</v>
      </c>
      <c r="E12" s="22">
        <f t="shared" si="4"/>
        <v>-29523</v>
      </c>
      <c r="F12" s="22">
        <f t="shared" si="4"/>
        <v>190540</v>
      </c>
      <c r="G12" s="22">
        <f t="shared" si="4"/>
        <v>220063</v>
      </c>
      <c r="H12" s="22">
        <f t="shared" si="4"/>
        <v>3094</v>
      </c>
      <c r="I12" s="22">
        <f t="shared" si="4"/>
        <v>40876</v>
      </c>
      <c r="J12" s="22">
        <f t="shared" si="4"/>
        <v>37782</v>
      </c>
      <c r="K12" s="22">
        <f t="shared" si="4"/>
        <v>-4302</v>
      </c>
      <c r="L12" s="22">
        <f t="shared" si="4"/>
        <v>11326</v>
      </c>
      <c r="M12" s="22">
        <f t="shared" si="4"/>
        <v>15628</v>
      </c>
      <c r="N12" s="22">
        <f t="shared" si="4"/>
        <v>8264</v>
      </c>
      <c r="O12" s="22">
        <f t="shared" si="4"/>
        <v>12574</v>
      </c>
      <c r="P12" s="22">
        <f t="shared" si="4"/>
        <v>4310</v>
      </c>
      <c r="Q12" s="4"/>
      <c r="R12" s="4"/>
      <c r="S12" s="4"/>
    </row>
    <row r="13" spans="1:19" s="7" customFormat="1" ht="21" customHeight="1" x14ac:dyDescent="0.2">
      <c r="A13" s="23">
        <v>2003</v>
      </c>
      <c r="B13" s="24">
        <f t="shared" si="1"/>
        <v>-21275</v>
      </c>
      <c r="C13" s="24">
        <f t="shared" ref="C13:P13" si="5">+C37+C38+C39+C40</f>
        <v>308156</v>
      </c>
      <c r="D13" s="24">
        <f t="shared" si="5"/>
        <v>329431</v>
      </c>
      <c r="E13" s="24">
        <f t="shared" si="5"/>
        <v>-22276</v>
      </c>
      <c r="F13" s="24">
        <f t="shared" si="5"/>
        <v>237257</v>
      </c>
      <c r="G13" s="24">
        <f t="shared" si="5"/>
        <v>259533</v>
      </c>
      <c r="H13" s="24">
        <f t="shared" si="5"/>
        <v>932</v>
      </c>
      <c r="I13" s="24">
        <f t="shared" si="5"/>
        <v>43474</v>
      </c>
      <c r="J13" s="24">
        <f t="shared" si="5"/>
        <v>42542</v>
      </c>
      <c r="K13" s="24">
        <f t="shared" si="5"/>
        <v>-9526</v>
      </c>
      <c r="L13" s="24">
        <f t="shared" si="5"/>
        <v>12779</v>
      </c>
      <c r="M13" s="24">
        <f t="shared" si="5"/>
        <v>22305</v>
      </c>
      <c r="N13" s="24">
        <f t="shared" si="5"/>
        <v>9595</v>
      </c>
      <c r="O13" s="24">
        <f t="shared" si="5"/>
        <v>14646</v>
      </c>
      <c r="P13" s="24">
        <f t="shared" si="5"/>
        <v>5051</v>
      </c>
      <c r="Q13" s="12"/>
      <c r="R13" s="12"/>
      <c r="S13" s="12"/>
    </row>
    <row r="14" spans="1:19" s="1" customFormat="1" ht="21" customHeight="1" x14ac:dyDescent="0.2">
      <c r="A14" s="21">
        <v>2004</v>
      </c>
      <c r="B14" s="22">
        <f t="shared" si="1"/>
        <v>-48947</v>
      </c>
      <c r="C14" s="22">
        <f t="shared" ref="C14:P14" si="6">+C41+C42+C43+C44</f>
        <v>380013</v>
      </c>
      <c r="D14" s="22">
        <f t="shared" si="6"/>
        <v>428960</v>
      </c>
      <c r="E14" s="22">
        <f t="shared" si="6"/>
        <v>-21983</v>
      </c>
      <c r="F14" s="22">
        <f t="shared" si="6"/>
        <v>297657</v>
      </c>
      <c r="G14" s="22">
        <f t="shared" si="6"/>
        <v>319640</v>
      </c>
      <c r="H14" s="22">
        <f t="shared" si="6"/>
        <v>43</v>
      </c>
      <c r="I14" s="22">
        <f t="shared" si="6"/>
        <v>48735</v>
      </c>
      <c r="J14" s="22">
        <f t="shared" si="6"/>
        <v>48692</v>
      </c>
      <c r="K14" s="22">
        <f t="shared" si="6"/>
        <v>-30717</v>
      </c>
      <c r="L14" s="22">
        <f t="shared" si="6"/>
        <v>19315</v>
      </c>
      <c r="M14" s="22">
        <f t="shared" si="6"/>
        <v>50032</v>
      </c>
      <c r="N14" s="22">
        <f t="shared" si="6"/>
        <v>3710</v>
      </c>
      <c r="O14" s="22">
        <f t="shared" si="6"/>
        <v>14306</v>
      </c>
      <c r="P14" s="22">
        <f t="shared" si="6"/>
        <v>10596</v>
      </c>
      <c r="Q14" s="4"/>
      <c r="R14" s="4"/>
      <c r="S14" s="4"/>
    </row>
    <row r="15" spans="1:19" s="7" customFormat="1" ht="21" customHeight="1" x14ac:dyDescent="0.2">
      <c r="A15" s="23">
        <v>2005</v>
      </c>
      <c r="B15" s="24">
        <f t="shared" si="1"/>
        <v>-23491</v>
      </c>
      <c r="C15" s="24">
        <f t="shared" ref="C15:P15" si="7">+C45+C46+C47+C48</f>
        <v>408229</v>
      </c>
      <c r="D15" s="24">
        <f t="shared" si="7"/>
        <v>431720</v>
      </c>
      <c r="E15" s="24">
        <f t="shared" si="7"/>
        <v>-10084</v>
      </c>
      <c r="F15" s="24">
        <f t="shared" si="7"/>
        <v>311958</v>
      </c>
      <c r="G15" s="24">
        <f t="shared" si="7"/>
        <v>322042</v>
      </c>
      <c r="H15" s="24">
        <f t="shared" si="7"/>
        <v>2358</v>
      </c>
      <c r="I15" s="24">
        <f t="shared" si="7"/>
        <v>52713</v>
      </c>
      <c r="J15" s="24">
        <f t="shared" si="7"/>
        <v>50355</v>
      </c>
      <c r="K15" s="24">
        <f t="shared" si="7"/>
        <v>-22103</v>
      </c>
      <c r="L15" s="24">
        <f t="shared" si="7"/>
        <v>22711</v>
      </c>
      <c r="M15" s="24">
        <f t="shared" si="7"/>
        <v>44814</v>
      </c>
      <c r="N15" s="24">
        <f t="shared" si="7"/>
        <v>6338</v>
      </c>
      <c r="O15" s="24">
        <f t="shared" si="7"/>
        <v>20847</v>
      </c>
      <c r="P15" s="24">
        <f t="shared" si="7"/>
        <v>14509</v>
      </c>
      <c r="Q15" s="12"/>
      <c r="R15" s="12"/>
      <c r="S15" s="12"/>
    </row>
    <row r="16" spans="1:19" s="7" customFormat="1" ht="21" customHeight="1" x14ac:dyDescent="0.2">
      <c r="A16" s="21">
        <v>2006</v>
      </c>
      <c r="B16" s="22">
        <f>C16-D16</f>
        <v>-40515</v>
      </c>
      <c r="C16" s="22">
        <f t="shared" ref="C16:P16" si="8">+C49+C50+C51+C52</f>
        <v>481007</v>
      </c>
      <c r="D16" s="22">
        <f t="shared" si="8"/>
        <v>521522</v>
      </c>
      <c r="E16" s="22">
        <f t="shared" si="8"/>
        <v>-22715</v>
      </c>
      <c r="F16" s="22">
        <f t="shared" si="8"/>
        <v>363775</v>
      </c>
      <c r="G16" s="22">
        <f t="shared" si="8"/>
        <v>386490</v>
      </c>
      <c r="H16" s="22">
        <f t="shared" si="8"/>
        <v>2238</v>
      </c>
      <c r="I16" s="22">
        <f t="shared" si="8"/>
        <v>63720</v>
      </c>
      <c r="J16" s="22">
        <f t="shared" si="8"/>
        <v>61482</v>
      </c>
      <c r="K16" s="22">
        <f t="shared" si="8"/>
        <v>-30060</v>
      </c>
      <c r="L16" s="22">
        <f t="shared" si="8"/>
        <v>28007</v>
      </c>
      <c r="M16" s="22">
        <f t="shared" si="8"/>
        <v>58067</v>
      </c>
      <c r="N16" s="22">
        <f t="shared" si="8"/>
        <v>10022</v>
      </c>
      <c r="O16" s="22">
        <f t="shared" si="8"/>
        <v>25505</v>
      </c>
      <c r="P16" s="22">
        <f t="shared" si="8"/>
        <v>15483</v>
      </c>
      <c r="Q16" s="12"/>
      <c r="R16" s="12"/>
      <c r="S16" s="12"/>
    </row>
    <row r="17" spans="1:19" s="7" customFormat="1" ht="21" customHeight="1" x14ac:dyDescent="0.2">
      <c r="A17" s="23">
        <v>2007</v>
      </c>
      <c r="B17" s="24">
        <f>C17-D17</f>
        <v>-72646</v>
      </c>
      <c r="C17" s="24">
        <f t="shared" ref="C17:P17" si="9">+C56+C55+C54+C53</f>
        <v>536099</v>
      </c>
      <c r="D17" s="24">
        <f t="shared" si="9"/>
        <v>608745</v>
      </c>
      <c r="E17" s="24">
        <f t="shared" si="9"/>
        <v>-52104</v>
      </c>
      <c r="F17" s="24">
        <f t="shared" si="9"/>
        <v>400193</v>
      </c>
      <c r="G17" s="24">
        <f t="shared" si="9"/>
        <v>452297</v>
      </c>
      <c r="H17" s="24">
        <f t="shared" si="9"/>
        <v>12911</v>
      </c>
      <c r="I17" s="24">
        <f t="shared" si="9"/>
        <v>79343</v>
      </c>
      <c r="J17" s="24">
        <f t="shared" si="9"/>
        <v>66432</v>
      </c>
      <c r="K17" s="24">
        <f t="shared" si="9"/>
        <v>-45070</v>
      </c>
      <c r="L17" s="24">
        <f t="shared" si="9"/>
        <v>27928</v>
      </c>
      <c r="M17" s="24">
        <f t="shared" si="9"/>
        <v>72998</v>
      </c>
      <c r="N17" s="24">
        <f t="shared" si="9"/>
        <v>11617</v>
      </c>
      <c r="O17" s="24">
        <f t="shared" si="9"/>
        <v>28635</v>
      </c>
      <c r="P17" s="24">
        <f t="shared" si="9"/>
        <v>17018</v>
      </c>
      <c r="Q17" s="12"/>
      <c r="R17" s="12"/>
      <c r="S17" s="12"/>
    </row>
    <row r="18" spans="1:19" s="7" customFormat="1" ht="21" customHeight="1" x14ac:dyDescent="0.2">
      <c r="A18" s="21">
        <v>2008</v>
      </c>
      <c r="B18" s="22">
        <f>C18-D18</f>
        <v>-83743</v>
      </c>
      <c r="C18" s="22">
        <f t="shared" ref="C18:P18" si="10">+C57+C58+C59+C60</f>
        <v>561439</v>
      </c>
      <c r="D18" s="22">
        <f t="shared" si="10"/>
        <v>645182</v>
      </c>
      <c r="E18" s="22">
        <f t="shared" si="10"/>
        <v>-73587</v>
      </c>
      <c r="F18" s="22">
        <f t="shared" si="10"/>
        <v>423712</v>
      </c>
      <c r="G18" s="22">
        <f t="shared" si="10"/>
        <v>497299</v>
      </c>
      <c r="H18" s="22">
        <f t="shared" si="10"/>
        <v>12376</v>
      </c>
      <c r="I18" s="22">
        <f t="shared" si="10"/>
        <v>84899</v>
      </c>
      <c r="J18" s="22">
        <f t="shared" si="10"/>
        <v>72523</v>
      </c>
      <c r="K18" s="22">
        <f t="shared" si="10"/>
        <v>-30396</v>
      </c>
      <c r="L18" s="22">
        <f t="shared" si="10"/>
        <v>26461</v>
      </c>
      <c r="M18" s="22">
        <f t="shared" si="10"/>
        <v>56857</v>
      </c>
      <c r="N18" s="22">
        <f t="shared" si="10"/>
        <v>7864</v>
      </c>
      <c r="O18" s="22">
        <f t="shared" si="10"/>
        <v>26367</v>
      </c>
      <c r="P18" s="22">
        <f t="shared" si="10"/>
        <v>18503</v>
      </c>
      <c r="Q18" s="12"/>
      <c r="R18" s="12"/>
      <c r="S18" s="12"/>
    </row>
    <row r="19" spans="1:19" s="1" customFormat="1" ht="21" customHeight="1" x14ac:dyDescent="0.2">
      <c r="A19" s="23">
        <v>2009</v>
      </c>
      <c r="B19" s="24">
        <f>C19-D19</f>
        <v>-52188</v>
      </c>
      <c r="C19" s="24">
        <f t="shared" ref="C19:P19" si="11">+C61+C62+C63+C64</f>
        <v>582522</v>
      </c>
      <c r="D19" s="24">
        <f t="shared" si="11"/>
        <v>634710</v>
      </c>
      <c r="E19" s="24">
        <f t="shared" si="11"/>
        <v>-23362</v>
      </c>
      <c r="F19" s="24">
        <f t="shared" si="11"/>
        <v>439835</v>
      </c>
      <c r="G19" s="24">
        <f t="shared" si="11"/>
        <v>463197</v>
      </c>
      <c r="H19" s="24">
        <f t="shared" si="11"/>
        <v>14808</v>
      </c>
      <c r="I19" s="24">
        <f t="shared" si="11"/>
        <v>89484</v>
      </c>
      <c r="J19" s="24">
        <f t="shared" si="11"/>
        <v>74676</v>
      </c>
      <c r="K19" s="24">
        <f t="shared" si="11"/>
        <v>-51112</v>
      </c>
      <c r="L19" s="24">
        <f t="shared" si="11"/>
        <v>20538</v>
      </c>
      <c r="M19" s="24">
        <f t="shared" si="11"/>
        <v>71650</v>
      </c>
      <c r="N19" s="24">
        <f t="shared" si="11"/>
        <v>7478</v>
      </c>
      <c r="O19" s="24">
        <f t="shared" si="11"/>
        <v>32665</v>
      </c>
      <c r="P19" s="24">
        <f t="shared" si="11"/>
        <v>25187</v>
      </c>
      <c r="Q19" s="4"/>
      <c r="R19" s="4"/>
      <c r="S19" s="4"/>
    </row>
    <row r="20" spans="1:19" s="7" customFormat="1" ht="21" customHeight="1" x14ac:dyDescent="0.2">
      <c r="A20" s="25">
        <v>2010</v>
      </c>
      <c r="B20" s="22">
        <f>+B65+B66+B67+B68</f>
        <v>-72325</v>
      </c>
      <c r="C20" s="22">
        <f t="shared" ref="C20:P20" si="12">+C65+C66+C67+C68</f>
        <v>652131</v>
      </c>
      <c r="D20" s="22">
        <f t="shared" si="12"/>
        <v>724456</v>
      </c>
      <c r="E20" s="22">
        <f t="shared" si="12"/>
        <v>-35491</v>
      </c>
      <c r="F20" s="22">
        <f t="shared" si="12"/>
        <v>499337</v>
      </c>
      <c r="G20" s="22">
        <f t="shared" si="12"/>
        <v>534828</v>
      </c>
      <c r="H20" s="22">
        <f t="shared" si="12"/>
        <v>9331</v>
      </c>
      <c r="I20" s="22">
        <f t="shared" si="12"/>
        <v>98741</v>
      </c>
      <c r="J20" s="22">
        <f t="shared" si="12"/>
        <v>89410</v>
      </c>
      <c r="K20" s="22">
        <f t="shared" si="12"/>
        <v>-57561</v>
      </c>
      <c r="L20" s="22">
        <f t="shared" si="12"/>
        <v>24260</v>
      </c>
      <c r="M20" s="22">
        <f t="shared" si="12"/>
        <v>81821</v>
      </c>
      <c r="N20" s="22">
        <f t="shared" si="12"/>
        <v>11396</v>
      </c>
      <c r="O20" s="22">
        <f t="shared" si="12"/>
        <v>29793</v>
      </c>
      <c r="P20" s="22">
        <f t="shared" si="12"/>
        <v>18397</v>
      </c>
      <c r="Q20" s="12"/>
      <c r="R20" s="12"/>
      <c r="S20" s="12"/>
    </row>
    <row r="21" spans="1:19" s="7" customFormat="1" ht="21" customHeight="1" x14ac:dyDescent="0.2">
      <c r="A21" s="23">
        <v>2011</v>
      </c>
      <c r="B21" s="24">
        <f>+B69+B70+B71+B72</f>
        <v>-76775</v>
      </c>
      <c r="C21" s="24">
        <f t="shared" ref="C21:P21" si="13">+C69+C70+C71+C72</f>
        <v>749901</v>
      </c>
      <c r="D21" s="24">
        <f t="shared" si="13"/>
        <v>826676</v>
      </c>
      <c r="E21" s="24">
        <f t="shared" si="13"/>
        <v>-41449</v>
      </c>
      <c r="F21" s="24">
        <f t="shared" si="13"/>
        <v>577332</v>
      </c>
      <c r="G21" s="24">
        <f t="shared" si="13"/>
        <v>618781</v>
      </c>
      <c r="H21" s="24">
        <f t="shared" si="13"/>
        <v>16513</v>
      </c>
      <c r="I21" s="24">
        <f t="shared" si="13"/>
        <v>111225</v>
      </c>
      <c r="J21" s="24">
        <f t="shared" si="13"/>
        <v>94712</v>
      </c>
      <c r="K21" s="24">
        <f t="shared" si="13"/>
        <v>-69464</v>
      </c>
      <c r="L21" s="24">
        <f t="shared" si="13"/>
        <v>24866</v>
      </c>
      <c r="M21" s="24">
        <f t="shared" si="13"/>
        <v>94330</v>
      </c>
      <c r="N21" s="24">
        <f t="shared" si="13"/>
        <v>17625</v>
      </c>
      <c r="O21" s="24">
        <f t="shared" si="13"/>
        <v>36478</v>
      </c>
      <c r="P21" s="24">
        <f t="shared" si="13"/>
        <v>18853</v>
      </c>
      <c r="Q21" s="12"/>
      <c r="R21" s="12"/>
      <c r="S21" s="12"/>
    </row>
    <row r="22" spans="1:19" s="7" customFormat="1" ht="21" customHeight="1" x14ac:dyDescent="0.2">
      <c r="A22" s="25">
        <v>2012</v>
      </c>
      <c r="B22" s="22">
        <f t="shared" ref="B22:P22" si="14">+B73+B74+B75+B76</f>
        <v>-59374</v>
      </c>
      <c r="C22" s="22">
        <f t="shared" si="14"/>
        <v>811575</v>
      </c>
      <c r="D22" s="22">
        <f t="shared" si="14"/>
        <v>870949</v>
      </c>
      <c r="E22" s="22">
        <f t="shared" si="14"/>
        <v>-21780</v>
      </c>
      <c r="F22" s="22">
        <f t="shared" si="14"/>
        <v>621222</v>
      </c>
      <c r="G22" s="22">
        <f t="shared" si="14"/>
        <v>643002</v>
      </c>
      <c r="H22" s="22">
        <f t="shared" si="14"/>
        <v>19472</v>
      </c>
      <c r="I22" s="22">
        <f t="shared" si="14"/>
        <v>123442</v>
      </c>
      <c r="J22" s="22">
        <f t="shared" si="14"/>
        <v>103970</v>
      </c>
      <c r="K22" s="22">
        <f t="shared" si="14"/>
        <v>-73871</v>
      </c>
      <c r="L22" s="22">
        <f t="shared" si="14"/>
        <v>27043</v>
      </c>
      <c r="M22" s="22">
        <f t="shared" si="14"/>
        <v>100914</v>
      </c>
      <c r="N22" s="22">
        <f t="shared" si="14"/>
        <v>16805</v>
      </c>
      <c r="O22" s="22">
        <f t="shared" si="14"/>
        <v>39868</v>
      </c>
      <c r="P22" s="22">
        <f t="shared" si="14"/>
        <v>23063</v>
      </c>
      <c r="Q22" s="12"/>
      <c r="R22" s="12"/>
      <c r="S22" s="12"/>
    </row>
    <row r="23" spans="1:19" s="7" customFormat="1" ht="21" customHeight="1" x14ac:dyDescent="0.2">
      <c r="A23" s="23">
        <v>2013</v>
      </c>
      <c r="B23" s="24">
        <f>+B77+B78+B79+B80</f>
        <v>-22332</v>
      </c>
      <c r="C23" s="24">
        <f t="shared" ref="C23:P23" si="15">+C77+C78+C79+C80</f>
        <v>844673</v>
      </c>
      <c r="D23" s="24">
        <f t="shared" si="15"/>
        <v>867005</v>
      </c>
      <c r="E23" s="24">
        <f t="shared" si="15"/>
        <v>9753</v>
      </c>
      <c r="F23" s="24">
        <f t="shared" si="15"/>
        <v>654718</v>
      </c>
      <c r="G23" s="24">
        <f t="shared" si="15"/>
        <v>644965</v>
      </c>
      <c r="H23" s="24">
        <f t="shared" si="15"/>
        <v>22043</v>
      </c>
      <c r="I23" s="24">
        <f t="shared" si="15"/>
        <v>126918</v>
      </c>
      <c r="J23" s="24">
        <f t="shared" si="15"/>
        <v>104875</v>
      </c>
      <c r="K23" s="24">
        <f t="shared" si="15"/>
        <v>-70225</v>
      </c>
      <c r="L23" s="24">
        <f t="shared" si="15"/>
        <v>23809</v>
      </c>
      <c r="M23" s="24">
        <f t="shared" si="15"/>
        <v>94034</v>
      </c>
      <c r="N23" s="24">
        <f t="shared" si="15"/>
        <v>16097</v>
      </c>
      <c r="O23" s="24">
        <f t="shared" si="15"/>
        <v>39228</v>
      </c>
      <c r="P23" s="24">
        <f t="shared" si="15"/>
        <v>23131</v>
      </c>
      <c r="Q23" s="12"/>
      <c r="R23" s="12"/>
      <c r="S23" s="12"/>
    </row>
    <row r="24" spans="1:19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"/>
      <c r="R24" s="4"/>
      <c r="S24" s="4"/>
    </row>
    <row r="25" spans="1:19" s="1" customFormat="1" ht="21" customHeight="1" x14ac:dyDescent="0.2">
      <c r="A25" s="28" t="s">
        <v>0</v>
      </c>
      <c r="B25" s="22">
        <f t="shared" ref="B25:B48" si="16">C25-D25</f>
        <v>-12171</v>
      </c>
      <c r="C25" s="22">
        <f t="shared" ref="C25:C48" si="17">+F25+I25+L25+O25</f>
        <v>48012</v>
      </c>
      <c r="D25" s="22">
        <f t="shared" ref="D25:D48" si="18">+G25+J25+M25+P25</f>
        <v>60183</v>
      </c>
      <c r="E25" s="22">
        <f t="shared" ref="E25:E48" si="19">F25-G25</f>
        <v>-12790</v>
      </c>
      <c r="F25" s="22">
        <v>35028</v>
      </c>
      <c r="G25" s="22">
        <v>47818</v>
      </c>
      <c r="H25" s="22">
        <f t="shared" ref="H25:H48" si="20">I25-J25</f>
        <v>223</v>
      </c>
      <c r="I25" s="22">
        <v>8605</v>
      </c>
      <c r="J25" s="22">
        <v>8382</v>
      </c>
      <c r="K25" s="22">
        <f t="shared" ref="K25:K48" si="21">L25-M25</f>
        <v>-830</v>
      </c>
      <c r="L25" s="22">
        <v>2480</v>
      </c>
      <c r="M25" s="22">
        <v>3310</v>
      </c>
      <c r="N25" s="22">
        <f t="shared" ref="N25:N48" si="22">O25-P25</f>
        <v>1226</v>
      </c>
      <c r="O25" s="22">
        <v>1899</v>
      </c>
      <c r="P25" s="22">
        <v>673</v>
      </c>
      <c r="Q25" s="4"/>
      <c r="R25" s="4"/>
      <c r="S25" s="4"/>
    </row>
    <row r="26" spans="1:19" s="1" customFormat="1" ht="21" customHeight="1" x14ac:dyDescent="0.2">
      <c r="A26" s="29" t="s">
        <v>1</v>
      </c>
      <c r="B26" s="24">
        <f t="shared" si="16"/>
        <v>-12375</v>
      </c>
      <c r="C26" s="24">
        <f t="shared" si="17"/>
        <v>55017</v>
      </c>
      <c r="D26" s="24">
        <f t="shared" si="18"/>
        <v>67392</v>
      </c>
      <c r="E26" s="24">
        <f t="shared" si="19"/>
        <v>-15316</v>
      </c>
      <c r="F26" s="24">
        <v>37441</v>
      </c>
      <c r="G26" s="24">
        <v>52757</v>
      </c>
      <c r="H26" s="24">
        <f t="shared" si="20"/>
        <v>1920</v>
      </c>
      <c r="I26" s="24">
        <v>11886</v>
      </c>
      <c r="J26" s="24">
        <v>9966</v>
      </c>
      <c r="K26" s="24">
        <f t="shared" si="21"/>
        <v>-331</v>
      </c>
      <c r="L26" s="24">
        <v>3506</v>
      </c>
      <c r="M26" s="24">
        <v>3837</v>
      </c>
      <c r="N26" s="24">
        <f t="shared" si="22"/>
        <v>1352</v>
      </c>
      <c r="O26" s="24">
        <v>2184</v>
      </c>
      <c r="P26" s="24">
        <v>832</v>
      </c>
      <c r="Q26" s="4"/>
      <c r="R26" s="4"/>
      <c r="S26" s="4"/>
    </row>
    <row r="27" spans="1:19" s="1" customFormat="1" ht="21" customHeight="1" x14ac:dyDescent="0.2">
      <c r="A27" s="28" t="s">
        <v>2</v>
      </c>
      <c r="B27" s="22">
        <f t="shared" si="16"/>
        <v>-8332</v>
      </c>
      <c r="C27" s="22">
        <f t="shared" si="17"/>
        <v>57683</v>
      </c>
      <c r="D27" s="22">
        <f t="shared" si="18"/>
        <v>66015</v>
      </c>
      <c r="E27" s="22">
        <f t="shared" si="19"/>
        <v>-11820</v>
      </c>
      <c r="F27" s="22">
        <v>39904</v>
      </c>
      <c r="G27" s="22">
        <v>51724</v>
      </c>
      <c r="H27" s="22">
        <f t="shared" si="20"/>
        <v>2213</v>
      </c>
      <c r="I27" s="22">
        <v>12190</v>
      </c>
      <c r="J27" s="22">
        <v>9977</v>
      </c>
      <c r="K27" s="22">
        <f t="shared" si="21"/>
        <v>-33</v>
      </c>
      <c r="L27" s="22">
        <v>3404</v>
      </c>
      <c r="M27" s="22">
        <v>3437</v>
      </c>
      <c r="N27" s="22">
        <f t="shared" si="22"/>
        <v>1308</v>
      </c>
      <c r="O27" s="22">
        <v>2185</v>
      </c>
      <c r="P27" s="22">
        <v>877</v>
      </c>
      <c r="Q27" s="4"/>
      <c r="R27" s="4"/>
      <c r="S27" s="4"/>
    </row>
    <row r="28" spans="1:19" s="1" customFormat="1" ht="21" customHeight="1" x14ac:dyDescent="0.2">
      <c r="A28" s="29" t="s">
        <v>3</v>
      </c>
      <c r="B28" s="24">
        <f t="shared" si="16"/>
        <v>-12007</v>
      </c>
      <c r="C28" s="24">
        <f t="shared" si="17"/>
        <v>62799</v>
      </c>
      <c r="D28" s="24">
        <f t="shared" si="18"/>
        <v>74806</v>
      </c>
      <c r="E28" s="24">
        <f t="shared" si="19"/>
        <v>-13539</v>
      </c>
      <c r="F28" s="24">
        <v>43868</v>
      </c>
      <c r="G28" s="24">
        <v>57407</v>
      </c>
      <c r="H28" s="24">
        <f t="shared" si="20"/>
        <v>1806</v>
      </c>
      <c r="I28" s="24">
        <v>12663</v>
      </c>
      <c r="J28" s="24">
        <v>10857</v>
      </c>
      <c r="K28" s="24">
        <f t="shared" si="21"/>
        <v>-2027</v>
      </c>
      <c r="L28" s="24">
        <v>3592</v>
      </c>
      <c r="M28" s="24">
        <v>5619</v>
      </c>
      <c r="N28" s="24">
        <f t="shared" si="22"/>
        <v>1753</v>
      </c>
      <c r="O28" s="24">
        <v>2676</v>
      </c>
      <c r="P28" s="24">
        <v>923</v>
      </c>
      <c r="Q28" s="4"/>
      <c r="R28" s="4"/>
      <c r="S28" s="4"/>
    </row>
    <row r="29" spans="1:19" s="1" customFormat="1" ht="21" customHeight="1" x14ac:dyDescent="0.2">
      <c r="A29" s="28" t="s">
        <v>7</v>
      </c>
      <c r="B29" s="22">
        <f t="shared" si="16"/>
        <v>-6283</v>
      </c>
      <c r="C29" s="22">
        <f t="shared" si="17"/>
        <v>55423</v>
      </c>
      <c r="D29" s="22">
        <f t="shared" si="18"/>
        <v>61706</v>
      </c>
      <c r="E29" s="22">
        <f t="shared" si="19"/>
        <v>-8160</v>
      </c>
      <c r="F29" s="22">
        <v>41507</v>
      </c>
      <c r="G29" s="22">
        <v>49667</v>
      </c>
      <c r="H29" s="22">
        <f t="shared" si="20"/>
        <v>323</v>
      </c>
      <c r="I29" s="22">
        <v>8101</v>
      </c>
      <c r="J29" s="22">
        <v>7778</v>
      </c>
      <c r="K29" s="22">
        <f t="shared" si="21"/>
        <v>459</v>
      </c>
      <c r="L29" s="22">
        <v>3788</v>
      </c>
      <c r="M29" s="22">
        <v>3329</v>
      </c>
      <c r="N29" s="22">
        <f t="shared" si="22"/>
        <v>1095</v>
      </c>
      <c r="O29" s="22">
        <v>2027</v>
      </c>
      <c r="P29" s="22">
        <v>932</v>
      </c>
      <c r="Q29" s="4"/>
      <c r="R29" s="4"/>
      <c r="S29" s="4"/>
    </row>
    <row r="30" spans="1:19" s="1" customFormat="1" ht="21" customHeight="1" x14ac:dyDescent="0.2">
      <c r="A30" s="29" t="s">
        <v>4</v>
      </c>
      <c r="B30" s="24">
        <f t="shared" si="16"/>
        <v>-8987</v>
      </c>
      <c r="C30" s="24">
        <f t="shared" si="17"/>
        <v>54638</v>
      </c>
      <c r="D30" s="24">
        <f t="shared" si="18"/>
        <v>63625</v>
      </c>
      <c r="E30" s="24">
        <f t="shared" si="19"/>
        <v>-8559</v>
      </c>
      <c r="F30" s="24">
        <v>40061</v>
      </c>
      <c r="G30" s="24">
        <v>48620</v>
      </c>
      <c r="H30" s="24">
        <f t="shared" si="20"/>
        <v>890</v>
      </c>
      <c r="I30" s="24">
        <v>9133</v>
      </c>
      <c r="J30" s="24">
        <v>8243</v>
      </c>
      <c r="K30" s="24">
        <f t="shared" si="21"/>
        <v>-2492</v>
      </c>
      <c r="L30" s="24">
        <v>3345</v>
      </c>
      <c r="M30" s="24">
        <v>5837</v>
      </c>
      <c r="N30" s="24">
        <f t="shared" si="22"/>
        <v>1174</v>
      </c>
      <c r="O30" s="24">
        <v>2099</v>
      </c>
      <c r="P30" s="24">
        <v>925</v>
      </c>
      <c r="Q30" s="4"/>
      <c r="R30" s="4"/>
      <c r="S30" s="4"/>
    </row>
    <row r="31" spans="1:19" s="1" customFormat="1" ht="21" customHeight="1" x14ac:dyDescent="0.2">
      <c r="A31" s="28" t="s">
        <v>5</v>
      </c>
      <c r="B31" s="22">
        <f t="shared" si="16"/>
        <v>-2527</v>
      </c>
      <c r="C31" s="22">
        <f t="shared" si="17"/>
        <v>62878</v>
      </c>
      <c r="D31" s="22">
        <f t="shared" si="18"/>
        <v>65405</v>
      </c>
      <c r="E31" s="22">
        <f t="shared" si="19"/>
        <v>-6638</v>
      </c>
      <c r="F31" s="22">
        <v>44341</v>
      </c>
      <c r="G31" s="22">
        <v>50979</v>
      </c>
      <c r="H31" s="22">
        <f t="shared" si="20"/>
        <v>1300</v>
      </c>
      <c r="I31" s="22">
        <v>11423</v>
      </c>
      <c r="J31" s="22">
        <v>10123</v>
      </c>
      <c r="K31" s="22">
        <f t="shared" si="21"/>
        <v>385</v>
      </c>
      <c r="L31" s="22">
        <v>3642</v>
      </c>
      <c r="M31" s="22">
        <v>3257</v>
      </c>
      <c r="N31" s="22">
        <f t="shared" si="22"/>
        <v>2426</v>
      </c>
      <c r="O31" s="22">
        <v>3472</v>
      </c>
      <c r="P31" s="22">
        <v>1046</v>
      </c>
      <c r="Q31" s="4"/>
      <c r="R31" s="4"/>
      <c r="S31" s="4"/>
    </row>
    <row r="32" spans="1:19" s="1" customFormat="1" ht="21" customHeight="1" x14ac:dyDescent="0.2">
      <c r="A32" s="29" t="s">
        <v>6</v>
      </c>
      <c r="B32" s="24">
        <f t="shared" si="16"/>
        <v>-6316</v>
      </c>
      <c r="C32" s="24">
        <f t="shared" si="17"/>
        <v>61960</v>
      </c>
      <c r="D32" s="24">
        <f t="shared" si="18"/>
        <v>68276</v>
      </c>
      <c r="E32" s="24">
        <f t="shared" si="19"/>
        <v>-7932</v>
      </c>
      <c r="F32" s="24">
        <v>44691</v>
      </c>
      <c r="G32" s="24">
        <v>52623</v>
      </c>
      <c r="H32" s="24">
        <f t="shared" si="20"/>
        <v>740</v>
      </c>
      <c r="I32" s="24">
        <v>11328</v>
      </c>
      <c r="J32" s="24">
        <v>10588</v>
      </c>
      <c r="K32" s="24">
        <f t="shared" si="21"/>
        <v>-787</v>
      </c>
      <c r="L32" s="24">
        <v>3147</v>
      </c>
      <c r="M32" s="24">
        <v>3934</v>
      </c>
      <c r="N32" s="24">
        <f t="shared" si="22"/>
        <v>1663</v>
      </c>
      <c r="O32" s="24">
        <v>2794</v>
      </c>
      <c r="P32" s="24">
        <v>1131</v>
      </c>
      <c r="Q32" s="4"/>
      <c r="R32" s="4"/>
      <c r="S32" s="4"/>
    </row>
    <row r="33" spans="1:19" s="1" customFormat="1" ht="21" customHeight="1" x14ac:dyDescent="0.2">
      <c r="A33" s="28" t="s">
        <v>11</v>
      </c>
      <c r="B33" s="22">
        <f t="shared" si="16"/>
        <v>-6963</v>
      </c>
      <c r="C33" s="22">
        <f t="shared" si="17"/>
        <v>52556</v>
      </c>
      <c r="D33" s="22">
        <f t="shared" si="18"/>
        <v>59519</v>
      </c>
      <c r="E33" s="22">
        <f t="shared" si="19"/>
        <v>-7474</v>
      </c>
      <c r="F33" s="22">
        <v>40465</v>
      </c>
      <c r="G33" s="22">
        <v>47939</v>
      </c>
      <c r="H33" s="22">
        <f t="shared" si="20"/>
        <v>-134</v>
      </c>
      <c r="I33" s="22">
        <v>7627</v>
      </c>
      <c r="J33" s="22">
        <v>7761</v>
      </c>
      <c r="K33" s="22">
        <f t="shared" si="21"/>
        <v>-835</v>
      </c>
      <c r="L33" s="22">
        <v>2015</v>
      </c>
      <c r="M33" s="22">
        <v>2850</v>
      </c>
      <c r="N33" s="22">
        <f t="shared" si="22"/>
        <v>1480</v>
      </c>
      <c r="O33" s="22">
        <v>2449</v>
      </c>
      <c r="P33" s="22">
        <v>969</v>
      </c>
      <c r="Q33" s="4"/>
      <c r="R33" s="4"/>
      <c r="S33" s="4"/>
    </row>
    <row r="34" spans="1:19" s="1" customFormat="1" ht="21" customHeight="1" x14ac:dyDescent="0.2">
      <c r="A34" s="29" t="s">
        <v>8</v>
      </c>
      <c r="B34" s="24">
        <f t="shared" si="16"/>
        <v>-7065</v>
      </c>
      <c r="C34" s="24">
        <f t="shared" si="17"/>
        <v>61159</v>
      </c>
      <c r="D34" s="24">
        <f t="shared" si="18"/>
        <v>68224</v>
      </c>
      <c r="E34" s="24">
        <f t="shared" si="19"/>
        <v>-7878</v>
      </c>
      <c r="F34" s="24">
        <v>46198</v>
      </c>
      <c r="G34" s="24">
        <v>54076</v>
      </c>
      <c r="H34" s="24">
        <f t="shared" si="20"/>
        <v>683</v>
      </c>
      <c r="I34" s="24">
        <v>9585</v>
      </c>
      <c r="J34" s="24">
        <v>8902</v>
      </c>
      <c r="K34" s="24">
        <f t="shared" si="21"/>
        <v>-1559</v>
      </c>
      <c r="L34" s="24">
        <v>2674</v>
      </c>
      <c r="M34" s="24">
        <v>4233</v>
      </c>
      <c r="N34" s="24">
        <f t="shared" si="22"/>
        <v>1689</v>
      </c>
      <c r="O34" s="24">
        <v>2702</v>
      </c>
      <c r="P34" s="24">
        <v>1013</v>
      </c>
      <c r="Q34" s="4"/>
      <c r="R34" s="4"/>
      <c r="S34" s="4"/>
    </row>
    <row r="35" spans="1:19" s="1" customFormat="1" ht="21" customHeight="1" x14ac:dyDescent="0.2">
      <c r="A35" s="28" t="s">
        <v>9</v>
      </c>
      <c r="B35" s="22">
        <f t="shared" si="16"/>
        <v>-3277</v>
      </c>
      <c r="C35" s="22">
        <f t="shared" si="17"/>
        <v>70128</v>
      </c>
      <c r="D35" s="22">
        <f t="shared" si="18"/>
        <v>73405</v>
      </c>
      <c r="E35" s="22">
        <f t="shared" si="19"/>
        <v>-5887</v>
      </c>
      <c r="F35" s="22">
        <v>51488</v>
      </c>
      <c r="G35" s="22">
        <v>57375</v>
      </c>
      <c r="H35" s="22">
        <f t="shared" si="20"/>
        <v>684</v>
      </c>
      <c r="I35" s="22">
        <v>11294</v>
      </c>
      <c r="J35" s="22">
        <v>10610</v>
      </c>
      <c r="K35" s="22">
        <f t="shared" si="21"/>
        <v>-451</v>
      </c>
      <c r="L35" s="22">
        <v>3777</v>
      </c>
      <c r="M35" s="22">
        <v>4228</v>
      </c>
      <c r="N35" s="22">
        <f t="shared" si="22"/>
        <v>2377</v>
      </c>
      <c r="O35" s="22">
        <v>3569</v>
      </c>
      <c r="P35" s="22">
        <v>1192</v>
      </c>
      <c r="Q35" s="4"/>
      <c r="R35" s="4"/>
      <c r="S35" s="4"/>
    </row>
    <row r="36" spans="1:19" s="1" customFormat="1" ht="21" customHeight="1" x14ac:dyDescent="0.2">
      <c r="A36" s="29" t="s">
        <v>10</v>
      </c>
      <c r="B36" s="24">
        <f t="shared" si="16"/>
        <v>-5162</v>
      </c>
      <c r="C36" s="24">
        <f t="shared" si="17"/>
        <v>71473</v>
      </c>
      <c r="D36" s="24">
        <f t="shared" si="18"/>
        <v>76635</v>
      </c>
      <c r="E36" s="24">
        <f t="shared" si="19"/>
        <v>-8284</v>
      </c>
      <c r="F36" s="24">
        <v>52389</v>
      </c>
      <c r="G36" s="24">
        <v>60673</v>
      </c>
      <c r="H36" s="24">
        <f t="shared" si="20"/>
        <v>1861</v>
      </c>
      <c r="I36" s="24">
        <v>12370</v>
      </c>
      <c r="J36" s="24">
        <v>10509</v>
      </c>
      <c r="K36" s="24">
        <f t="shared" si="21"/>
        <v>-1457</v>
      </c>
      <c r="L36" s="24">
        <v>2860</v>
      </c>
      <c r="M36" s="24">
        <v>4317</v>
      </c>
      <c r="N36" s="24">
        <f t="shared" si="22"/>
        <v>2718</v>
      </c>
      <c r="O36" s="24">
        <v>3854</v>
      </c>
      <c r="P36" s="24">
        <v>1136</v>
      </c>
      <c r="Q36" s="4"/>
      <c r="R36" s="4"/>
      <c r="S36" s="4"/>
    </row>
    <row r="37" spans="1:19" s="1" customFormat="1" ht="21" customHeight="1" x14ac:dyDescent="0.2">
      <c r="A37" s="28" t="s">
        <v>15</v>
      </c>
      <c r="B37" s="22">
        <f t="shared" si="16"/>
        <v>-7623</v>
      </c>
      <c r="C37" s="22">
        <f t="shared" si="17"/>
        <v>64484</v>
      </c>
      <c r="D37" s="22">
        <f t="shared" si="18"/>
        <v>72107</v>
      </c>
      <c r="E37" s="22">
        <f t="shared" si="19"/>
        <v>-6396</v>
      </c>
      <c r="F37" s="22">
        <v>50692</v>
      </c>
      <c r="G37" s="22">
        <v>57088</v>
      </c>
      <c r="H37" s="22">
        <f t="shared" si="20"/>
        <v>-1099</v>
      </c>
      <c r="I37" s="22">
        <v>8216</v>
      </c>
      <c r="J37" s="22">
        <v>9315</v>
      </c>
      <c r="K37" s="22">
        <f t="shared" si="21"/>
        <v>-2207</v>
      </c>
      <c r="L37" s="22">
        <v>2413</v>
      </c>
      <c r="M37" s="22">
        <v>4620</v>
      </c>
      <c r="N37" s="22">
        <f t="shared" si="22"/>
        <v>2079</v>
      </c>
      <c r="O37" s="22">
        <v>3163</v>
      </c>
      <c r="P37" s="22">
        <v>1084</v>
      </c>
      <c r="Q37" s="4"/>
      <c r="R37" s="4"/>
      <c r="S37" s="4"/>
    </row>
    <row r="38" spans="1:19" s="1" customFormat="1" ht="21" customHeight="1" x14ac:dyDescent="0.2">
      <c r="A38" s="29" t="s">
        <v>12</v>
      </c>
      <c r="B38" s="24">
        <f t="shared" si="16"/>
        <v>-5548</v>
      </c>
      <c r="C38" s="24">
        <f t="shared" si="17"/>
        <v>74667</v>
      </c>
      <c r="D38" s="24">
        <f t="shared" si="18"/>
        <v>80215</v>
      </c>
      <c r="E38" s="24">
        <f t="shared" si="19"/>
        <v>-4737</v>
      </c>
      <c r="F38" s="24">
        <v>57103</v>
      </c>
      <c r="G38" s="24">
        <v>61840</v>
      </c>
      <c r="H38" s="24">
        <f t="shared" si="20"/>
        <v>393</v>
      </c>
      <c r="I38" s="24">
        <v>10353</v>
      </c>
      <c r="J38" s="24">
        <v>9960</v>
      </c>
      <c r="K38" s="24">
        <f t="shared" si="21"/>
        <v>-3557</v>
      </c>
      <c r="L38" s="24">
        <v>3531</v>
      </c>
      <c r="M38" s="24">
        <v>7088</v>
      </c>
      <c r="N38" s="24">
        <f t="shared" si="22"/>
        <v>2353</v>
      </c>
      <c r="O38" s="24">
        <v>3680</v>
      </c>
      <c r="P38" s="24">
        <v>1327</v>
      </c>
      <c r="Q38" s="4"/>
      <c r="R38" s="4"/>
      <c r="S38" s="4"/>
    </row>
    <row r="39" spans="1:19" s="1" customFormat="1" ht="21" customHeight="1" x14ac:dyDescent="0.2">
      <c r="A39" s="28" t="s">
        <v>13</v>
      </c>
      <c r="B39" s="22">
        <f t="shared" si="16"/>
        <v>-3497</v>
      </c>
      <c r="C39" s="22">
        <f t="shared" si="17"/>
        <v>81323</v>
      </c>
      <c r="D39" s="22">
        <f t="shared" si="18"/>
        <v>84820</v>
      </c>
      <c r="E39" s="22">
        <f t="shared" si="19"/>
        <v>-5115</v>
      </c>
      <c r="F39" s="22">
        <v>62179</v>
      </c>
      <c r="G39" s="22">
        <v>67294</v>
      </c>
      <c r="H39" s="22">
        <f t="shared" si="20"/>
        <v>485</v>
      </c>
      <c r="I39" s="22">
        <v>12029</v>
      </c>
      <c r="J39" s="22">
        <v>11544</v>
      </c>
      <c r="K39" s="22">
        <f t="shared" si="21"/>
        <v>-1047</v>
      </c>
      <c r="L39" s="22">
        <v>3660</v>
      </c>
      <c r="M39" s="22">
        <v>4707</v>
      </c>
      <c r="N39" s="22">
        <f t="shared" si="22"/>
        <v>2180</v>
      </c>
      <c r="O39" s="22">
        <v>3455</v>
      </c>
      <c r="P39" s="22">
        <v>1275</v>
      </c>
      <c r="Q39" s="4"/>
      <c r="R39" s="4"/>
      <c r="S39" s="4"/>
    </row>
    <row r="40" spans="1:19" s="1" customFormat="1" ht="21" customHeight="1" x14ac:dyDescent="0.2">
      <c r="A40" s="29" t="s">
        <v>14</v>
      </c>
      <c r="B40" s="24">
        <f t="shared" si="16"/>
        <v>-4607</v>
      </c>
      <c r="C40" s="24">
        <f t="shared" si="17"/>
        <v>87682</v>
      </c>
      <c r="D40" s="24">
        <f t="shared" si="18"/>
        <v>92289</v>
      </c>
      <c r="E40" s="24">
        <f t="shared" si="19"/>
        <v>-6028</v>
      </c>
      <c r="F40" s="24">
        <v>67283</v>
      </c>
      <c r="G40" s="24">
        <v>73311</v>
      </c>
      <c r="H40" s="24">
        <f t="shared" si="20"/>
        <v>1153</v>
      </c>
      <c r="I40" s="24">
        <v>12876</v>
      </c>
      <c r="J40" s="24">
        <v>11723</v>
      </c>
      <c r="K40" s="24">
        <f t="shared" si="21"/>
        <v>-2715</v>
      </c>
      <c r="L40" s="24">
        <v>3175</v>
      </c>
      <c r="M40" s="24">
        <v>5890</v>
      </c>
      <c r="N40" s="24">
        <f t="shared" si="22"/>
        <v>2983</v>
      </c>
      <c r="O40" s="24">
        <v>4348</v>
      </c>
      <c r="P40" s="24">
        <v>1365</v>
      </c>
      <c r="Q40" s="4"/>
      <c r="R40" s="4"/>
      <c r="S40" s="4"/>
    </row>
    <row r="41" spans="1:19" s="1" customFormat="1" ht="21" customHeight="1" x14ac:dyDescent="0.2">
      <c r="A41" s="28" t="s">
        <v>19</v>
      </c>
      <c r="B41" s="22">
        <f t="shared" si="16"/>
        <v>-12647</v>
      </c>
      <c r="C41" s="22">
        <f t="shared" si="17"/>
        <v>84541</v>
      </c>
      <c r="D41" s="22">
        <f t="shared" si="18"/>
        <v>97188</v>
      </c>
      <c r="E41" s="22">
        <f t="shared" si="19"/>
        <v>-4349</v>
      </c>
      <c r="F41" s="22">
        <v>68229</v>
      </c>
      <c r="G41" s="22">
        <v>72578</v>
      </c>
      <c r="H41" s="22">
        <f t="shared" si="20"/>
        <v>-582</v>
      </c>
      <c r="I41" s="22">
        <v>10149</v>
      </c>
      <c r="J41" s="22">
        <v>10731</v>
      </c>
      <c r="K41" s="22">
        <f t="shared" si="21"/>
        <v>-8881</v>
      </c>
      <c r="L41" s="22">
        <v>3903</v>
      </c>
      <c r="M41" s="22">
        <v>12784</v>
      </c>
      <c r="N41" s="22">
        <f t="shared" si="22"/>
        <v>1165</v>
      </c>
      <c r="O41" s="22">
        <v>2260</v>
      </c>
      <c r="P41" s="22">
        <v>1095</v>
      </c>
      <c r="Q41" s="4"/>
      <c r="R41" s="4"/>
      <c r="S41" s="4"/>
    </row>
    <row r="42" spans="1:19" s="1" customFormat="1" ht="21" customHeight="1" x14ac:dyDescent="0.2">
      <c r="A42" s="29" t="s">
        <v>20</v>
      </c>
      <c r="B42" s="24">
        <f t="shared" si="16"/>
        <v>-15938</v>
      </c>
      <c r="C42" s="24">
        <f t="shared" si="17"/>
        <v>98340</v>
      </c>
      <c r="D42" s="24">
        <f t="shared" si="18"/>
        <v>114278</v>
      </c>
      <c r="E42" s="24">
        <f t="shared" si="19"/>
        <v>-8214</v>
      </c>
      <c r="F42" s="24">
        <v>78638</v>
      </c>
      <c r="G42" s="24">
        <v>86852</v>
      </c>
      <c r="H42" s="24">
        <f t="shared" si="20"/>
        <v>-295</v>
      </c>
      <c r="I42" s="24">
        <v>11843</v>
      </c>
      <c r="J42" s="24">
        <v>12138</v>
      </c>
      <c r="K42" s="24">
        <f t="shared" si="21"/>
        <v>-7413</v>
      </c>
      <c r="L42" s="24">
        <v>5213</v>
      </c>
      <c r="M42" s="24">
        <v>12626</v>
      </c>
      <c r="N42" s="24">
        <f t="shared" si="22"/>
        <v>-16</v>
      </c>
      <c r="O42" s="24">
        <v>2646</v>
      </c>
      <c r="P42" s="24">
        <v>2662</v>
      </c>
      <c r="Q42" s="4"/>
      <c r="R42" s="4"/>
      <c r="S42" s="4"/>
    </row>
    <row r="43" spans="1:19" s="1" customFormat="1" ht="21" customHeight="1" x14ac:dyDescent="0.2">
      <c r="A43" s="28" t="s">
        <v>21</v>
      </c>
      <c r="B43" s="22">
        <f t="shared" si="16"/>
        <v>-12309</v>
      </c>
      <c r="C43" s="22">
        <f t="shared" si="17"/>
        <v>97567</v>
      </c>
      <c r="D43" s="22">
        <f t="shared" si="18"/>
        <v>109876</v>
      </c>
      <c r="E43" s="22">
        <f t="shared" si="19"/>
        <v>-5494</v>
      </c>
      <c r="F43" s="22">
        <v>74500</v>
      </c>
      <c r="G43" s="22">
        <v>79994</v>
      </c>
      <c r="H43" s="22">
        <f t="shared" si="20"/>
        <v>-929</v>
      </c>
      <c r="I43" s="22">
        <v>13073</v>
      </c>
      <c r="J43" s="22">
        <v>14002</v>
      </c>
      <c r="K43" s="22">
        <f t="shared" si="21"/>
        <v>-6545</v>
      </c>
      <c r="L43" s="22">
        <v>5656</v>
      </c>
      <c r="M43" s="22">
        <v>12201</v>
      </c>
      <c r="N43" s="22">
        <f t="shared" si="22"/>
        <v>659</v>
      </c>
      <c r="O43" s="22">
        <v>4338</v>
      </c>
      <c r="P43" s="22">
        <v>3679</v>
      </c>
      <c r="Q43" s="4"/>
      <c r="R43" s="4"/>
      <c r="S43" s="4"/>
    </row>
    <row r="44" spans="1:19" s="1" customFormat="1" ht="21" customHeight="1" x14ac:dyDescent="0.2">
      <c r="A44" s="29" t="s">
        <v>22</v>
      </c>
      <c r="B44" s="24">
        <f t="shared" si="16"/>
        <v>-8053</v>
      </c>
      <c r="C44" s="24">
        <f t="shared" si="17"/>
        <v>99565</v>
      </c>
      <c r="D44" s="24">
        <f t="shared" si="18"/>
        <v>107618</v>
      </c>
      <c r="E44" s="24">
        <f t="shared" si="19"/>
        <v>-3926</v>
      </c>
      <c r="F44" s="24">
        <v>76290</v>
      </c>
      <c r="G44" s="24">
        <v>80216</v>
      </c>
      <c r="H44" s="24">
        <f t="shared" si="20"/>
        <v>1849</v>
      </c>
      <c r="I44" s="24">
        <v>13670</v>
      </c>
      <c r="J44" s="24">
        <v>11821</v>
      </c>
      <c r="K44" s="24">
        <f t="shared" si="21"/>
        <v>-7878</v>
      </c>
      <c r="L44" s="24">
        <v>4543</v>
      </c>
      <c r="M44" s="24">
        <v>12421</v>
      </c>
      <c r="N44" s="24">
        <f t="shared" si="22"/>
        <v>1902</v>
      </c>
      <c r="O44" s="24">
        <v>5062</v>
      </c>
      <c r="P44" s="24">
        <v>3160</v>
      </c>
      <c r="Q44" s="4"/>
      <c r="R44" s="4"/>
      <c r="S44" s="4"/>
    </row>
    <row r="45" spans="1:19" s="1" customFormat="1" ht="21" customHeight="1" x14ac:dyDescent="0.2">
      <c r="A45" s="28" t="s">
        <v>23</v>
      </c>
      <c r="B45" s="22">
        <f t="shared" si="16"/>
        <v>-4831</v>
      </c>
      <c r="C45" s="22">
        <f t="shared" si="17"/>
        <v>90988</v>
      </c>
      <c r="D45" s="22">
        <f t="shared" si="18"/>
        <v>95819</v>
      </c>
      <c r="E45" s="22">
        <f t="shared" si="19"/>
        <v>-1391</v>
      </c>
      <c r="F45" s="22">
        <v>71032</v>
      </c>
      <c r="G45" s="22">
        <v>72423</v>
      </c>
      <c r="H45" s="22">
        <f t="shared" si="20"/>
        <v>764</v>
      </c>
      <c r="I45" s="22">
        <v>10541</v>
      </c>
      <c r="J45" s="22">
        <v>9777</v>
      </c>
      <c r="K45" s="22">
        <f t="shared" si="21"/>
        <v>-5559</v>
      </c>
      <c r="L45" s="22">
        <v>4214</v>
      </c>
      <c r="M45" s="22">
        <v>9773</v>
      </c>
      <c r="N45" s="22">
        <f t="shared" si="22"/>
        <v>1355</v>
      </c>
      <c r="O45" s="22">
        <v>5201</v>
      </c>
      <c r="P45" s="22">
        <v>3846</v>
      </c>
      <c r="Q45" s="4"/>
      <c r="R45" s="4"/>
      <c r="S45" s="4"/>
    </row>
    <row r="46" spans="1:19" s="1" customFormat="1" ht="21" customHeight="1" x14ac:dyDescent="0.2">
      <c r="A46" s="29" t="s">
        <v>24</v>
      </c>
      <c r="B46" s="24">
        <f t="shared" si="16"/>
        <v>-4319</v>
      </c>
      <c r="C46" s="24">
        <f t="shared" si="17"/>
        <v>104438</v>
      </c>
      <c r="D46" s="24">
        <f t="shared" si="18"/>
        <v>108757</v>
      </c>
      <c r="E46" s="24">
        <f t="shared" si="19"/>
        <v>-2824</v>
      </c>
      <c r="F46" s="24">
        <v>78314</v>
      </c>
      <c r="G46" s="24">
        <v>81138</v>
      </c>
      <c r="H46" s="24">
        <f t="shared" si="20"/>
        <v>880</v>
      </c>
      <c r="I46" s="24">
        <v>13587</v>
      </c>
      <c r="J46" s="24">
        <v>12707</v>
      </c>
      <c r="K46" s="24">
        <f t="shared" si="21"/>
        <v>-5840</v>
      </c>
      <c r="L46" s="24">
        <v>6085</v>
      </c>
      <c r="M46" s="24">
        <v>11925</v>
      </c>
      <c r="N46" s="24">
        <f t="shared" si="22"/>
        <v>3465</v>
      </c>
      <c r="O46" s="24">
        <v>6452</v>
      </c>
      <c r="P46" s="24">
        <v>2987</v>
      </c>
      <c r="Q46" s="4"/>
      <c r="R46" s="4"/>
      <c r="S46" s="4"/>
    </row>
    <row r="47" spans="1:19" s="1" customFormat="1" ht="21" customHeight="1" x14ac:dyDescent="0.2">
      <c r="A47" s="28" t="s">
        <v>25</v>
      </c>
      <c r="B47" s="22">
        <f t="shared" si="16"/>
        <v>-6809</v>
      </c>
      <c r="C47" s="22">
        <f t="shared" si="17"/>
        <v>103470</v>
      </c>
      <c r="D47" s="22">
        <f t="shared" si="18"/>
        <v>110279</v>
      </c>
      <c r="E47" s="22">
        <f t="shared" si="19"/>
        <v>-2736</v>
      </c>
      <c r="F47" s="22">
        <v>78234</v>
      </c>
      <c r="G47" s="22">
        <v>80970</v>
      </c>
      <c r="H47" s="22">
        <f t="shared" si="20"/>
        <v>-328</v>
      </c>
      <c r="I47" s="22">
        <v>14106</v>
      </c>
      <c r="J47" s="22">
        <v>14434</v>
      </c>
      <c r="K47" s="22">
        <f t="shared" si="21"/>
        <v>-4818</v>
      </c>
      <c r="L47" s="22">
        <v>6855</v>
      </c>
      <c r="M47" s="22">
        <v>11673</v>
      </c>
      <c r="N47" s="22">
        <f t="shared" si="22"/>
        <v>1073</v>
      </c>
      <c r="O47" s="22">
        <v>4275</v>
      </c>
      <c r="P47" s="22">
        <v>3202</v>
      </c>
      <c r="Q47" s="4"/>
      <c r="R47" s="4"/>
      <c r="S47" s="4"/>
    </row>
    <row r="48" spans="1:19" s="1" customFormat="1" ht="21" customHeight="1" x14ac:dyDescent="0.2">
      <c r="A48" s="29" t="s">
        <v>26</v>
      </c>
      <c r="B48" s="24">
        <f t="shared" si="16"/>
        <v>-7532</v>
      </c>
      <c r="C48" s="24">
        <f t="shared" si="17"/>
        <v>109333</v>
      </c>
      <c r="D48" s="24">
        <f t="shared" si="18"/>
        <v>116865</v>
      </c>
      <c r="E48" s="24">
        <f t="shared" si="19"/>
        <v>-3133</v>
      </c>
      <c r="F48" s="24">
        <v>84378</v>
      </c>
      <c r="G48" s="24">
        <v>87511</v>
      </c>
      <c r="H48" s="24">
        <f t="shared" si="20"/>
        <v>1042</v>
      </c>
      <c r="I48" s="24">
        <v>14479</v>
      </c>
      <c r="J48" s="24">
        <v>13437</v>
      </c>
      <c r="K48" s="24">
        <f t="shared" si="21"/>
        <v>-5886</v>
      </c>
      <c r="L48" s="24">
        <v>5557</v>
      </c>
      <c r="M48" s="24">
        <v>11443</v>
      </c>
      <c r="N48" s="24">
        <f t="shared" si="22"/>
        <v>445</v>
      </c>
      <c r="O48" s="24">
        <v>4919</v>
      </c>
      <c r="P48" s="24">
        <v>4474</v>
      </c>
      <c r="Q48" s="4"/>
      <c r="R48" s="4"/>
      <c r="S48" s="4"/>
    </row>
    <row r="49" spans="1:19" s="1" customFormat="1" ht="21" customHeight="1" x14ac:dyDescent="0.2">
      <c r="A49" s="28" t="s">
        <v>130</v>
      </c>
      <c r="B49" s="22">
        <f t="shared" ref="B49:B56" si="23">C49-D49</f>
        <v>-8641</v>
      </c>
      <c r="C49" s="22">
        <f t="shared" ref="C49:D52" si="24">+F49+I49+L49+O49</f>
        <v>106292</v>
      </c>
      <c r="D49" s="22">
        <f t="shared" si="24"/>
        <v>114933</v>
      </c>
      <c r="E49" s="22">
        <f t="shared" ref="E49:E56" si="25">F49-G49</f>
        <v>-3404</v>
      </c>
      <c r="F49" s="22">
        <v>83344</v>
      </c>
      <c r="G49" s="22">
        <v>86748</v>
      </c>
      <c r="H49" s="22">
        <f t="shared" ref="H49:H56" si="26">I49-J49</f>
        <v>436</v>
      </c>
      <c r="I49" s="22">
        <v>13291</v>
      </c>
      <c r="J49" s="22">
        <v>12855</v>
      </c>
      <c r="K49" s="22">
        <f t="shared" ref="K49:K56" si="27">L49-M49</f>
        <v>-5645</v>
      </c>
      <c r="L49" s="22">
        <v>5518</v>
      </c>
      <c r="M49" s="22">
        <v>11163</v>
      </c>
      <c r="N49" s="22">
        <f t="shared" ref="N49:N56" si="28">O49-P49</f>
        <v>-28</v>
      </c>
      <c r="O49" s="22">
        <v>4139</v>
      </c>
      <c r="P49" s="22">
        <v>4167</v>
      </c>
      <c r="Q49" s="4"/>
      <c r="R49" s="4"/>
      <c r="S49" s="4"/>
    </row>
    <row r="50" spans="1:19" s="1" customFormat="1" ht="21" customHeight="1" x14ac:dyDescent="0.2">
      <c r="A50" s="29" t="s">
        <v>131</v>
      </c>
      <c r="B50" s="24">
        <f t="shared" si="23"/>
        <v>-8823</v>
      </c>
      <c r="C50" s="24">
        <f t="shared" si="24"/>
        <v>120208</v>
      </c>
      <c r="D50" s="24">
        <f t="shared" si="24"/>
        <v>129031</v>
      </c>
      <c r="E50" s="24">
        <f t="shared" si="25"/>
        <v>-4987</v>
      </c>
      <c r="F50" s="24">
        <v>89786</v>
      </c>
      <c r="G50" s="24">
        <v>94773</v>
      </c>
      <c r="H50" s="24">
        <f t="shared" si="26"/>
        <v>11</v>
      </c>
      <c r="I50" s="24">
        <v>15886</v>
      </c>
      <c r="J50" s="24">
        <v>15875</v>
      </c>
      <c r="K50" s="24">
        <f t="shared" si="27"/>
        <v>-8018</v>
      </c>
      <c r="L50" s="24">
        <v>7196</v>
      </c>
      <c r="M50" s="24">
        <v>15214</v>
      </c>
      <c r="N50" s="24">
        <f t="shared" si="28"/>
        <v>4171</v>
      </c>
      <c r="O50" s="24">
        <v>7340</v>
      </c>
      <c r="P50" s="24">
        <v>3169</v>
      </c>
      <c r="Q50" s="4"/>
      <c r="R50" s="4"/>
      <c r="S50" s="4"/>
    </row>
    <row r="51" spans="1:19" s="1" customFormat="1" ht="21" customHeight="1" x14ac:dyDescent="0.2">
      <c r="A51" s="28" t="s">
        <v>132</v>
      </c>
      <c r="B51" s="22">
        <f t="shared" si="23"/>
        <v>-8307</v>
      </c>
      <c r="C51" s="22">
        <f t="shared" si="24"/>
        <v>125520</v>
      </c>
      <c r="D51" s="22">
        <f t="shared" si="24"/>
        <v>133827</v>
      </c>
      <c r="E51" s="22">
        <f t="shared" si="25"/>
        <v>-6570</v>
      </c>
      <c r="F51" s="22">
        <v>92124</v>
      </c>
      <c r="G51" s="22">
        <v>98694</v>
      </c>
      <c r="H51" s="22">
        <f t="shared" si="26"/>
        <v>194</v>
      </c>
      <c r="I51" s="22">
        <v>17004</v>
      </c>
      <c r="J51" s="22">
        <v>16810</v>
      </c>
      <c r="K51" s="22">
        <f t="shared" si="27"/>
        <v>-5909</v>
      </c>
      <c r="L51" s="22">
        <v>8493</v>
      </c>
      <c r="M51" s="22">
        <v>14402</v>
      </c>
      <c r="N51" s="22">
        <f t="shared" si="28"/>
        <v>3978</v>
      </c>
      <c r="O51" s="22">
        <v>7899</v>
      </c>
      <c r="P51" s="22">
        <v>3921</v>
      </c>
      <c r="Q51" s="4"/>
      <c r="R51" s="4"/>
      <c r="S51" s="4"/>
    </row>
    <row r="52" spans="1:19" s="1" customFormat="1" ht="21" customHeight="1" x14ac:dyDescent="0.2">
      <c r="A52" s="29" t="s">
        <v>133</v>
      </c>
      <c r="B52" s="24">
        <f t="shared" si="23"/>
        <v>-14744</v>
      </c>
      <c r="C52" s="24">
        <f t="shared" si="24"/>
        <v>128987</v>
      </c>
      <c r="D52" s="24">
        <f t="shared" si="24"/>
        <v>143731</v>
      </c>
      <c r="E52" s="24">
        <f t="shared" si="25"/>
        <v>-7754</v>
      </c>
      <c r="F52" s="24">
        <v>98521</v>
      </c>
      <c r="G52" s="24">
        <v>106275</v>
      </c>
      <c r="H52" s="24">
        <f t="shared" si="26"/>
        <v>1597</v>
      </c>
      <c r="I52" s="24">
        <v>17539</v>
      </c>
      <c r="J52" s="24">
        <v>15942</v>
      </c>
      <c r="K52" s="24">
        <f t="shared" si="27"/>
        <v>-10488</v>
      </c>
      <c r="L52" s="24">
        <v>6800</v>
      </c>
      <c r="M52" s="24">
        <v>17288</v>
      </c>
      <c r="N52" s="24">
        <f t="shared" si="28"/>
        <v>1901</v>
      </c>
      <c r="O52" s="24">
        <v>6127</v>
      </c>
      <c r="P52" s="24">
        <v>4226</v>
      </c>
      <c r="Q52" s="4"/>
      <c r="R52" s="4"/>
      <c r="S52" s="4"/>
    </row>
    <row r="53" spans="1:19" s="1" customFormat="1" ht="21" customHeight="1" x14ac:dyDescent="0.2">
      <c r="A53" s="28" t="s">
        <v>135</v>
      </c>
      <c r="B53" s="22">
        <f t="shared" si="23"/>
        <v>-15184</v>
      </c>
      <c r="C53" s="22">
        <f t="shared" ref="C53:D56" si="29">+F53+I53+L53+O53</f>
        <v>127169</v>
      </c>
      <c r="D53" s="22">
        <f t="shared" si="29"/>
        <v>142353</v>
      </c>
      <c r="E53" s="22">
        <f t="shared" si="25"/>
        <v>-10360</v>
      </c>
      <c r="F53" s="22">
        <v>96651</v>
      </c>
      <c r="G53" s="22">
        <v>107011</v>
      </c>
      <c r="H53" s="22">
        <f t="shared" si="26"/>
        <v>2824</v>
      </c>
      <c r="I53" s="22">
        <v>17259</v>
      </c>
      <c r="J53" s="22">
        <v>14435</v>
      </c>
      <c r="K53" s="22">
        <f t="shared" si="27"/>
        <v>-10512</v>
      </c>
      <c r="L53" s="22">
        <v>5860</v>
      </c>
      <c r="M53" s="22">
        <v>16372</v>
      </c>
      <c r="N53" s="22">
        <f t="shared" si="28"/>
        <v>2864</v>
      </c>
      <c r="O53" s="22">
        <v>7399</v>
      </c>
      <c r="P53" s="22">
        <v>4535</v>
      </c>
      <c r="Q53" s="4"/>
      <c r="R53" s="4"/>
      <c r="S53" s="4"/>
    </row>
    <row r="54" spans="1:19" s="1" customFormat="1" ht="21" customHeight="1" x14ac:dyDescent="0.2">
      <c r="A54" s="29" t="s">
        <v>136</v>
      </c>
      <c r="B54" s="24">
        <f t="shared" si="23"/>
        <v>-19934</v>
      </c>
      <c r="C54" s="24">
        <f t="shared" si="29"/>
        <v>130751</v>
      </c>
      <c r="D54" s="24">
        <f t="shared" si="29"/>
        <v>150685</v>
      </c>
      <c r="E54" s="24">
        <f t="shared" si="25"/>
        <v>-13014</v>
      </c>
      <c r="F54" s="24">
        <v>98329</v>
      </c>
      <c r="G54" s="24">
        <v>111343</v>
      </c>
      <c r="H54" s="24">
        <f t="shared" si="26"/>
        <v>2385</v>
      </c>
      <c r="I54" s="24">
        <v>18576</v>
      </c>
      <c r="J54" s="24">
        <v>16191</v>
      </c>
      <c r="K54" s="24">
        <f t="shared" si="27"/>
        <v>-12459</v>
      </c>
      <c r="L54" s="24">
        <v>7422</v>
      </c>
      <c r="M54" s="24">
        <v>19881</v>
      </c>
      <c r="N54" s="24">
        <f t="shared" si="28"/>
        <v>3154</v>
      </c>
      <c r="O54" s="24">
        <v>6424</v>
      </c>
      <c r="P54" s="24">
        <v>3270</v>
      </c>
      <c r="Q54" s="4"/>
      <c r="R54" s="4"/>
      <c r="S54" s="4"/>
    </row>
    <row r="55" spans="1:19" s="1" customFormat="1" ht="21" customHeight="1" x14ac:dyDescent="0.2">
      <c r="A55" s="28" t="s">
        <v>137</v>
      </c>
      <c r="B55" s="22">
        <f t="shared" si="23"/>
        <v>-16523</v>
      </c>
      <c r="C55" s="22">
        <f t="shared" si="29"/>
        <v>137012</v>
      </c>
      <c r="D55" s="22">
        <f t="shared" si="29"/>
        <v>153535</v>
      </c>
      <c r="E55" s="22">
        <f t="shared" si="25"/>
        <v>-12452</v>
      </c>
      <c r="F55" s="22">
        <v>100466</v>
      </c>
      <c r="G55" s="22">
        <v>112918</v>
      </c>
      <c r="H55" s="22">
        <f t="shared" si="26"/>
        <v>2500</v>
      </c>
      <c r="I55" s="22">
        <v>21406</v>
      </c>
      <c r="J55" s="22">
        <v>18906</v>
      </c>
      <c r="K55" s="22">
        <f t="shared" si="27"/>
        <v>-9703</v>
      </c>
      <c r="L55" s="22">
        <v>7995</v>
      </c>
      <c r="M55" s="22">
        <v>17698</v>
      </c>
      <c r="N55" s="22">
        <f t="shared" si="28"/>
        <v>3132</v>
      </c>
      <c r="O55" s="22">
        <v>7145</v>
      </c>
      <c r="P55" s="22">
        <v>4013</v>
      </c>
      <c r="Q55" s="4"/>
      <c r="R55" s="4"/>
      <c r="S55" s="4"/>
    </row>
    <row r="56" spans="1:19" s="1" customFormat="1" ht="21" customHeight="1" x14ac:dyDescent="0.2">
      <c r="A56" s="29" t="s">
        <v>138</v>
      </c>
      <c r="B56" s="24">
        <f t="shared" si="23"/>
        <v>-21005</v>
      </c>
      <c r="C56" s="24">
        <f t="shared" si="29"/>
        <v>141167</v>
      </c>
      <c r="D56" s="24">
        <f t="shared" si="29"/>
        <v>162172</v>
      </c>
      <c r="E56" s="24">
        <f t="shared" si="25"/>
        <v>-16278</v>
      </c>
      <c r="F56" s="24">
        <v>104747</v>
      </c>
      <c r="G56" s="24">
        <v>121025</v>
      </c>
      <c r="H56" s="24">
        <f t="shared" si="26"/>
        <v>5202</v>
      </c>
      <c r="I56" s="24">
        <v>22102</v>
      </c>
      <c r="J56" s="24">
        <v>16900</v>
      </c>
      <c r="K56" s="24">
        <f t="shared" si="27"/>
        <v>-12396</v>
      </c>
      <c r="L56" s="24">
        <v>6651</v>
      </c>
      <c r="M56" s="24">
        <v>19047</v>
      </c>
      <c r="N56" s="24">
        <f t="shared" si="28"/>
        <v>2467</v>
      </c>
      <c r="O56" s="24">
        <v>7667</v>
      </c>
      <c r="P56" s="24">
        <v>5200</v>
      </c>
      <c r="Q56" s="4"/>
      <c r="R56" s="4"/>
      <c r="S56" s="4"/>
    </row>
    <row r="57" spans="1:19" s="1" customFormat="1" ht="21" customHeight="1" x14ac:dyDescent="0.2">
      <c r="A57" s="28" t="s">
        <v>139</v>
      </c>
      <c r="B57" s="22">
        <f t="shared" ref="B57:B64" si="30">C57-D57</f>
        <v>-19128</v>
      </c>
      <c r="C57" s="22">
        <f t="shared" ref="C57:D60" si="31">+F57+I57+L57+O57</f>
        <v>138668</v>
      </c>
      <c r="D57" s="22">
        <f t="shared" si="31"/>
        <v>157796</v>
      </c>
      <c r="E57" s="22">
        <f t="shared" ref="E57:E64" si="32">F57-G57</f>
        <v>-14372</v>
      </c>
      <c r="F57" s="22">
        <v>108179</v>
      </c>
      <c r="G57" s="22">
        <v>122551</v>
      </c>
      <c r="H57" s="22">
        <f t="shared" ref="H57:H64" si="33">I57-J57</f>
        <v>2032</v>
      </c>
      <c r="I57" s="22">
        <v>18364</v>
      </c>
      <c r="J57" s="22">
        <v>16332</v>
      </c>
      <c r="K57" s="22">
        <f t="shared" ref="K57:K64" si="34">L57-M57</f>
        <v>-7422</v>
      </c>
      <c r="L57" s="22">
        <v>5877</v>
      </c>
      <c r="M57" s="22">
        <v>13299</v>
      </c>
      <c r="N57" s="22">
        <f t="shared" ref="N57:N64" si="35">O57-P57</f>
        <v>634</v>
      </c>
      <c r="O57" s="22">
        <v>6248</v>
      </c>
      <c r="P57" s="22">
        <v>5614</v>
      </c>
      <c r="Q57" s="4"/>
      <c r="R57" s="4"/>
      <c r="S57" s="4"/>
    </row>
    <row r="58" spans="1:19" s="1" customFormat="1" ht="21" customHeight="1" x14ac:dyDescent="0.2">
      <c r="A58" s="29" t="s">
        <v>140</v>
      </c>
      <c r="B58" s="24">
        <f t="shared" si="30"/>
        <v>-21514</v>
      </c>
      <c r="C58" s="24">
        <f t="shared" si="31"/>
        <v>143013</v>
      </c>
      <c r="D58" s="24">
        <f t="shared" si="31"/>
        <v>164527</v>
      </c>
      <c r="E58" s="24">
        <f t="shared" si="32"/>
        <v>-18287</v>
      </c>
      <c r="F58" s="24">
        <v>108463</v>
      </c>
      <c r="G58" s="24">
        <v>126750</v>
      </c>
      <c r="H58" s="24">
        <f t="shared" si="33"/>
        <v>2994</v>
      </c>
      <c r="I58" s="24">
        <v>20952</v>
      </c>
      <c r="J58" s="24">
        <v>17958</v>
      </c>
      <c r="K58" s="24">
        <f t="shared" si="34"/>
        <v>-9639</v>
      </c>
      <c r="L58" s="24">
        <v>6506</v>
      </c>
      <c r="M58" s="24">
        <v>16145</v>
      </c>
      <c r="N58" s="24">
        <f t="shared" si="35"/>
        <v>3418</v>
      </c>
      <c r="O58" s="24">
        <v>7092</v>
      </c>
      <c r="P58" s="24">
        <v>3674</v>
      </c>
      <c r="Q58" s="4"/>
      <c r="R58" s="4"/>
      <c r="S58" s="4"/>
    </row>
    <row r="59" spans="1:19" s="1" customFormat="1" ht="21" customHeight="1" x14ac:dyDescent="0.2">
      <c r="A59" s="28" t="s">
        <v>141</v>
      </c>
      <c r="B59" s="22">
        <f t="shared" si="30"/>
        <v>-19256</v>
      </c>
      <c r="C59" s="22">
        <f t="shared" si="31"/>
        <v>142298</v>
      </c>
      <c r="D59" s="22">
        <f t="shared" si="31"/>
        <v>161554</v>
      </c>
      <c r="E59" s="22">
        <f t="shared" si="32"/>
        <v>-18711</v>
      </c>
      <c r="F59" s="22">
        <v>105581</v>
      </c>
      <c r="G59" s="22">
        <v>124292</v>
      </c>
      <c r="H59" s="22">
        <f t="shared" si="33"/>
        <v>2120</v>
      </c>
      <c r="I59" s="22">
        <v>22218</v>
      </c>
      <c r="J59" s="22">
        <v>20098</v>
      </c>
      <c r="K59" s="22">
        <f t="shared" si="34"/>
        <v>-6627</v>
      </c>
      <c r="L59" s="22">
        <v>7288</v>
      </c>
      <c r="M59" s="22">
        <v>13915</v>
      </c>
      <c r="N59" s="22">
        <f t="shared" si="35"/>
        <v>3962</v>
      </c>
      <c r="O59" s="22">
        <v>7211</v>
      </c>
      <c r="P59" s="22">
        <v>3249</v>
      </c>
      <c r="Q59" s="4"/>
      <c r="R59" s="4"/>
      <c r="S59" s="4"/>
    </row>
    <row r="60" spans="1:19" s="1" customFormat="1" ht="21" customHeight="1" x14ac:dyDescent="0.2">
      <c r="A60" s="29" t="s">
        <v>142</v>
      </c>
      <c r="B60" s="24">
        <f t="shared" si="30"/>
        <v>-23845</v>
      </c>
      <c r="C60" s="24">
        <f t="shared" si="31"/>
        <v>137460</v>
      </c>
      <c r="D60" s="24">
        <f t="shared" si="31"/>
        <v>161305</v>
      </c>
      <c r="E60" s="24">
        <f t="shared" si="32"/>
        <v>-22217</v>
      </c>
      <c r="F60" s="24">
        <v>101489</v>
      </c>
      <c r="G60" s="24">
        <v>123706</v>
      </c>
      <c r="H60" s="24">
        <f t="shared" si="33"/>
        <v>5230</v>
      </c>
      <c r="I60" s="24">
        <v>23365</v>
      </c>
      <c r="J60" s="24">
        <v>18135</v>
      </c>
      <c r="K60" s="24">
        <f t="shared" si="34"/>
        <v>-6708</v>
      </c>
      <c r="L60" s="24">
        <v>6790</v>
      </c>
      <c r="M60" s="24">
        <v>13498</v>
      </c>
      <c r="N60" s="24">
        <f t="shared" si="35"/>
        <v>-150</v>
      </c>
      <c r="O60" s="24">
        <v>5816</v>
      </c>
      <c r="P60" s="24">
        <v>5966</v>
      </c>
      <c r="Q60" s="4"/>
      <c r="R60" s="4"/>
      <c r="S60" s="4"/>
    </row>
    <row r="61" spans="1:19" s="1" customFormat="1" ht="21" customHeight="1" x14ac:dyDescent="0.2">
      <c r="A61" s="28" t="s">
        <v>147</v>
      </c>
      <c r="B61" s="22">
        <f t="shared" si="30"/>
        <v>-8978</v>
      </c>
      <c r="C61" s="22">
        <f t="shared" ref="C61:D64" si="36">+F61+I61+L61+O61</f>
        <v>143669</v>
      </c>
      <c r="D61" s="22">
        <f t="shared" si="36"/>
        <v>152647</v>
      </c>
      <c r="E61" s="22">
        <f t="shared" si="32"/>
        <v>-5178</v>
      </c>
      <c r="F61" s="22">
        <v>108031</v>
      </c>
      <c r="G61" s="22">
        <v>113209</v>
      </c>
      <c r="H61" s="22">
        <f t="shared" si="33"/>
        <v>3462</v>
      </c>
      <c r="I61" s="22">
        <v>20428</v>
      </c>
      <c r="J61" s="22">
        <v>16966</v>
      </c>
      <c r="K61" s="22">
        <f t="shared" si="34"/>
        <v>-10520</v>
      </c>
      <c r="L61" s="22">
        <v>4734</v>
      </c>
      <c r="M61" s="22">
        <v>15254</v>
      </c>
      <c r="N61" s="22">
        <f t="shared" si="35"/>
        <v>3258</v>
      </c>
      <c r="O61" s="22">
        <v>10476</v>
      </c>
      <c r="P61" s="22">
        <v>7218</v>
      </c>
      <c r="Q61" s="4"/>
      <c r="R61" s="4"/>
      <c r="S61" s="4"/>
    </row>
    <row r="62" spans="1:19" s="1" customFormat="1" ht="21" customHeight="1" x14ac:dyDescent="0.2">
      <c r="A62" s="29" t="s">
        <v>148</v>
      </c>
      <c r="B62" s="24">
        <f t="shared" si="30"/>
        <v>-12018</v>
      </c>
      <c r="C62" s="24">
        <f t="shared" si="36"/>
        <v>146765</v>
      </c>
      <c r="D62" s="24">
        <f t="shared" si="36"/>
        <v>158783</v>
      </c>
      <c r="E62" s="24">
        <f t="shared" si="32"/>
        <v>-4924</v>
      </c>
      <c r="F62" s="24">
        <v>109509</v>
      </c>
      <c r="G62" s="24">
        <v>114433</v>
      </c>
      <c r="H62" s="24">
        <f t="shared" si="33"/>
        <v>3895</v>
      </c>
      <c r="I62" s="24">
        <v>22366</v>
      </c>
      <c r="J62" s="24">
        <v>18471</v>
      </c>
      <c r="K62" s="24">
        <f t="shared" si="34"/>
        <v>-14947</v>
      </c>
      <c r="L62" s="24">
        <v>5515</v>
      </c>
      <c r="M62" s="24">
        <v>20462</v>
      </c>
      <c r="N62" s="24">
        <f t="shared" si="35"/>
        <v>3958</v>
      </c>
      <c r="O62" s="24">
        <v>9375</v>
      </c>
      <c r="P62" s="24">
        <v>5417</v>
      </c>
      <c r="Q62" s="4"/>
      <c r="R62" s="4"/>
      <c r="S62" s="4"/>
    </row>
    <row r="63" spans="1:19" s="1" customFormat="1" ht="21" customHeight="1" x14ac:dyDescent="0.2">
      <c r="A63" s="28" t="s">
        <v>149</v>
      </c>
      <c r="B63" s="22">
        <f t="shared" si="30"/>
        <v>-12435</v>
      </c>
      <c r="C63" s="22">
        <f t="shared" si="36"/>
        <v>145169</v>
      </c>
      <c r="D63" s="22">
        <f t="shared" si="36"/>
        <v>157604</v>
      </c>
      <c r="E63" s="22">
        <f t="shared" si="32"/>
        <v>-6446</v>
      </c>
      <c r="F63" s="22">
        <v>108768</v>
      </c>
      <c r="G63" s="22">
        <v>115214</v>
      </c>
      <c r="H63" s="22">
        <f t="shared" si="33"/>
        <v>3047</v>
      </c>
      <c r="I63" s="22">
        <v>23342</v>
      </c>
      <c r="J63" s="22">
        <v>20295</v>
      </c>
      <c r="K63" s="22">
        <f t="shared" si="34"/>
        <v>-11565</v>
      </c>
      <c r="L63" s="22">
        <v>5809</v>
      </c>
      <c r="M63" s="22">
        <v>17374</v>
      </c>
      <c r="N63" s="22">
        <f t="shared" si="35"/>
        <v>2529</v>
      </c>
      <c r="O63" s="22">
        <v>7250</v>
      </c>
      <c r="P63" s="22">
        <v>4721</v>
      </c>
      <c r="Q63" s="4"/>
      <c r="R63" s="4"/>
      <c r="S63" s="4"/>
    </row>
    <row r="64" spans="1:19" s="1" customFormat="1" ht="21" customHeight="1" x14ac:dyDescent="0.2">
      <c r="A64" s="29" t="s">
        <v>150</v>
      </c>
      <c r="B64" s="24">
        <f t="shared" si="30"/>
        <v>-18757</v>
      </c>
      <c r="C64" s="24">
        <f t="shared" si="36"/>
        <v>146919</v>
      </c>
      <c r="D64" s="24">
        <f t="shared" si="36"/>
        <v>165676</v>
      </c>
      <c r="E64" s="24">
        <f t="shared" si="32"/>
        <v>-6814</v>
      </c>
      <c r="F64" s="24">
        <v>113527</v>
      </c>
      <c r="G64" s="24">
        <v>120341</v>
      </c>
      <c r="H64" s="24">
        <f t="shared" si="33"/>
        <v>4404</v>
      </c>
      <c r="I64" s="24">
        <v>23348</v>
      </c>
      <c r="J64" s="24">
        <v>18944</v>
      </c>
      <c r="K64" s="24">
        <f t="shared" si="34"/>
        <v>-14080</v>
      </c>
      <c r="L64" s="24">
        <v>4480</v>
      </c>
      <c r="M64" s="24">
        <v>18560</v>
      </c>
      <c r="N64" s="24">
        <f t="shared" si="35"/>
        <v>-2267</v>
      </c>
      <c r="O64" s="24">
        <v>5564</v>
      </c>
      <c r="P64" s="24">
        <v>7831</v>
      </c>
      <c r="Q64" s="4"/>
      <c r="R64" s="4"/>
      <c r="S64" s="4"/>
    </row>
    <row r="65" spans="1:19" s="1" customFormat="1" ht="21" customHeight="1" x14ac:dyDescent="0.2">
      <c r="A65" s="28" t="s">
        <v>151</v>
      </c>
      <c r="B65" s="22">
        <f t="shared" ref="B65:B72" si="37">C65-D65</f>
        <v>-10683</v>
      </c>
      <c r="C65" s="22">
        <f t="shared" ref="C65:D68" si="38">+F65+I65+L65+O65</f>
        <v>149839</v>
      </c>
      <c r="D65" s="22">
        <f t="shared" si="38"/>
        <v>160522</v>
      </c>
      <c r="E65" s="22">
        <f t="shared" ref="E65:E72" si="39">F65-G65</f>
        <v>-5752</v>
      </c>
      <c r="F65" s="22">
        <v>115358</v>
      </c>
      <c r="G65" s="22">
        <v>121110</v>
      </c>
      <c r="H65" s="22">
        <f t="shared" ref="H65:H72" si="40">I65-J65</f>
        <v>2136</v>
      </c>
      <c r="I65" s="22">
        <v>19258</v>
      </c>
      <c r="J65" s="22">
        <v>17122</v>
      </c>
      <c r="K65" s="22">
        <f t="shared" ref="K65:K72" si="41">L65-M65</f>
        <v>-12080</v>
      </c>
      <c r="L65" s="22">
        <v>4752</v>
      </c>
      <c r="M65" s="22">
        <v>16832</v>
      </c>
      <c r="N65" s="22">
        <f t="shared" ref="N65:N72" si="42">O65-P65</f>
        <v>5013</v>
      </c>
      <c r="O65" s="22">
        <v>10471</v>
      </c>
      <c r="P65" s="22">
        <v>5458</v>
      </c>
      <c r="Q65" s="4"/>
      <c r="R65" s="4"/>
      <c r="S65" s="4"/>
    </row>
    <row r="66" spans="1:19" s="1" customFormat="1" ht="21" customHeight="1" x14ac:dyDescent="0.2">
      <c r="A66" s="29" t="s">
        <v>152</v>
      </c>
      <c r="B66" s="24">
        <f t="shared" si="37"/>
        <v>-11477</v>
      </c>
      <c r="C66" s="24">
        <f t="shared" si="38"/>
        <v>166019</v>
      </c>
      <c r="D66" s="24">
        <f t="shared" si="38"/>
        <v>177496</v>
      </c>
      <c r="E66" s="24">
        <f t="shared" si="39"/>
        <v>-6521</v>
      </c>
      <c r="F66" s="24">
        <v>126194</v>
      </c>
      <c r="G66" s="24">
        <v>132715</v>
      </c>
      <c r="H66" s="24">
        <f t="shared" si="40"/>
        <v>3377</v>
      </c>
      <c r="I66" s="24">
        <v>25508</v>
      </c>
      <c r="J66" s="24">
        <v>22131</v>
      </c>
      <c r="K66" s="24">
        <f t="shared" si="41"/>
        <v>-13501</v>
      </c>
      <c r="L66" s="24">
        <v>6187</v>
      </c>
      <c r="M66" s="24">
        <v>19688</v>
      </c>
      <c r="N66" s="24">
        <f t="shared" si="42"/>
        <v>5168</v>
      </c>
      <c r="O66" s="24">
        <v>8130</v>
      </c>
      <c r="P66" s="24">
        <v>2962</v>
      </c>
      <c r="Q66" s="4"/>
      <c r="R66" s="4"/>
      <c r="S66" s="4"/>
    </row>
    <row r="67" spans="1:19" s="1" customFormat="1" ht="21" customHeight="1" x14ac:dyDescent="0.2">
      <c r="A67" s="28" t="s">
        <v>153</v>
      </c>
      <c r="B67" s="22">
        <f t="shared" si="37"/>
        <v>-23570</v>
      </c>
      <c r="C67" s="22">
        <f t="shared" si="38"/>
        <v>166355</v>
      </c>
      <c r="D67" s="22">
        <f t="shared" si="38"/>
        <v>189925</v>
      </c>
      <c r="E67" s="22">
        <f t="shared" si="39"/>
        <v>-9928</v>
      </c>
      <c r="F67" s="22">
        <v>127703</v>
      </c>
      <c r="G67" s="22">
        <v>137631</v>
      </c>
      <c r="H67" s="22">
        <f t="shared" si="40"/>
        <v>1439</v>
      </c>
      <c r="I67" s="22">
        <v>26321</v>
      </c>
      <c r="J67" s="22">
        <v>24882</v>
      </c>
      <c r="K67" s="22">
        <f t="shared" si="41"/>
        <v>-16658</v>
      </c>
      <c r="L67" s="22">
        <v>7056</v>
      </c>
      <c r="M67" s="22">
        <v>23714</v>
      </c>
      <c r="N67" s="22">
        <f t="shared" si="42"/>
        <v>1577</v>
      </c>
      <c r="O67" s="22">
        <v>5275</v>
      </c>
      <c r="P67" s="22">
        <v>3698</v>
      </c>
      <c r="Q67" s="4"/>
      <c r="R67" s="4"/>
      <c r="S67" s="4"/>
    </row>
    <row r="68" spans="1:19" s="1" customFormat="1" ht="21" customHeight="1" x14ac:dyDescent="0.2">
      <c r="A68" s="29" t="s">
        <v>154</v>
      </c>
      <c r="B68" s="24">
        <f t="shared" si="37"/>
        <v>-26595</v>
      </c>
      <c r="C68" s="24">
        <f t="shared" si="38"/>
        <v>169918</v>
      </c>
      <c r="D68" s="24">
        <f t="shared" si="38"/>
        <v>196513</v>
      </c>
      <c r="E68" s="24">
        <f t="shared" si="39"/>
        <v>-13290</v>
      </c>
      <c r="F68" s="24">
        <v>130082</v>
      </c>
      <c r="G68" s="24">
        <v>143372</v>
      </c>
      <c r="H68" s="24">
        <f t="shared" si="40"/>
        <v>2379</v>
      </c>
      <c r="I68" s="24">
        <v>27654</v>
      </c>
      <c r="J68" s="24">
        <v>25275</v>
      </c>
      <c r="K68" s="24">
        <f t="shared" si="41"/>
        <v>-15322</v>
      </c>
      <c r="L68" s="24">
        <v>6265</v>
      </c>
      <c r="M68" s="24">
        <v>21587</v>
      </c>
      <c r="N68" s="24">
        <f t="shared" si="42"/>
        <v>-362</v>
      </c>
      <c r="O68" s="24">
        <v>5917</v>
      </c>
      <c r="P68" s="24">
        <v>6279</v>
      </c>
      <c r="Q68" s="4"/>
      <c r="R68" s="4"/>
      <c r="S68" s="4"/>
    </row>
    <row r="69" spans="1:19" s="1" customFormat="1" ht="21" customHeight="1" x14ac:dyDescent="0.2">
      <c r="A69" s="28" t="s">
        <v>155</v>
      </c>
      <c r="B69" s="22">
        <f t="shared" si="37"/>
        <v>-14462</v>
      </c>
      <c r="C69" s="22">
        <f t="shared" ref="C69:D72" si="43">+F69+I69+L69+O69</f>
        <v>172863</v>
      </c>
      <c r="D69" s="22">
        <f t="shared" si="43"/>
        <v>187325</v>
      </c>
      <c r="E69" s="22">
        <f t="shared" si="39"/>
        <v>-7697</v>
      </c>
      <c r="F69" s="22">
        <v>135717</v>
      </c>
      <c r="G69" s="22">
        <v>143414</v>
      </c>
      <c r="H69" s="22">
        <f t="shared" si="40"/>
        <v>3631</v>
      </c>
      <c r="I69" s="22">
        <v>22978</v>
      </c>
      <c r="J69" s="22">
        <v>19347</v>
      </c>
      <c r="K69" s="22">
        <f t="shared" si="41"/>
        <v>-13311</v>
      </c>
      <c r="L69" s="22">
        <v>5000</v>
      </c>
      <c r="M69" s="22">
        <v>18311</v>
      </c>
      <c r="N69" s="22">
        <f t="shared" si="42"/>
        <v>2915</v>
      </c>
      <c r="O69" s="22">
        <v>9168</v>
      </c>
      <c r="P69" s="22">
        <v>6253</v>
      </c>
      <c r="Q69" s="4"/>
      <c r="R69" s="4"/>
      <c r="S69" s="4"/>
    </row>
    <row r="70" spans="1:19" s="1" customFormat="1" ht="21" customHeight="1" x14ac:dyDescent="0.2">
      <c r="A70" s="29" t="s">
        <v>156</v>
      </c>
      <c r="B70" s="24">
        <f t="shared" si="37"/>
        <v>-17130</v>
      </c>
      <c r="C70" s="24">
        <f t="shared" si="43"/>
        <v>187825</v>
      </c>
      <c r="D70" s="24">
        <f t="shared" si="43"/>
        <v>204955</v>
      </c>
      <c r="E70" s="24">
        <f t="shared" si="39"/>
        <v>-12501</v>
      </c>
      <c r="F70" s="24">
        <v>140889</v>
      </c>
      <c r="G70" s="24">
        <v>153390</v>
      </c>
      <c r="H70" s="24">
        <f t="shared" si="40"/>
        <v>5550</v>
      </c>
      <c r="I70" s="24">
        <v>27698</v>
      </c>
      <c r="J70" s="24">
        <v>22148</v>
      </c>
      <c r="K70" s="24">
        <f t="shared" si="41"/>
        <v>-19672</v>
      </c>
      <c r="L70" s="24">
        <v>6411</v>
      </c>
      <c r="M70" s="24">
        <v>26083</v>
      </c>
      <c r="N70" s="24">
        <f t="shared" si="42"/>
        <v>9493</v>
      </c>
      <c r="O70" s="24">
        <v>12827</v>
      </c>
      <c r="P70" s="24">
        <v>3334</v>
      </c>
      <c r="Q70" s="4"/>
      <c r="R70" s="4"/>
      <c r="S70" s="4"/>
    </row>
    <row r="71" spans="1:19" s="1" customFormat="1" ht="21" customHeight="1" x14ac:dyDescent="0.2">
      <c r="A71" s="28" t="s">
        <v>157</v>
      </c>
      <c r="B71" s="22">
        <f t="shared" si="37"/>
        <v>-20855</v>
      </c>
      <c r="C71" s="22">
        <f t="shared" si="43"/>
        <v>189807</v>
      </c>
      <c r="D71" s="22">
        <f t="shared" si="43"/>
        <v>210662</v>
      </c>
      <c r="E71" s="22">
        <f t="shared" si="39"/>
        <v>-9712</v>
      </c>
      <c r="F71" s="22">
        <v>146189</v>
      </c>
      <c r="G71" s="22">
        <v>155901</v>
      </c>
      <c r="H71" s="22">
        <f t="shared" si="40"/>
        <v>4330</v>
      </c>
      <c r="I71" s="22">
        <v>29706</v>
      </c>
      <c r="J71" s="22">
        <v>25376</v>
      </c>
      <c r="K71" s="22">
        <f t="shared" si="41"/>
        <v>-18376</v>
      </c>
      <c r="L71" s="22">
        <v>6613</v>
      </c>
      <c r="M71" s="22">
        <v>24989</v>
      </c>
      <c r="N71" s="22">
        <f t="shared" si="42"/>
        <v>2903</v>
      </c>
      <c r="O71" s="22">
        <v>7299</v>
      </c>
      <c r="P71" s="22">
        <v>4396</v>
      </c>
      <c r="Q71" s="4"/>
      <c r="R71" s="4"/>
      <c r="S71" s="4"/>
    </row>
    <row r="72" spans="1:19" s="1" customFormat="1" ht="21" customHeight="1" x14ac:dyDescent="0.2">
      <c r="A72" s="29" t="s">
        <v>158</v>
      </c>
      <c r="B72" s="24">
        <f t="shared" si="37"/>
        <v>-24328</v>
      </c>
      <c r="C72" s="24">
        <f t="shared" si="43"/>
        <v>199406</v>
      </c>
      <c r="D72" s="24">
        <f t="shared" si="43"/>
        <v>223734</v>
      </c>
      <c r="E72" s="24">
        <f t="shared" si="39"/>
        <v>-11539</v>
      </c>
      <c r="F72" s="24">
        <v>154537</v>
      </c>
      <c r="G72" s="24">
        <v>166076</v>
      </c>
      <c r="H72" s="24">
        <f t="shared" si="40"/>
        <v>3002</v>
      </c>
      <c r="I72" s="24">
        <v>30843</v>
      </c>
      <c r="J72" s="24">
        <v>27841</v>
      </c>
      <c r="K72" s="24">
        <f t="shared" si="41"/>
        <v>-18105</v>
      </c>
      <c r="L72" s="24">
        <v>6842</v>
      </c>
      <c r="M72" s="24">
        <v>24947</v>
      </c>
      <c r="N72" s="24">
        <f t="shared" si="42"/>
        <v>2314</v>
      </c>
      <c r="O72" s="24">
        <v>7184</v>
      </c>
      <c r="P72" s="24">
        <v>4870</v>
      </c>
      <c r="Q72" s="4"/>
      <c r="R72" s="4"/>
      <c r="S72" s="4"/>
    </row>
    <row r="73" spans="1:19" s="1" customFormat="1" ht="21" customHeight="1" x14ac:dyDescent="0.2">
      <c r="A73" s="28" t="s">
        <v>162</v>
      </c>
      <c r="B73" s="22">
        <f t="shared" ref="B73:B80" si="44">C73-D73</f>
        <v>-19717</v>
      </c>
      <c r="C73" s="22">
        <f t="shared" ref="C73:D76" si="45">+F73+I73+L73+O73</f>
        <v>198432</v>
      </c>
      <c r="D73" s="22">
        <f t="shared" si="45"/>
        <v>218149</v>
      </c>
      <c r="E73" s="22">
        <f t="shared" ref="E73:E80" si="46">F73-G73</f>
        <v>-8744</v>
      </c>
      <c r="F73" s="22">
        <v>153279</v>
      </c>
      <c r="G73" s="22">
        <v>162023</v>
      </c>
      <c r="H73" s="22">
        <f t="shared" ref="H73:H80" si="47">I73-J73</f>
        <v>4264</v>
      </c>
      <c r="I73" s="22">
        <v>27249</v>
      </c>
      <c r="J73" s="22">
        <v>22985</v>
      </c>
      <c r="K73" s="22">
        <f t="shared" ref="K73:K80" si="48">L73-M73</f>
        <v>-16970</v>
      </c>
      <c r="L73" s="22">
        <v>5688</v>
      </c>
      <c r="M73" s="22">
        <v>22658</v>
      </c>
      <c r="N73" s="22">
        <f t="shared" ref="N73:N80" si="49">O73-P73</f>
        <v>1733</v>
      </c>
      <c r="O73" s="22">
        <v>12216</v>
      </c>
      <c r="P73" s="22">
        <v>10483</v>
      </c>
      <c r="Q73" s="4"/>
      <c r="R73" s="4"/>
      <c r="S73" s="4"/>
    </row>
    <row r="74" spans="1:19" s="1" customFormat="1" ht="21" customHeight="1" x14ac:dyDescent="0.2">
      <c r="A74" s="29" t="s">
        <v>163</v>
      </c>
      <c r="B74" s="24">
        <f t="shared" si="44"/>
        <v>-10904</v>
      </c>
      <c r="C74" s="24">
        <f t="shared" si="45"/>
        <v>205343</v>
      </c>
      <c r="D74" s="24">
        <f t="shared" si="45"/>
        <v>216247</v>
      </c>
      <c r="E74" s="24">
        <f t="shared" si="46"/>
        <v>-6987</v>
      </c>
      <c r="F74" s="24">
        <v>154682</v>
      </c>
      <c r="G74" s="24">
        <v>161669</v>
      </c>
      <c r="H74" s="24">
        <f t="shared" si="47"/>
        <v>6461</v>
      </c>
      <c r="I74" s="24">
        <v>31592</v>
      </c>
      <c r="J74" s="24">
        <v>25131</v>
      </c>
      <c r="K74" s="24">
        <f t="shared" si="48"/>
        <v>-18200</v>
      </c>
      <c r="L74" s="24">
        <v>6410</v>
      </c>
      <c r="M74" s="24">
        <v>24610</v>
      </c>
      <c r="N74" s="24">
        <f t="shared" si="49"/>
        <v>7822</v>
      </c>
      <c r="O74" s="24">
        <v>12659</v>
      </c>
      <c r="P74" s="24">
        <v>4837</v>
      </c>
      <c r="Q74" s="4"/>
      <c r="R74" s="4"/>
      <c r="S74" s="4"/>
    </row>
    <row r="75" spans="1:19" s="1" customFormat="1" ht="21" customHeight="1" x14ac:dyDescent="0.2">
      <c r="A75" s="28" t="s">
        <v>164</v>
      </c>
      <c r="B75" s="22">
        <f t="shared" si="44"/>
        <v>-14920</v>
      </c>
      <c r="C75" s="22">
        <f t="shared" si="45"/>
        <v>203387</v>
      </c>
      <c r="D75" s="22">
        <f t="shared" si="45"/>
        <v>218307</v>
      </c>
      <c r="E75" s="22">
        <f t="shared" si="46"/>
        <v>-1731</v>
      </c>
      <c r="F75" s="22">
        <v>154583</v>
      </c>
      <c r="G75" s="22">
        <v>156314</v>
      </c>
      <c r="H75" s="22">
        <f t="shared" si="47"/>
        <v>4494</v>
      </c>
      <c r="I75" s="22">
        <v>32829</v>
      </c>
      <c r="J75" s="22">
        <v>28335</v>
      </c>
      <c r="K75" s="22">
        <f t="shared" si="48"/>
        <v>-20812</v>
      </c>
      <c r="L75" s="22">
        <v>8054</v>
      </c>
      <c r="M75" s="22">
        <v>28866</v>
      </c>
      <c r="N75" s="22">
        <f t="shared" si="49"/>
        <v>3129</v>
      </c>
      <c r="O75" s="22">
        <v>7921</v>
      </c>
      <c r="P75" s="22">
        <v>4792</v>
      </c>
      <c r="Q75" s="4"/>
      <c r="R75" s="4"/>
      <c r="S75" s="4"/>
    </row>
    <row r="76" spans="1:19" s="1" customFormat="1" ht="21" customHeight="1" x14ac:dyDescent="0.2">
      <c r="A76" s="29" t="s">
        <v>165</v>
      </c>
      <c r="B76" s="24">
        <f t="shared" si="44"/>
        <v>-13833</v>
      </c>
      <c r="C76" s="24">
        <f t="shared" si="45"/>
        <v>204413</v>
      </c>
      <c r="D76" s="24">
        <f t="shared" si="45"/>
        <v>218246</v>
      </c>
      <c r="E76" s="24">
        <f t="shared" si="46"/>
        <v>-4318</v>
      </c>
      <c r="F76" s="24">
        <v>158678</v>
      </c>
      <c r="G76" s="24">
        <v>162996</v>
      </c>
      <c r="H76" s="24">
        <f t="shared" si="47"/>
        <v>4253</v>
      </c>
      <c r="I76" s="24">
        <v>31772</v>
      </c>
      <c r="J76" s="24">
        <v>27519</v>
      </c>
      <c r="K76" s="24">
        <f t="shared" si="48"/>
        <v>-17889</v>
      </c>
      <c r="L76" s="24">
        <v>6891</v>
      </c>
      <c r="M76" s="24">
        <v>24780</v>
      </c>
      <c r="N76" s="24">
        <f t="shared" si="49"/>
        <v>4121</v>
      </c>
      <c r="O76" s="24">
        <v>7072</v>
      </c>
      <c r="P76" s="24">
        <v>2951</v>
      </c>
      <c r="Q76" s="4"/>
      <c r="R76" s="4"/>
      <c r="S76" s="4"/>
    </row>
    <row r="77" spans="1:19" s="1" customFormat="1" ht="21" customHeight="1" x14ac:dyDescent="0.2">
      <c r="A77" s="28" t="s">
        <v>166</v>
      </c>
      <c r="B77" s="22">
        <f t="shared" si="44"/>
        <v>-9600</v>
      </c>
      <c r="C77" s="22">
        <f t="shared" ref="C77:D80" si="50">+F77+I77+L77+O77</f>
        <v>196466</v>
      </c>
      <c r="D77" s="22">
        <f t="shared" si="50"/>
        <v>206066</v>
      </c>
      <c r="E77" s="22">
        <f t="shared" si="46"/>
        <v>-575</v>
      </c>
      <c r="F77" s="22">
        <v>155222</v>
      </c>
      <c r="G77" s="22">
        <v>155797</v>
      </c>
      <c r="H77" s="22">
        <f t="shared" si="47"/>
        <v>5301</v>
      </c>
      <c r="I77" s="22">
        <v>27351</v>
      </c>
      <c r="J77" s="22">
        <v>22050</v>
      </c>
      <c r="K77" s="22">
        <f t="shared" si="48"/>
        <v>-15684</v>
      </c>
      <c r="L77" s="22">
        <v>4229</v>
      </c>
      <c r="M77" s="22">
        <v>19913</v>
      </c>
      <c r="N77" s="22">
        <f t="shared" si="49"/>
        <v>1358</v>
      </c>
      <c r="O77" s="22">
        <v>9664</v>
      </c>
      <c r="P77" s="22">
        <v>8306</v>
      </c>
      <c r="Q77" s="4"/>
      <c r="R77" s="4"/>
      <c r="S77" s="4"/>
    </row>
    <row r="78" spans="1:19" s="1" customFormat="1" ht="21" customHeight="1" x14ac:dyDescent="0.2">
      <c r="A78" s="29" t="s">
        <v>167</v>
      </c>
      <c r="B78" s="24">
        <f t="shared" si="44"/>
        <v>2045</v>
      </c>
      <c r="C78" s="24">
        <f t="shared" si="50"/>
        <v>214646</v>
      </c>
      <c r="D78" s="24">
        <f t="shared" si="50"/>
        <v>212601</v>
      </c>
      <c r="E78" s="24">
        <f t="shared" si="46"/>
        <v>5054</v>
      </c>
      <c r="F78" s="24">
        <v>161017</v>
      </c>
      <c r="G78" s="24">
        <v>155963</v>
      </c>
      <c r="H78" s="24">
        <f t="shared" si="47"/>
        <v>7082</v>
      </c>
      <c r="I78" s="24">
        <v>33088</v>
      </c>
      <c r="J78" s="24">
        <v>26006</v>
      </c>
      <c r="K78" s="24">
        <f t="shared" si="48"/>
        <v>-19236</v>
      </c>
      <c r="L78" s="24">
        <v>5927</v>
      </c>
      <c r="M78" s="24">
        <v>25163</v>
      </c>
      <c r="N78" s="24">
        <f t="shared" si="49"/>
        <v>9145</v>
      </c>
      <c r="O78" s="24">
        <v>14614</v>
      </c>
      <c r="P78" s="24">
        <v>5469</v>
      </c>
      <c r="Q78" s="4"/>
      <c r="R78" s="4"/>
      <c r="S78" s="4"/>
    </row>
    <row r="79" spans="1:19" s="1" customFormat="1" ht="21" customHeight="1" x14ac:dyDescent="0.2">
      <c r="A79" s="28" t="s">
        <v>168</v>
      </c>
      <c r="B79" s="22">
        <f t="shared" si="44"/>
        <v>-8860</v>
      </c>
      <c r="C79" s="22">
        <f t="shared" si="50"/>
        <v>216778</v>
      </c>
      <c r="D79" s="22">
        <f t="shared" si="50"/>
        <v>225638</v>
      </c>
      <c r="E79" s="22">
        <f t="shared" si="46"/>
        <v>4646</v>
      </c>
      <c r="F79" s="22">
        <v>168942</v>
      </c>
      <c r="G79" s="22">
        <v>164296</v>
      </c>
      <c r="H79" s="22">
        <f t="shared" si="47"/>
        <v>4386</v>
      </c>
      <c r="I79" s="22">
        <v>33540</v>
      </c>
      <c r="J79" s="22">
        <v>29154</v>
      </c>
      <c r="K79" s="22">
        <f t="shared" si="48"/>
        <v>-20051</v>
      </c>
      <c r="L79" s="22">
        <v>6789</v>
      </c>
      <c r="M79" s="22">
        <v>26840</v>
      </c>
      <c r="N79" s="22">
        <f t="shared" si="49"/>
        <v>2159</v>
      </c>
      <c r="O79" s="22">
        <v>7507</v>
      </c>
      <c r="P79" s="22">
        <v>5348</v>
      </c>
      <c r="Q79" s="4"/>
      <c r="R79" s="4"/>
      <c r="S79" s="4"/>
    </row>
    <row r="80" spans="1:19" s="1" customFormat="1" ht="21" customHeight="1" x14ac:dyDescent="0.2">
      <c r="A80" s="29" t="s">
        <v>169</v>
      </c>
      <c r="B80" s="24">
        <f t="shared" si="44"/>
        <v>-5917</v>
      </c>
      <c r="C80" s="24">
        <f t="shared" si="50"/>
        <v>216783</v>
      </c>
      <c r="D80" s="24">
        <f t="shared" si="50"/>
        <v>222700</v>
      </c>
      <c r="E80" s="24">
        <f t="shared" si="46"/>
        <v>628</v>
      </c>
      <c r="F80" s="24">
        <v>169537</v>
      </c>
      <c r="G80" s="24">
        <v>168909</v>
      </c>
      <c r="H80" s="24">
        <f t="shared" si="47"/>
        <v>5274</v>
      </c>
      <c r="I80" s="24">
        <v>32939</v>
      </c>
      <c r="J80" s="24">
        <v>27665</v>
      </c>
      <c r="K80" s="24">
        <f t="shared" si="48"/>
        <v>-15254</v>
      </c>
      <c r="L80" s="24">
        <v>6864</v>
      </c>
      <c r="M80" s="24">
        <v>22118</v>
      </c>
      <c r="N80" s="24">
        <f t="shared" si="49"/>
        <v>3435</v>
      </c>
      <c r="O80" s="24">
        <v>7443</v>
      </c>
      <c r="P80" s="24">
        <v>4008</v>
      </c>
      <c r="Q80" s="4"/>
      <c r="R80" s="4"/>
      <c r="S80" s="4"/>
    </row>
    <row r="81" spans="1:19" s="1" customFormat="1" ht="21" customHeight="1" x14ac:dyDescent="0.2">
      <c r="A81" s="28" t="s">
        <v>174</v>
      </c>
      <c r="B81" s="22">
        <f t="shared" ref="B81:B84" si="51">C81-D81</f>
        <v>-3177</v>
      </c>
      <c r="C81" s="22">
        <f t="shared" ref="C81:C84" si="52">+F81+I81+L81+O81</f>
        <v>214681</v>
      </c>
      <c r="D81" s="22">
        <f t="shared" ref="D81:D84" si="53">+G81+J81+M81+P81</f>
        <v>217858</v>
      </c>
      <c r="E81" s="22">
        <f t="shared" ref="E81:E84" si="54">F81-G81</f>
        <v>4850</v>
      </c>
      <c r="F81" s="22">
        <v>170493</v>
      </c>
      <c r="G81" s="22">
        <v>165643</v>
      </c>
      <c r="H81" s="22">
        <f t="shared" ref="H81:H84" si="55">I81-J81</f>
        <v>5230</v>
      </c>
      <c r="I81" s="22">
        <v>28377</v>
      </c>
      <c r="J81" s="22">
        <v>23147</v>
      </c>
      <c r="K81" s="22">
        <f t="shared" ref="K81:K84" si="56">L81-M81</f>
        <v>-16546</v>
      </c>
      <c r="L81" s="22">
        <v>4192</v>
      </c>
      <c r="M81" s="22">
        <v>20738</v>
      </c>
      <c r="N81" s="22">
        <f t="shared" ref="N81:N84" si="57">O81-P81</f>
        <v>3289</v>
      </c>
      <c r="O81" s="22">
        <v>11619</v>
      </c>
      <c r="P81" s="22">
        <v>8330</v>
      </c>
      <c r="Q81" s="4"/>
      <c r="R81" s="4"/>
      <c r="S81" s="4"/>
    </row>
    <row r="82" spans="1:19" s="1" customFormat="1" ht="21" customHeight="1" x14ac:dyDescent="0.2">
      <c r="A82" s="29" t="s">
        <v>175</v>
      </c>
      <c r="B82" s="24">
        <f t="shared" si="51"/>
        <v>0</v>
      </c>
      <c r="C82" s="24">
        <f t="shared" si="52"/>
        <v>0</v>
      </c>
      <c r="D82" s="24">
        <f t="shared" si="53"/>
        <v>0</v>
      </c>
      <c r="E82" s="24">
        <f t="shared" si="54"/>
        <v>0</v>
      </c>
      <c r="F82" s="24">
        <v>0</v>
      </c>
      <c r="G82" s="24">
        <v>0</v>
      </c>
      <c r="H82" s="24">
        <f t="shared" si="55"/>
        <v>0</v>
      </c>
      <c r="I82" s="24">
        <v>0</v>
      </c>
      <c r="J82" s="24">
        <v>0</v>
      </c>
      <c r="K82" s="24">
        <f t="shared" si="56"/>
        <v>0</v>
      </c>
      <c r="L82" s="24">
        <v>0</v>
      </c>
      <c r="M82" s="24">
        <v>0</v>
      </c>
      <c r="N82" s="24">
        <f t="shared" si="57"/>
        <v>0</v>
      </c>
      <c r="O82" s="24">
        <v>0</v>
      </c>
      <c r="P82" s="24">
        <v>0</v>
      </c>
      <c r="Q82" s="4"/>
      <c r="R82" s="4"/>
      <c r="S82" s="4"/>
    </row>
    <row r="83" spans="1:19" s="1" customFormat="1" ht="21" customHeight="1" x14ac:dyDescent="0.2">
      <c r="A83" s="28" t="s">
        <v>176</v>
      </c>
      <c r="B83" s="22">
        <f t="shared" si="51"/>
        <v>0</v>
      </c>
      <c r="C83" s="22">
        <f t="shared" si="52"/>
        <v>0</v>
      </c>
      <c r="D83" s="22">
        <f t="shared" si="53"/>
        <v>0</v>
      </c>
      <c r="E83" s="22">
        <f t="shared" si="54"/>
        <v>0</v>
      </c>
      <c r="F83" s="22">
        <v>0</v>
      </c>
      <c r="G83" s="22">
        <v>0</v>
      </c>
      <c r="H83" s="22">
        <f t="shared" si="55"/>
        <v>0</v>
      </c>
      <c r="I83" s="22">
        <v>0</v>
      </c>
      <c r="J83" s="22">
        <v>0</v>
      </c>
      <c r="K83" s="22">
        <f t="shared" si="56"/>
        <v>0</v>
      </c>
      <c r="L83" s="22">
        <v>0</v>
      </c>
      <c r="M83" s="22">
        <v>0</v>
      </c>
      <c r="N83" s="22">
        <f t="shared" si="57"/>
        <v>0</v>
      </c>
      <c r="O83" s="22">
        <v>0</v>
      </c>
      <c r="P83" s="22">
        <v>0</v>
      </c>
      <c r="Q83" s="4"/>
      <c r="R83" s="4"/>
      <c r="S83" s="4"/>
    </row>
    <row r="84" spans="1:19" s="1" customFormat="1" ht="21" customHeight="1" x14ac:dyDescent="0.2">
      <c r="A84" s="29" t="s">
        <v>177</v>
      </c>
      <c r="B84" s="24">
        <f t="shared" si="51"/>
        <v>0</v>
      </c>
      <c r="C84" s="24">
        <f t="shared" si="52"/>
        <v>0</v>
      </c>
      <c r="D84" s="24">
        <f t="shared" si="53"/>
        <v>0</v>
      </c>
      <c r="E84" s="24">
        <f t="shared" si="54"/>
        <v>0</v>
      </c>
      <c r="F84" s="24">
        <v>0</v>
      </c>
      <c r="G84" s="24">
        <v>0</v>
      </c>
      <c r="H84" s="24">
        <f t="shared" si="55"/>
        <v>0</v>
      </c>
      <c r="I84" s="24">
        <v>0</v>
      </c>
      <c r="J84" s="24">
        <v>0</v>
      </c>
      <c r="K84" s="24">
        <f t="shared" si="56"/>
        <v>0</v>
      </c>
      <c r="L84" s="24">
        <v>0</v>
      </c>
      <c r="M84" s="24">
        <v>0</v>
      </c>
      <c r="N84" s="24">
        <f t="shared" si="57"/>
        <v>0</v>
      </c>
      <c r="O84" s="24">
        <v>0</v>
      </c>
      <c r="P84" s="24">
        <v>0</v>
      </c>
      <c r="Q84" s="4"/>
      <c r="R84" s="4"/>
      <c r="S84" s="4"/>
    </row>
    <row r="85" spans="1:19" s="1" customFormat="1" ht="21" customHeight="1" x14ac:dyDescent="0.2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9" s="1" customFormat="1" ht="21" customHeight="1" x14ac:dyDescent="0.2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9" s="1" customFormat="1" ht="21" customHeight="1" x14ac:dyDescent="0.2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9" s="1" customFormat="1" ht="21" customHeight="1" x14ac:dyDescent="0.2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9" s="1" customFormat="1" ht="21" customHeight="1" x14ac:dyDescent="0.2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9" s="1" customFormat="1" ht="21" customHeight="1" x14ac:dyDescent="0.2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9" s="1" customFormat="1" ht="21" customHeight="1" x14ac:dyDescent="0.2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9" s="1" customFormat="1" ht="21" customHeight="1" x14ac:dyDescent="0.2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9" s="1" customFormat="1" ht="21" customHeight="1" x14ac:dyDescent="0.2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9" s="1" customFormat="1" ht="21" customHeight="1" x14ac:dyDescent="0.2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9" s="1" customFormat="1" ht="21" customHeight="1" x14ac:dyDescent="0.2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9" s="1" customFormat="1" ht="21" customHeight="1" x14ac:dyDescent="0.2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s="1" customFormat="1" ht="21" customHeight="1" x14ac:dyDescent="0.2">
      <c r="A97" s="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s="1" customFormat="1" ht="21" customHeight="1" x14ac:dyDescent="0.2">
      <c r="A98" s="2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s="1" customFormat="1" ht="21" customHeight="1" x14ac:dyDescent="0.2">
      <c r="A99" s="2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s="1" customFormat="1" ht="21" customHeight="1" x14ac:dyDescent="0.2">
      <c r="A100" s="2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s="1" customFormat="1" ht="21" customHeight="1" x14ac:dyDescent="0.2">
      <c r="A101" s="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s="1" customFormat="1" ht="21" customHeight="1" x14ac:dyDescent="0.2">
      <c r="A102" s="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s="1" customFormat="1" ht="21" customHeight="1" x14ac:dyDescent="0.2">
      <c r="A103" s="2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s="1" customFormat="1" ht="21" customHeight="1" x14ac:dyDescent="0.2">
      <c r="A104" s="2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s="1" customFormat="1" ht="21" customHeight="1" x14ac:dyDescent="0.2">
      <c r="A105" s="2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s="1" customFormat="1" ht="21" customHeight="1" x14ac:dyDescent="0.2">
      <c r="A106" s="2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s="1" customFormat="1" ht="21" customHeight="1" x14ac:dyDescent="0.2">
      <c r="A107" s="2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s="1" customFormat="1" ht="21" customHeight="1" x14ac:dyDescent="0.2">
      <c r="A108" s="2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s="1" customFormat="1" ht="21" customHeight="1" x14ac:dyDescent="0.2">
      <c r="A109" s="2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s="1" customFormat="1" ht="21" customHeight="1" x14ac:dyDescent="0.2">
      <c r="A110" s="2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s="1" customFormat="1" ht="15" x14ac:dyDescent="0.2">
      <c r="A111" s="2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s="1" customFormat="1" ht="15" x14ac:dyDescent="0.2">
      <c r="A112" s="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s="1" customFormat="1" ht="15" x14ac:dyDescent="0.2">
      <c r="A113" s="2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s="1" customFormat="1" ht="15" x14ac:dyDescent="0.2">
      <c r="A114" s="2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s="1" customFormat="1" ht="15" x14ac:dyDescent="0.2">
      <c r="A115" s="2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s="1" customFormat="1" ht="15" x14ac:dyDescent="0.2">
      <c r="A116" s="2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s="1" customFormat="1" ht="15" x14ac:dyDescent="0.2">
      <c r="A117" s="2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s="1" customFormat="1" ht="15" x14ac:dyDescent="0.2">
      <c r="A118" s="2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s="1" customFormat="1" ht="15" x14ac:dyDescent="0.2">
      <c r="A119" s="2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s="1" customFormat="1" ht="15" x14ac:dyDescent="0.2">
      <c r="A120" s="2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s="1" customFormat="1" ht="15" x14ac:dyDescent="0.2">
      <c r="A121" s="2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s="1" customFormat="1" ht="15" x14ac:dyDescent="0.2">
      <c r="A122" s="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s="1" customFormat="1" ht="15" x14ac:dyDescent="0.2">
      <c r="A123" s="2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s="1" customFormat="1" ht="15" x14ac:dyDescent="0.2">
      <c r="A124" s="2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s="1" customFormat="1" ht="15" x14ac:dyDescent="0.2">
      <c r="A125" s="2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s="1" customFormat="1" ht="15" x14ac:dyDescent="0.2">
      <c r="A126" s="2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s="1" customFormat="1" ht="15" x14ac:dyDescent="0.2">
      <c r="A127" s="2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s="1" customFormat="1" ht="15" x14ac:dyDescent="0.2">
      <c r="A128" s="2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s="1" customFormat="1" ht="15" x14ac:dyDescent="0.2">
      <c r="A129" s="2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s="1" customFormat="1" ht="15" x14ac:dyDescent="0.2">
      <c r="A130" s="2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s="1" customFormat="1" ht="15" x14ac:dyDescent="0.2">
      <c r="A131" s="2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s="1" customFormat="1" ht="15" x14ac:dyDescent="0.2">
      <c r="A132" s="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s="1" customFormat="1" ht="15" x14ac:dyDescent="0.2">
      <c r="A133" s="2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s="1" customFormat="1" ht="15" x14ac:dyDescent="0.2">
      <c r="A134" s="2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s="1" customFormat="1" ht="15" x14ac:dyDescent="0.2">
      <c r="A135" s="2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s="1" customFormat="1" ht="15" x14ac:dyDescent="0.2">
      <c r="A136" s="2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s="1" customFormat="1" ht="15" x14ac:dyDescent="0.2">
      <c r="A137" s="2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s="1" customFormat="1" ht="15" x14ac:dyDescent="0.2">
      <c r="A138" s="2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s="1" customFormat="1" ht="15" x14ac:dyDescent="0.2">
      <c r="A139" s="2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s="1" customFormat="1" ht="15" x14ac:dyDescent="0.2">
      <c r="A140" s="2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s="1" customFormat="1" ht="15" x14ac:dyDescent="0.2">
      <c r="A141" s="2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s="1" customFormat="1" ht="15" x14ac:dyDescent="0.2">
      <c r="A142" s="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s="1" customFormat="1" ht="15" x14ac:dyDescent="0.2">
      <c r="A143" s="2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s="1" customFormat="1" ht="15" x14ac:dyDescent="0.2">
      <c r="A144" s="2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s="1" customFormat="1" ht="15" x14ac:dyDescent="0.2">
      <c r="A145" s="2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s="1" customFormat="1" ht="15" x14ac:dyDescent="0.2">
      <c r="A146" s="2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s="1" customFormat="1" ht="15" x14ac:dyDescent="0.2">
      <c r="A147" s="2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s="1" customFormat="1" ht="15" x14ac:dyDescent="0.2">
      <c r="A148" s="2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s="1" customFormat="1" ht="15" x14ac:dyDescent="0.2">
      <c r="A149" s="2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1" customFormat="1" ht="15" x14ac:dyDescent="0.2">
      <c r="A150" s="2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1" customFormat="1" ht="15" x14ac:dyDescent="0.2">
      <c r="A151" s="2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s="1" customFormat="1" ht="15" x14ac:dyDescent="0.2">
      <c r="A152" s="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s="1" customFormat="1" ht="15" x14ac:dyDescent="0.2">
      <c r="A153" s="2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s="1" customFormat="1" ht="15" x14ac:dyDescent="0.2">
      <c r="A154" s="2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s="1" customFormat="1" ht="15" x14ac:dyDescent="0.2">
      <c r="A155" s="2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s="1" customFormat="1" ht="15" x14ac:dyDescent="0.2">
      <c r="A156" s="2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s="1" customFormat="1" ht="15" x14ac:dyDescent="0.2">
      <c r="A157" s="2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s="1" customFormat="1" ht="15" x14ac:dyDescent="0.2">
      <c r="A158" s="2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s="1" customFormat="1" ht="15" x14ac:dyDescent="0.2">
      <c r="A159" s="2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s="1" customFormat="1" ht="15" x14ac:dyDescent="0.2">
      <c r="A160" s="2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s="1" customFormat="1" ht="15" x14ac:dyDescent="0.2">
      <c r="A161" s="2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s="1" customFormat="1" ht="15" x14ac:dyDescent="0.2">
      <c r="A162" s="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s="1" customFormat="1" ht="15" x14ac:dyDescent="0.2">
      <c r="A163" s="2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s="1" customFormat="1" ht="15" x14ac:dyDescent="0.2">
      <c r="A164" s="2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s="1" customFormat="1" ht="15" x14ac:dyDescent="0.2">
      <c r="A165" s="2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s="1" customFormat="1" ht="15" x14ac:dyDescent="0.2">
      <c r="A166" s="2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s="1" customFormat="1" ht="15" x14ac:dyDescent="0.2">
      <c r="A167" s="2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s="1" customFormat="1" ht="15" x14ac:dyDescent="0.2">
      <c r="A168" s="2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s="1" customFormat="1" ht="15" x14ac:dyDescent="0.2">
      <c r="A169" s="2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s="1" customFormat="1" ht="15" x14ac:dyDescent="0.2">
      <c r="A170" s="2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s="1" customFormat="1" ht="15" x14ac:dyDescent="0.2">
      <c r="A171" s="2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s="1" customFormat="1" ht="15" x14ac:dyDescent="0.2">
      <c r="A172" s="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s="1" customFormat="1" ht="15" x14ac:dyDescent="0.2">
      <c r="A173" s="2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s="1" customFormat="1" ht="15" x14ac:dyDescent="0.2">
      <c r="A174" s="2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s="1" customFormat="1" ht="15" x14ac:dyDescent="0.2">
      <c r="A175" s="2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s="1" customFormat="1" ht="15" x14ac:dyDescent="0.2">
      <c r="A176" s="2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s="1" customFormat="1" ht="15" x14ac:dyDescent="0.2">
      <c r="A177" s="2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s="1" customFormat="1" ht="15" x14ac:dyDescent="0.2">
      <c r="A178" s="2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s="1" customFormat="1" ht="15" x14ac:dyDescent="0.2">
      <c r="A179" s="2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s="1" customFormat="1" ht="15" x14ac:dyDescent="0.2">
      <c r="A180" s="2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s="1" customFormat="1" ht="15" x14ac:dyDescent="0.2">
      <c r="A181" s="2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s="1" customFormat="1" ht="15" x14ac:dyDescent="0.2">
      <c r="A182" s="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s="1" customFormat="1" ht="15" x14ac:dyDescent="0.2">
      <c r="A183" s="2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s="1" customFormat="1" ht="15" x14ac:dyDescent="0.2">
      <c r="A184" s="2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s="1" customFormat="1" ht="15" x14ac:dyDescent="0.2">
      <c r="A185" s="2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s="1" customFormat="1" ht="15" x14ac:dyDescent="0.2">
      <c r="A186" s="2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s="1" customFormat="1" ht="15" x14ac:dyDescent="0.2">
      <c r="A187" s="2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s="1" customFormat="1" ht="15" x14ac:dyDescent="0.2">
      <c r="A188" s="2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s="1" customFormat="1" ht="15" x14ac:dyDescent="0.2">
      <c r="A189" s="2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s="1" customFormat="1" ht="15" x14ac:dyDescent="0.2">
      <c r="A190" s="2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s="1" customFormat="1" ht="15" x14ac:dyDescent="0.2">
      <c r="A191" s="2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s="1" customFormat="1" ht="15" x14ac:dyDescent="0.2">
      <c r="A192" s="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s="1" customFormat="1" ht="15" x14ac:dyDescent="0.2">
      <c r="A193" s="2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s="1" customFormat="1" ht="15" x14ac:dyDescent="0.2">
      <c r="A194" s="2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s="1" customFormat="1" ht="15" x14ac:dyDescent="0.2">
      <c r="A195" s="2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s="1" customFormat="1" ht="15" x14ac:dyDescent="0.2">
      <c r="A196" s="2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s="1" customFormat="1" ht="15" x14ac:dyDescent="0.2">
      <c r="A197" s="2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s="1" customFormat="1" ht="15" x14ac:dyDescent="0.2">
      <c r="A198" s="2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s="1" customFormat="1" ht="15" x14ac:dyDescent="0.2">
      <c r="A199" s="2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s="1" customFormat="1" ht="15" x14ac:dyDescent="0.2">
      <c r="A200" s="2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s="1" customFormat="1" ht="15" x14ac:dyDescent="0.2">
      <c r="A201" s="2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s="1" customFormat="1" ht="15" x14ac:dyDescent="0.2">
      <c r="A202" s="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s="1" customFormat="1" ht="15" x14ac:dyDescent="0.2">
      <c r="A203" s="2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s="1" customFormat="1" ht="15" x14ac:dyDescent="0.2">
      <c r="A204" s="2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s="1" customFormat="1" ht="15" x14ac:dyDescent="0.2">
      <c r="A205" s="2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s="1" customFormat="1" ht="15" x14ac:dyDescent="0.2">
      <c r="A206" s="2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s="1" customFormat="1" ht="15" x14ac:dyDescent="0.2">
      <c r="A207" s="2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s="1" customFormat="1" ht="15" x14ac:dyDescent="0.2">
      <c r="A208" s="2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s="1" customFormat="1" ht="15" x14ac:dyDescent="0.2">
      <c r="A209" s="2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s="1" customFormat="1" ht="15" x14ac:dyDescent="0.2">
      <c r="A210" s="2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s="1" customFormat="1" ht="15" x14ac:dyDescent="0.2">
      <c r="A211" s="2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s="1" customFormat="1" ht="15" x14ac:dyDescent="0.2">
      <c r="A212" s="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s="1" customFormat="1" ht="15" x14ac:dyDescent="0.2">
      <c r="A213" s="2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s="1" customFormat="1" ht="15" x14ac:dyDescent="0.2">
      <c r="A214" s="2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s="1" customFormat="1" ht="15" x14ac:dyDescent="0.2">
      <c r="A215" s="2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s="1" customFormat="1" ht="15" x14ac:dyDescent="0.2">
      <c r="A216" s="2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s="1" customFormat="1" ht="15" x14ac:dyDescent="0.2">
      <c r="A217" s="2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s="1" customFormat="1" ht="15" x14ac:dyDescent="0.2">
      <c r="A218" s="2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s="1" customFormat="1" ht="15" x14ac:dyDescent="0.2">
      <c r="A219" s="2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s="1" customFormat="1" ht="15" x14ac:dyDescent="0.2">
      <c r="A220" s="2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s="1" customFormat="1" ht="15" x14ac:dyDescent="0.2">
      <c r="A221" s="2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s="1" customFormat="1" ht="15" x14ac:dyDescent="0.2">
      <c r="A222" s="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</sheetData>
  <mergeCells count="9">
    <mergeCell ref="A7:A8"/>
    <mergeCell ref="N7:P7"/>
    <mergeCell ref="B6:P6"/>
    <mergeCell ref="B7:B8"/>
    <mergeCell ref="C7:C8"/>
    <mergeCell ref="D7:D8"/>
    <mergeCell ref="E7:G7"/>
    <mergeCell ref="H7:J7"/>
    <mergeCell ref="K7:M7"/>
  </mergeCells>
  <phoneticPr fontId="4" type="noConversion"/>
  <pageMargins left="0.23622047244094491" right="0.19685039370078741" top="0.15748031496062992" bottom="0.23622047244094491" header="0.15748031496062992" footer="0.15748031496062992"/>
  <pageSetup paperSize="9" scale="65" fitToHeight="3" orientation="landscape" r:id="rId1"/>
  <headerFooter alignWithMargins="0"/>
  <rowBreaks count="1" manualBreakCount="1">
    <brk id="7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2:M220"/>
  <sheetViews>
    <sheetView showGridLines="0" view="pageBreakPreview" zoomScale="75" zoomScaleNormal="75" workbookViewId="0">
      <pane ySplit="9" topLeftCell="A61" activePane="bottomLeft" state="frozen"/>
      <selection pane="bottomLeft" activeCell="M85" sqref="M85"/>
    </sheetView>
  </sheetViews>
  <sheetFormatPr defaultRowHeight="12.75" x14ac:dyDescent="0.2"/>
  <cols>
    <col min="1" max="1" width="15" customWidth="1"/>
    <col min="2" max="2" width="15.28515625" customWidth="1"/>
    <col min="3" max="3" width="15.42578125" customWidth="1"/>
    <col min="4" max="5" width="16.42578125" customWidth="1"/>
    <col min="6" max="6" width="15.85546875" customWidth="1"/>
    <col min="7" max="7" width="14.85546875" customWidth="1"/>
    <col min="8" max="8" width="15" customWidth="1"/>
    <col min="9" max="9" width="13.7109375" customWidth="1"/>
    <col min="10" max="10" width="16.140625" customWidth="1"/>
    <col min="11" max="11" width="15" customWidth="1"/>
    <col min="12" max="12" width="15.28515625" customWidth="1"/>
    <col min="13" max="13" width="16" customWidth="1"/>
  </cols>
  <sheetData>
    <row r="2" spans="1:13" ht="20.25" x14ac:dyDescent="0.2">
      <c r="A2" s="11" t="s">
        <v>171</v>
      </c>
      <c r="B2" s="11"/>
    </row>
    <row r="4" spans="1:13" ht="15.75" x14ac:dyDescent="0.25">
      <c r="A4" s="8" t="s">
        <v>93</v>
      </c>
      <c r="B4" s="1"/>
      <c r="C4" s="8"/>
      <c r="D4" s="8"/>
      <c r="E4" s="1"/>
    </row>
    <row r="5" spans="1:13" x14ac:dyDescent="0.2">
      <c r="M5" s="2"/>
    </row>
    <row r="6" spans="1:13" s="14" customFormat="1" ht="24" customHeight="1" x14ac:dyDescent="0.2">
      <c r="A6" s="40"/>
      <c r="B6" s="66" t="s">
        <v>44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s="14" customFormat="1" ht="24.75" customHeight="1" x14ac:dyDescent="0.2">
      <c r="A7" s="64" t="s">
        <v>172</v>
      </c>
      <c r="B7" s="69" t="s">
        <v>38</v>
      </c>
      <c r="C7" s="71" t="s">
        <v>39</v>
      </c>
      <c r="D7" s="71" t="s">
        <v>45</v>
      </c>
      <c r="E7" s="62" t="s">
        <v>94</v>
      </c>
      <c r="F7" s="63"/>
      <c r="G7" s="63"/>
      <c r="H7" s="62" t="s">
        <v>46</v>
      </c>
      <c r="I7" s="63"/>
      <c r="J7" s="63"/>
      <c r="K7" s="62" t="s">
        <v>47</v>
      </c>
      <c r="L7" s="63"/>
      <c r="M7" s="63"/>
    </row>
    <row r="8" spans="1:13" s="14" customFormat="1" ht="40.5" customHeight="1" x14ac:dyDescent="0.2">
      <c r="A8" s="65"/>
      <c r="B8" s="70"/>
      <c r="C8" s="72"/>
      <c r="D8" s="72"/>
      <c r="E8" s="36" t="s">
        <v>38</v>
      </c>
      <c r="F8" s="37" t="s">
        <v>39</v>
      </c>
      <c r="G8" s="38" t="s">
        <v>45</v>
      </c>
      <c r="H8" s="36" t="s">
        <v>38</v>
      </c>
      <c r="I8" s="37" t="s">
        <v>39</v>
      </c>
      <c r="J8" s="38" t="s">
        <v>45</v>
      </c>
      <c r="K8" s="36" t="s">
        <v>38</v>
      </c>
      <c r="L8" s="37" t="s">
        <v>39</v>
      </c>
      <c r="M8" s="38" t="s">
        <v>45</v>
      </c>
    </row>
    <row r="9" spans="1:13" s="1" customFormat="1" ht="21" customHeight="1" x14ac:dyDescent="0.2">
      <c r="A9" s="20">
        <v>1</v>
      </c>
      <c r="B9" s="20">
        <f t="shared" ref="B9:G9" si="0">A9+1</f>
        <v>2</v>
      </c>
      <c r="C9" s="20">
        <f t="shared" si="0"/>
        <v>3</v>
      </c>
      <c r="D9" s="20">
        <f t="shared" si="0"/>
        <v>4</v>
      </c>
      <c r="E9" s="20">
        <f t="shared" si="0"/>
        <v>5</v>
      </c>
      <c r="F9" s="20">
        <f t="shared" si="0"/>
        <v>6</v>
      </c>
      <c r="G9" s="20">
        <f t="shared" si="0"/>
        <v>7</v>
      </c>
      <c r="H9" s="20">
        <f t="shared" ref="H9:M9" si="1">G9+1</f>
        <v>8</v>
      </c>
      <c r="I9" s="20">
        <f t="shared" si="1"/>
        <v>9</v>
      </c>
      <c r="J9" s="20">
        <f t="shared" si="1"/>
        <v>10</v>
      </c>
      <c r="K9" s="20">
        <f t="shared" si="1"/>
        <v>11</v>
      </c>
      <c r="L9" s="20">
        <f t="shared" si="1"/>
        <v>12</v>
      </c>
      <c r="M9" s="20">
        <f t="shared" si="1"/>
        <v>13</v>
      </c>
    </row>
    <row r="10" spans="1:13" s="1" customFormat="1" ht="21" customHeight="1" x14ac:dyDescent="0.2">
      <c r="A10" s="21">
        <v>2000</v>
      </c>
      <c r="B10" s="22">
        <f t="shared" ref="B10:B15" si="2">C10-D10</f>
        <v>6162</v>
      </c>
      <c r="C10" s="22">
        <f t="shared" ref="C10:D14" si="3">F10+I10+L10</f>
        <v>45344</v>
      </c>
      <c r="D10" s="22">
        <f t="shared" si="3"/>
        <v>39182</v>
      </c>
      <c r="E10" s="22">
        <f t="shared" ref="E10:E15" si="4">F10-G10</f>
        <v>3962</v>
      </c>
      <c r="F10" s="22">
        <f>F25+F26+F27+F28</f>
        <v>10649</v>
      </c>
      <c r="G10" s="22">
        <f>G25+G26+G27+G28</f>
        <v>6687</v>
      </c>
      <c r="H10" s="22">
        <f t="shared" ref="H10:H15" si="5">I10-J10</f>
        <v>10318</v>
      </c>
      <c r="I10" s="22">
        <f>I25+I26+I27+I28</f>
        <v>24781</v>
      </c>
      <c r="J10" s="22">
        <f>J25+J26+J27+J28</f>
        <v>14463</v>
      </c>
      <c r="K10" s="22">
        <f t="shared" ref="K10:K15" si="6">L10-M10</f>
        <v>-8118</v>
      </c>
      <c r="L10" s="22">
        <f>L25+L26+L27+L28</f>
        <v>9914</v>
      </c>
      <c r="M10" s="22">
        <f>M25+M26+M27+M28</f>
        <v>18032</v>
      </c>
    </row>
    <row r="11" spans="1:13" s="1" customFormat="1" ht="21" customHeight="1" x14ac:dyDescent="0.2">
      <c r="A11" s="23">
        <v>2001</v>
      </c>
      <c r="B11" s="24">
        <f t="shared" si="2"/>
        <v>3253</v>
      </c>
      <c r="C11" s="24">
        <f t="shared" si="3"/>
        <v>39985</v>
      </c>
      <c r="D11" s="24">
        <f t="shared" si="3"/>
        <v>36732</v>
      </c>
      <c r="E11" s="24">
        <f t="shared" si="4"/>
        <v>4528</v>
      </c>
      <c r="F11" s="24">
        <f>+F29+F30+F31+F32</f>
        <v>11002</v>
      </c>
      <c r="G11" s="24">
        <f>+G29+G30+G31+G32</f>
        <v>6474</v>
      </c>
      <c r="H11" s="24">
        <f t="shared" si="5"/>
        <v>4721</v>
      </c>
      <c r="I11" s="24">
        <f>+I29+I30+I31+I32</f>
        <v>19060</v>
      </c>
      <c r="J11" s="24">
        <f>+J29+J30+J31+J32</f>
        <v>14339</v>
      </c>
      <c r="K11" s="24">
        <f t="shared" si="6"/>
        <v>-5996</v>
      </c>
      <c r="L11" s="24">
        <f>+L29+L30+L31+L32</f>
        <v>9923</v>
      </c>
      <c r="M11" s="24">
        <f>+M29+M30+M31+M32</f>
        <v>15919</v>
      </c>
    </row>
    <row r="12" spans="1:13" s="1" customFormat="1" ht="21" customHeight="1" x14ac:dyDescent="0.2">
      <c r="A12" s="21">
        <v>2002</v>
      </c>
      <c r="B12" s="22">
        <f t="shared" si="2"/>
        <v>3094</v>
      </c>
      <c r="C12" s="22">
        <f t="shared" si="3"/>
        <v>40876</v>
      </c>
      <c r="D12" s="22">
        <f t="shared" si="3"/>
        <v>37782</v>
      </c>
      <c r="E12" s="22">
        <f t="shared" si="4"/>
        <v>5901</v>
      </c>
      <c r="F12" s="22">
        <f>+F33+F34+F35+F36</f>
        <v>13325</v>
      </c>
      <c r="G12" s="22">
        <f>+G33+G34+G35+G36</f>
        <v>7424</v>
      </c>
      <c r="H12" s="22">
        <f t="shared" si="5"/>
        <v>4188</v>
      </c>
      <c r="I12" s="22">
        <f>+I33+I34+I35+I36</f>
        <v>17567</v>
      </c>
      <c r="J12" s="22">
        <f>+J33+J34+J35+J36</f>
        <v>13379</v>
      </c>
      <c r="K12" s="22">
        <f t="shared" si="6"/>
        <v>-6995</v>
      </c>
      <c r="L12" s="22">
        <f>+L33+L34+L35+L36</f>
        <v>9984</v>
      </c>
      <c r="M12" s="22">
        <f>+M33+M34+M35+M36</f>
        <v>16979</v>
      </c>
    </row>
    <row r="13" spans="1:13" s="7" customFormat="1" ht="21" customHeight="1" x14ac:dyDescent="0.2">
      <c r="A13" s="23">
        <v>2003</v>
      </c>
      <c r="B13" s="24">
        <f t="shared" si="2"/>
        <v>932</v>
      </c>
      <c r="C13" s="24">
        <f t="shared" si="3"/>
        <v>43474</v>
      </c>
      <c r="D13" s="24">
        <f t="shared" si="3"/>
        <v>42542</v>
      </c>
      <c r="E13" s="24">
        <f t="shared" si="4"/>
        <v>6606</v>
      </c>
      <c r="F13" s="24">
        <f>+F37+F38+F39+F40</f>
        <v>15545</v>
      </c>
      <c r="G13" s="24">
        <f>+G37+G38+G39+G40</f>
        <v>8939</v>
      </c>
      <c r="H13" s="24">
        <f t="shared" si="5"/>
        <v>3829</v>
      </c>
      <c r="I13" s="24">
        <f>+I37+I38+I39+I40</f>
        <v>15830</v>
      </c>
      <c r="J13" s="24">
        <f>+J37+J38+J39+J40</f>
        <v>12001</v>
      </c>
      <c r="K13" s="24">
        <f t="shared" si="6"/>
        <v>-9503</v>
      </c>
      <c r="L13" s="24">
        <f>+L37+L38+L39+L40</f>
        <v>12099</v>
      </c>
      <c r="M13" s="24">
        <f>+M37+M38+M39+M40</f>
        <v>21602</v>
      </c>
    </row>
    <row r="14" spans="1:13" s="1" customFormat="1" ht="21" customHeight="1" x14ac:dyDescent="0.2">
      <c r="A14" s="21">
        <v>2004</v>
      </c>
      <c r="B14" s="22">
        <f t="shared" si="2"/>
        <v>43</v>
      </c>
      <c r="C14" s="22">
        <f t="shared" si="3"/>
        <v>48735</v>
      </c>
      <c r="D14" s="22">
        <f t="shared" si="3"/>
        <v>48692</v>
      </c>
      <c r="E14" s="22">
        <f t="shared" si="4"/>
        <v>4527</v>
      </c>
      <c r="F14" s="22">
        <f>+F41+F42+F43+F44</f>
        <v>15221</v>
      </c>
      <c r="G14" s="22">
        <f>+G41+G42+G43+G44</f>
        <v>10694</v>
      </c>
      <c r="H14" s="22">
        <f t="shared" si="5"/>
        <v>3635</v>
      </c>
      <c r="I14" s="22">
        <f>+I41+I42+I43+I44</f>
        <v>21032</v>
      </c>
      <c r="J14" s="22">
        <f>+J41+J42+J43+J44</f>
        <v>17397</v>
      </c>
      <c r="K14" s="22">
        <f t="shared" si="6"/>
        <v>-8119</v>
      </c>
      <c r="L14" s="22">
        <f>+L41+L42+L43+L44</f>
        <v>12482</v>
      </c>
      <c r="M14" s="22">
        <f>+M41+M42+M43+M44</f>
        <v>20601</v>
      </c>
    </row>
    <row r="15" spans="1:13" s="7" customFormat="1" ht="21" customHeight="1" x14ac:dyDescent="0.2">
      <c r="A15" s="23">
        <v>2005</v>
      </c>
      <c r="B15" s="24">
        <f t="shared" si="2"/>
        <v>2358</v>
      </c>
      <c r="C15" s="24">
        <f t="shared" ref="C15:D17" si="7">F15+I15+L15</f>
        <v>52713</v>
      </c>
      <c r="D15" s="24">
        <f t="shared" si="7"/>
        <v>50355</v>
      </c>
      <c r="E15" s="24">
        <f t="shared" si="4"/>
        <v>6874</v>
      </c>
      <c r="F15" s="24">
        <f>+F45+F46+F47+F48</f>
        <v>17677</v>
      </c>
      <c r="G15" s="24">
        <f>+G45+G46+G47+G48</f>
        <v>10803</v>
      </c>
      <c r="H15" s="24">
        <f t="shared" si="5"/>
        <v>2299</v>
      </c>
      <c r="I15" s="24">
        <f>+I45+I46+I47+I48</f>
        <v>20342</v>
      </c>
      <c r="J15" s="24">
        <f>+J45+J46+J47+J48</f>
        <v>18043</v>
      </c>
      <c r="K15" s="24">
        <f t="shared" si="6"/>
        <v>-6815</v>
      </c>
      <c r="L15" s="24">
        <f>+L45+L46+L47+L48</f>
        <v>14694</v>
      </c>
      <c r="M15" s="24">
        <f>+M45+M46+M47+M48</f>
        <v>21509</v>
      </c>
    </row>
    <row r="16" spans="1:13" s="7" customFormat="1" ht="21" customHeight="1" x14ac:dyDescent="0.2">
      <c r="A16" s="21">
        <v>2006</v>
      </c>
      <c r="B16" s="22">
        <f>C16-D16</f>
        <v>2238</v>
      </c>
      <c r="C16" s="22">
        <f t="shared" si="7"/>
        <v>63720</v>
      </c>
      <c r="D16" s="22">
        <f t="shared" si="7"/>
        <v>61482</v>
      </c>
      <c r="E16" s="22">
        <f>F16-G16</f>
        <v>8489</v>
      </c>
      <c r="F16" s="22">
        <f>+F49+F50+F51+F52</f>
        <v>21651</v>
      </c>
      <c r="G16" s="22">
        <f>+G49+G50+G51+G52</f>
        <v>13162</v>
      </c>
      <c r="H16" s="22">
        <f>I16-J16</f>
        <v>6</v>
      </c>
      <c r="I16" s="22">
        <f>+I49+I50+I51+I52</f>
        <v>22409</v>
      </c>
      <c r="J16" s="22">
        <f>+J49+J50+J51+J52</f>
        <v>22403</v>
      </c>
      <c r="K16" s="22">
        <f>L16-M16</f>
        <v>-6257</v>
      </c>
      <c r="L16" s="22">
        <f>+L49+L50+L51+L52</f>
        <v>19660</v>
      </c>
      <c r="M16" s="22">
        <f>+M49+M50+M51+M52</f>
        <v>25917</v>
      </c>
    </row>
    <row r="17" spans="1:13" s="7" customFormat="1" ht="21" customHeight="1" x14ac:dyDescent="0.2">
      <c r="A17" s="23">
        <v>2007</v>
      </c>
      <c r="B17" s="24">
        <f>C17-D17</f>
        <v>12911</v>
      </c>
      <c r="C17" s="24">
        <f t="shared" si="7"/>
        <v>79343</v>
      </c>
      <c r="D17" s="24">
        <f t="shared" si="7"/>
        <v>66432</v>
      </c>
      <c r="E17" s="24">
        <f>F17-G17</f>
        <v>9891</v>
      </c>
      <c r="F17" s="24">
        <f>+F56+F55+F54+F53</f>
        <v>25525</v>
      </c>
      <c r="G17" s="24">
        <f>+G56+G55+G54+G53</f>
        <v>15634</v>
      </c>
      <c r="H17" s="24">
        <f>I17-J17</f>
        <v>7688</v>
      </c>
      <c r="I17" s="24">
        <f>+I56+I55+I54+I53</f>
        <v>29081</v>
      </c>
      <c r="J17" s="24">
        <f>+J56+J55+J54+J53</f>
        <v>21393</v>
      </c>
      <c r="K17" s="24">
        <f>L17-M17</f>
        <v>-4668</v>
      </c>
      <c r="L17" s="24">
        <f>+L56+L55+L54+L53</f>
        <v>24737</v>
      </c>
      <c r="M17" s="24">
        <f>+M56+M55+M54+M53</f>
        <v>29405</v>
      </c>
    </row>
    <row r="18" spans="1:13" s="7" customFormat="1" ht="21" customHeight="1" x14ac:dyDescent="0.2">
      <c r="A18" s="21">
        <v>2008</v>
      </c>
      <c r="B18" s="22">
        <f>C18-D18</f>
        <v>12376</v>
      </c>
      <c r="C18" s="22">
        <f>F18+I18+L18</f>
        <v>84899</v>
      </c>
      <c r="D18" s="22">
        <f>G18+J18+M18</f>
        <v>72523</v>
      </c>
      <c r="E18" s="22">
        <f>F18-G18</f>
        <v>9064</v>
      </c>
      <c r="F18" s="22">
        <f>+F57+F58+F59+F60</f>
        <v>26195</v>
      </c>
      <c r="G18" s="22">
        <f>+G57+G58+G59+G60</f>
        <v>17131</v>
      </c>
      <c r="H18" s="22">
        <f>I18-J18</f>
        <v>4876</v>
      </c>
      <c r="I18" s="22">
        <f>+I57+I58+I59+I60</f>
        <v>28070</v>
      </c>
      <c r="J18" s="22">
        <f>+J57+J58+J59+J60</f>
        <v>23194</v>
      </c>
      <c r="K18" s="22">
        <f>L18-M18</f>
        <v>-1564</v>
      </c>
      <c r="L18" s="22">
        <f>+L57+L58+L59+L60</f>
        <v>30634</v>
      </c>
      <c r="M18" s="22">
        <f>+M57+M58+M59+M60</f>
        <v>32198</v>
      </c>
    </row>
    <row r="19" spans="1:13" s="1" customFormat="1" ht="21" customHeight="1" x14ac:dyDescent="0.2">
      <c r="A19" s="23">
        <v>2009</v>
      </c>
      <c r="B19" s="24">
        <f>C19-D19</f>
        <v>14808</v>
      </c>
      <c r="C19" s="24">
        <f>F19+I19+L19</f>
        <v>89484</v>
      </c>
      <c r="D19" s="24">
        <f>G19+J19+M19</f>
        <v>74676</v>
      </c>
      <c r="E19" s="24">
        <f>F19-G19</f>
        <v>10724</v>
      </c>
      <c r="F19" s="24">
        <f>+F61+F62+F63+F64</f>
        <v>26925</v>
      </c>
      <c r="G19" s="24">
        <f>+G61+G62+G63+G64</f>
        <v>16201</v>
      </c>
      <c r="H19" s="24">
        <f>I19-J19</f>
        <v>5113</v>
      </c>
      <c r="I19" s="24">
        <f>+I61+I62+I63+I64</f>
        <v>27791</v>
      </c>
      <c r="J19" s="24">
        <f>+J61+J62+J63+J64</f>
        <v>22678</v>
      </c>
      <c r="K19" s="24">
        <f>L19-M19</f>
        <v>-1029</v>
      </c>
      <c r="L19" s="24">
        <f>+L61+L62+L63+L64</f>
        <v>34768</v>
      </c>
      <c r="M19" s="24">
        <f>+M61+M62+M63+M64</f>
        <v>35797</v>
      </c>
    </row>
    <row r="20" spans="1:13" s="7" customFormat="1" ht="21" customHeight="1" x14ac:dyDescent="0.2">
      <c r="A20" s="25">
        <v>2010</v>
      </c>
      <c r="B20" s="22">
        <f>+B65+B66+B67+B68</f>
        <v>9331</v>
      </c>
      <c r="C20" s="22">
        <f t="shared" ref="C20:M20" si="8">+C65+C66+C67+C68</f>
        <v>98741</v>
      </c>
      <c r="D20" s="22">
        <f t="shared" si="8"/>
        <v>89410</v>
      </c>
      <c r="E20" s="22">
        <f t="shared" si="8"/>
        <v>7963</v>
      </c>
      <c r="F20" s="22">
        <f t="shared" si="8"/>
        <v>26517</v>
      </c>
      <c r="G20" s="22">
        <f t="shared" si="8"/>
        <v>18554</v>
      </c>
      <c r="H20" s="22">
        <f t="shared" si="8"/>
        <v>2850</v>
      </c>
      <c r="I20" s="22">
        <f t="shared" si="8"/>
        <v>28856</v>
      </c>
      <c r="J20" s="22">
        <f t="shared" si="8"/>
        <v>26006</v>
      </c>
      <c r="K20" s="22">
        <f t="shared" si="8"/>
        <v>-1482</v>
      </c>
      <c r="L20" s="22">
        <f t="shared" si="8"/>
        <v>43368</v>
      </c>
      <c r="M20" s="22">
        <f t="shared" si="8"/>
        <v>44850</v>
      </c>
    </row>
    <row r="21" spans="1:13" s="7" customFormat="1" ht="21" customHeight="1" x14ac:dyDescent="0.2">
      <c r="A21" s="23">
        <v>2011</v>
      </c>
      <c r="B21" s="24">
        <f>+B69+B70+B71+B72</f>
        <v>16513</v>
      </c>
      <c r="C21" s="24">
        <f t="shared" ref="C21:M21" si="9">+C69+C70+C71+C72</f>
        <v>111225</v>
      </c>
      <c r="D21" s="24">
        <f t="shared" si="9"/>
        <v>94712</v>
      </c>
      <c r="E21" s="24">
        <f t="shared" si="9"/>
        <v>12087</v>
      </c>
      <c r="F21" s="24">
        <f t="shared" si="9"/>
        <v>32410</v>
      </c>
      <c r="G21" s="24">
        <f t="shared" si="9"/>
        <v>20323</v>
      </c>
      <c r="H21" s="24">
        <f t="shared" si="9"/>
        <v>6500</v>
      </c>
      <c r="I21" s="24">
        <f t="shared" si="9"/>
        <v>31479</v>
      </c>
      <c r="J21" s="24">
        <f t="shared" si="9"/>
        <v>24979</v>
      </c>
      <c r="K21" s="24">
        <f t="shared" si="9"/>
        <v>-2074</v>
      </c>
      <c r="L21" s="24">
        <f t="shared" si="9"/>
        <v>47336</v>
      </c>
      <c r="M21" s="24">
        <f t="shared" si="9"/>
        <v>49410</v>
      </c>
    </row>
    <row r="22" spans="1:13" s="7" customFormat="1" ht="21" customHeight="1" x14ac:dyDescent="0.2">
      <c r="A22" s="25">
        <v>2012</v>
      </c>
      <c r="B22" s="22">
        <f>+B73+B74+B75+B76</f>
        <v>19472</v>
      </c>
      <c r="C22" s="22">
        <f t="shared" ref="C22:M22" si="10">+C73+C74+C75+C76</f>
        <v>123442</v>
      </c>
      <c r="D22" s="22">
        <f t="shared" si="10"/>
        <v>103970</v>
      </c>
      <c r="E22" s="22">
        <f t="shared" si="10"/>
        <v>13420</v>
      </c>
      <c r="F22" s="22">
        <f t="shared" si="10"/>
        <v>36367</v>
      </c>
      <c r="G22" s="22">
        <f t="shared" si="10"/>
        <v>22947</v>
      </c>
      <c r="H22" s="22">
        <f t="shared" si="10"/>
        <v>7090</v>
      </c>
      <c r="I22" s="22">
        <f t="shared" si="10"/>
        <v>35699</v>
      </c>
      <c r="J22" s="22">
        <f t="shared" si="10"/>
        <v>28609</v>
      </c>
      <c r="K22" s="22">
        <f t="shared" si="10"/>
        <v>-1038</v>
      </c>
      <c r="L22" s="22">
        <f t="shared" si="10"/>
        <v>51376</v>
      </c>
      <c r="M22" s="22">
        <f t="shared" si="10"/>
        <v>52414</v>
      </c>
    </row>
    <row r="23" spans="1:13" s="7" customFormat="1" ht="21" customHeight="1" x14ac:dyDescent="0.2">
      <c r="A23" s="23">
        <v>2013</v>
      </c>
      <c r="B23" s="24">
        <f>+B77+B78+B79+B80</f>
        <v>22043</v>
      </c>
      <c r="C23" s="24">
        <f t="shared" ref="C23:M23" si="11">+C77+C78+C79+C80</f>
        <v>126918</v>
      </c>
      <c r="D23" s="24">
        <f t="shared" si="11"/>
        <v>104875</v>
      </c>
      <c r="E23" s="24">
        <f t="shared" si="11"/>
        <v>16352</v>
      </c>
      <c r="F23" s="24">
        <f t="shared" si="11"/>
        <v>38693</v>
      </c>
      <c r="G23" s="24">
        <f t="shared" si="11"/>
        <v>22341</v>
      </c>
      <c r="H23" s="24">
        <f t="shared" si="11"/>
        <v>7238</v>
      </c>
      <c r="I23" s="24">
        <f t="shared" si="11"/>
        <v>36104</v>
      </c>
      <c r="J23" s="24">
        <f t="shared" si="11"/>
        <v>28866</v>
      </c>
      <c r="K23" s="24">
        <f t="shared" si="11"/>
        <v>-1547</v>
      </c>
      <c r="L23" s="24">
        <f t="shared" si="11"/>
        <v>52121</v>
      </c>
      <c r="M23" s="24">
        <f t="shared" si="11"/>
        <v>53668</v>
      </c>
    </row>
    <row r="24" spans="1:13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1" customFormat="1" ht="21" customHeight="1" x14ac:dyDescent="0.2">
      <c r="A25" s="28" t="s">
        <v>0</v>
      </c>
      <c r="B25" s="22">
        <f t="shared" ref="B25:B48" si="12">C25-D25</f>
        <v>223</v>
      </c>
      <c r="C25" s="22">
        <f t="shared" ref="C25:C48" si="13">F25+I25+L25</f>
        <v>8605</v>
      </c>
      <c r="D25" s="22">
        <f t="shared" ref="D25:D48" si="14">G25+J25+M25</f>
        <v>8382</v>
      </c>
      <c r="E25" s="22">
        <f t="shared" ref="E25:E48" si="15">F25-G25</f>
        <v>689</v>
      </c>
      <c r="F25" s="22">
        <v>2086</v>
      </c>
      <c r="G25" s="22">
        <v>1397</v>
      </c>
      <c r="H25" s="22">
        <f t="shared" ref="H25:H48" si="16">I25-J25</f>
        <v>1875</v>
      </c>
      <c r="I25" s="22">
        <v>4475</v>
      </c>
      <c r="J25" s="22">
        <v>2600</v>
      </c>
      <c r="K25" s="22">
        <f t="shared" ref="K25:K48" si="17">L25-M25</f>
        <v>-2341</v>
      </c>
      <c r="L25" s="22">
        <v>2044</v>
      </c>
      <c r="M25" s="22">
        <v>4385</v>
      </c>
    </row>
    <row r="26" spans="1:13" s="1" customFormat="1" ht="21" customHeight="1" x14ac:dyDescent="0.2">
      <c r="A26" s="29" t="s">
        <v>1</v>
      </c>
      <c r="B26" s="24">
        <f t="shared" si="12"/>
        <v>1920</v>
      </c>
      <c r="C26" s="24">
        <f t="shared" si="13"/>
        <v>11886</v>
      </c>
      <c r="D26" s="24">
        <f t="shared" si="14"/>
        <v>9966</v>
      </c>
      <c r="E26" s="24">
        <f t="shared" si="15"/>
        <v>1071</v>
      </c>
      <c r="F26" s="24">
        <v>2756</v>
      </c>
      <c r="G26" s="24">
        <v>1685</v>
      </c>
      <c r="H26" s="24">
        <f t="shared" si="16"/>
        <v>2633</v>
      </c>
      <c r="I26" s="24">
        <v>6529</v>
      </c>
      <c r="J26" s="24">
        <v>3896</v>
      </c>
      <c r="K26" s="24">
        <f t="shared" si="17"/>
        <v>-1784</v>
      </c>
      <c r="L26" s="24">
        <v>2601</v>
      </c>
      <c r="M26" s="24">
        <v>4385</v>
      </c>
    </row>
    <row r="27" spans="1:13" s="1" customFormat="1" ht="21" customHeight="1" x14ac:dyDescent="0.2">
      <c r="A27" s="28" t="s">
        <v>2</v>
      </c>
      <c r="B27" s="22">
        <f t="shared" si="12"/>
        <v>2213</v>
      </c>
      <c r="C27" s="22">
        <f t="shared" si="13"/>
        <v>12190</v>
      </c>
      <c r="D27" s="22">
        <f t="shared" si="14"/>
        <v>9977</v>
      </c>
      <c r="E27" s="22">
        <f t="shared" si="15"/>
        <v>1279</v>
      </c>
      <c r="F27" s="22">
        <v>2962</v>
      </c>
      <c r="G27" s="22">
        <v>1683</v>
      </c>
      <c r="H27" s="22">
        <f t="shared" si="16"/>
        <v>2715</v>
      </c>
      <c r="I27" s="22">
        <v>6765</v>
      </c>
      <c r="J27" s="22">
        <v>4050</v>
      </c>
      <c r="K27" s="22">
        <f t="shared" si="17"/>
        <v>-1781</v>
      </c>
      <c r="L27" s="22">
        <v>2463</v>
      </c>
      <c r="M27" s="22">
        <v>4244</v>
      </c>
    </row>
    <row r="28" spans="1:13" s="1" customFormat="1" ht="21" customHeight="1" x14ac:dyDescent="0.2">
      <c r="A28" s="29" t="s">
        <v>3</v>
      </c>
      <c r="B28" s="24">
        <f t="shared" si="12"/>
        <v>1806</v>
      </c>
      <c r="C28" s="24">
        <f t="shared" si="13"/>
        <v>12663</v>
      </c>
      <c r="D28" s="24">
        <f t="shared" si="14"/>
        <v>10857</v>
      </c>
      <c r="E28" s="24">
        <f t="shared" si="15"/>
        <v>923</v>
      </c>
      <c r="F28" s="24">
        <v>2845</v>
      </c>
      <c r="G28" s="24">
        <v>1922</v>
      </c>
      <c r="H28" s="24">
        <f t="shared" si="16"/>
        <v>3095</v>
      </c>
      <c r="I28" s="24">
        <v>7012</v>
      </c>
      <c r="J28" s="24">
        <v>3917</v>
      </c>
      <c r="K28" s="24">
        <f t="shared" si="17"/>
        <v>-2212</v>
      </c>
      <c r="L28" s="24">
        <v>2806</v>
      </c>
      <c r="M28" s="24">
        <v>5018</v>
      </c>
    </row>
    <row r="29" spans="1:13" s="1" customFormat="1" ht="21" customHeight="1" x14ac:dyDescent="0.2">
      <c r="A29" s="28" t="s">
        <v>7</v>
      </c>
      <c r="B29" s="22">
        <f t="shared" si="12"/>
        <v>323</v>
      </c>
      <c r="C29" s="22">
        <f t="shared" si="13"/>
        <v>8101</v>
      </c>
      <c r="D29" s="22">
        <f t="shared" si="14"/>
        <v>7778</v>
      </c>
      <c r="E29" s="22">
        <f t="shared" si="15"/>
        <v>965</v>
      </c>
      <c r="F29" s="22">
        <v>2468</v>
      </c>
      <c r="G29" s="22">
        <v>1503</v>
      </c>
      <c r="H29" s="22">
        <f t="shared" si="16"/>
        <v>695</v>
      </c>
      <c r="I29" s="22">
        <v>3295</v>
      </c>
      <c r="J29" s="22">
        <v>2600</v>
      </c>
      <c r="K29" s="22">
        <f t="shared" si="17"/>
        <v>-1337</v>
      </c>
      <c r="L29" s="22">
        <v>2338</v>
      </c>
      <c r="M29" s="22">
        <v>3675</v>
      </c>
    </row>
    <row r="30" spans="1:13" s="1" customFormat="1" ht="21" customHeight="1" x14ac:dyDescent="0.2">
      <c r="A30" s="29" t="s">
        <v>4</v>
      </c>
      <c r="B30" s="24">
        <f t="shared" si="12"/>
        <v>890</v>
      </c>
      <c r="C30" s="24">
        <f t="shared" si="13"/>
        <v>9133</v>
      </c>
      <c r="D30" s="24">
        <f t="shared" si="14"/>
        <v>8243</v>
      </c>
      <c r="E30" s="24">
        <f t="shared" si="15"/>
        <v>1163</v>
      </c>
      <c r="F30" s="24">
        <v>2710</v>
      </c>
      <c r="G30" s="24">
        <v>1547</v>
      </c>
      <c r="H30" s="24">
        <f t="shared" si="16"/>
        <v>850</v>
      </c>
      <c r="I30" s="24">
        <v>4173</v>
      </c>
      <c r="J30" s="24">
        <v>3323</v>
      </c>
      <c r="K30" s="24">
        <f t="shared" si="17"/>
        <v>-1123</v>
      </c>
      <c r="L30" s="24">
        <v>2250</v>
      </c>
      <c r="M30" s="24">
        <v>3373</v>
      </c>
    </row>
    <row r="31" spans="1:13" s="1" customFormat="1" ht="21" customHeight="1" x14ac:dyDescent="0.2">
      <c r="A31" s="28" t="s">
        <v>5</v>
      </c>
      <c r="B31" s="22">
        <f t="shared" si="12"/>
        <v>1300</v>
      </c>
      <c r="C31" s="22">
        <f t="shared" si="13"/>
        <v>11423</v>
      </c>
      <c r="D31" s="22">
        <f t="shared" si="14"/>
        <v>10123</v>
      </c>
      <c r="E31" s="22">
        <f t="shared" si="15"/>
        <v>1347</v>
      </c>
      <c r="F31" s="22">
        <v>2988</v>
      </c>
      <c r="G31" s="22">
        <v>1641</v>
      </c>
      <c r="H31" s="22">
        <f t="shared" si="16"/>
        <v>1440</v>
      </c>
      <c r="I31" s="22">
        <v>5983</v>
      </c>
      <c r="J31" s="22">
        <v>4543</v>
      </c>
      <c r="K31" s="22">
        <f t="shared" si="17"/>
        <v>-1487</v>
      </c>
      <c r="L31" s="22">
        <v>2452</v>
      </c>
      <c r="M31" s="22">
        <v>3939</v>
      </c>
    </row>
    <row r="32" spans="1:13" s="1" customFormat="1" ht="21" customHeight="1" x14ac:dyDescent="0.2">
      <c r="A32" s="29" t="s">
        <v>6</v>
      </c>
      <c r="B32" s="24">
        <f t="shared" si="12"/>
        <v>740</v>
      </c>
      <c r="C32" s="24">
        <f t="shared" si="13"/>
        <v>11328</v>
      </c>
      <c r="D32" s="24">
        <f t="shared" si="14"/>
        <v>10588</v>
      </c>
      <c r="E32" s="24">
        <f t="shared" si="15"/>
        <v>1053</v>
      </c>
      <c r="F32" s="24">
        <v>2836</v>
      </c>
      <c r="G32" s="24">
        <v>1783</v>
      </c>
      <c r="H32" s="24">
        <f t="shared" si="16"/>
        <v>1736</v>
      </c>
      <c r="I32" s="24">
        <v>5609</v>
      </c>
      <c r="J32" s="24">
        <v>3873</v>
      </c>
      <c r="K32" s="24">
        <f t="shared" si="17"/>
        <v>-2049</v>
      </c>
      <c r="L32" s="24">
        <v>2883</v>
      </c>
      <c r="M32" s="24">
        <v>4932</v>
      </c>
    </row>
    <row r="33" spans="1:13" s="1" customFormat="1" ht="21" customHeight="1" x14ac:dyDescent="0.2">
      <c r="A33" s="28" t="s">
        <v>11</v>
      </c>
      <c r="B33" s="22">
        <f t="shared" si="12"/>
        <v>-134</v>
      </c>
      <c r="C33" s="22">
        <f t="shared" si="13"/>
        <v>7627</v>
      </c>
      <c r="D33" s="22">
        <f t="shared" si="14"/>
        <v>7761</v>
      </c>
      <c r="E33" s="22">
        <f t="shared" si="15"/>
        <v>1127</v>
      </c>
      <c r="F33" s="22">
        <v>2628</v>
      </c>
      <c r="G33" s="22">
        <v>1501</v>
      </c>
      <c r="H33" s="22">
        <f t="shared" si="16"/>
        <v>431</v>
      </c>
      <c r="I33" s="22">
        <v>2885</v>
      </c>
      <c r="J33" s="22">
        <v>2454</v>
      </c>
      <c r="K33" s="22">
        <f t="shared" si="17"/>
        <v>-1692</v>
      </c>
      <c r="L33" s="22">
        <v>2114</v>
      </c>
      <c r="M33" s="22">
        <v>3806</v>
      </c>
    </row>
    <row r="34" spans="1:13" s="1" customFormat="1" ht="21" customHeight="1" x14ac:dyDescent="0.2">
      <c r="A34" s="29" t="s">
        <v>8</v>
      </c>
      <c r="B34" s="24">
        <f t="shared" si="12"/>
        <v>683</v>
      </c>
      <c r="C34" s="24">
        <f t="shared" si="13"/>
        <v>9585</v>
      </c>
      <c r="D34" s="24">
        <f t="shared" si="14"/>
        <v>8902</v>
      </c>
      <c r="E34" s="24">
        <f t="shared" si="15"/>
        <v>1636</v>
      </c>
      <c r="F34" s="24">
        <v>3382</v>
      </c>
      <c r="G34" s="24">
        <v>1746</v>
      </c>
      <c r="H34" s="24">
        <f t="shared" si="16"/>
        <v>382</v>
      </c>
      <c r="I34" s="24">
        <v>3690</v>
      </c>
      <c r="J34" s="24">
        <v>3308</v>
      </c>
      <c r="K34" s="24">
        <f t="shared" si="17"/>
        <v>-1335</v>
      </c>
      <c r="L34" s="24">
        <v>2513</v>
      </c>
      <c r="M34" s="24">
        <v>3848</v>
      </c>
    </row>
    <row r="35" spans="1:13" s="1" customFormat="1" ht="21" customHeight="1" x14ac:dyDescent="0.2">
      <c r="A35" s="28" t="s">
        <v>9</v>
      </c>
      <c r="B35" s="22">
        <f t="shared" si="12"/>
        <v>684</v>
      </c>
      <c r="C35" s="22">
        <f t="shared" si="13"/>
        <v>11294</v>
      </c>
      <c r="D35" s="22">
        <f t="shared" si="14"/>
        <v>10610</v>
      </c>
      <c r="E35" s="22">
        <f t="shared" si="15"/>
        <v>1626</v>
      </c>
      <c r="F35" s="22">
        <v>3617</v>
      </c>
      <c r="G35" s="22">
        <v>1991</v>
      </c>
      <c r="H35" s="22">
        <f t="shared" si="16"/>
        <v>966</v>
      </c>
      <c r="I35" s="22">
        <v>5293</v>
      </c>
      <c r="J35" s="22">
        <v>4327</v>
      </c>
      <c r="K35" s="22">
        <f t="shared" si="17"/>
        <v>-1908</v>
      </c>
      <c r="L35" s="22">
        <v>2384</v>
      </c>
      <c r="M35" s="22">
        <v>4292</v>
      </c>
    </row>
    <row r="36" spans="1:13" s="1" customFormat="1" ht="21" customHeight="1" x14ac:dyDescent="0.2">
      <c r="A36" s="29" t="s">
        <v>10</v>
      </c>
      <c r="B36" s="24">
        <f t="shared" si="12"/>
        <v>1861</v>
      </c>
      <c r="C36" s="24">
        <f t="shared" si="13"/>
        <v>12370</v>
      </c>
      <c r="D36" s="24">
        <f t="shared" si="14"/>
        <v>10509</v>
      </c>
      <c r="E36" s="24">
        <f t="shared" si="15"/>
        <v>1512</v>
      </c>
      <c r="F36" s="24">
        <v>3698</v>
      </c>
      <c r="G36" s="24">
        <v>2186</v>
      </c>
      <c r="H36" s="24">
        <f t="shared" si="16"/>
        <v>2409</v>
      </c>
      <c r="I36" s="24">
        <v>5699</v>
      </c>
      <c r="J36" s="24">
        <v>3290</v>
      </c>
      <c r="K36" s="24">
        <f t="shared" si="17"/>
        <v>-2060</v>
      </c>
      <c r="L36" s="24">
        <v>2973</v>
      </c>
      <c r="M36" s="24">
        <v>5033</v>
      </c>
    </row>
    <row r="37" spans="1:13" s="1" customFormat="1" ht="21" customHeight="1" x14ac:dyDescent="0.2">
      <c r="A37" s="28" t="s">
        <v>15</v>
      </c>
      <c r="B37" s="22">
        <f t="shared" si="12"/>
        <v>-1099</v>
      </c>
      <c r="C37" s="22">
        <f t="shared" si="13"/>
        <v>8216</v>
      </c>
      <c r="D37" s="22">
        <f t="shared" si="14"/>
        <v>9315</v>
      </c>
      <c r="E37" s="22">
        <f t="shared" si="15"/>
        <v>940</v>
      </c>
      <c r="F37" s="22">
        <v>2943</v>
      </c>
      <c r="G37" s="22">
        <v>2003</v>
      </c>
      <c r="H37" s="22">
        <f t="shared" si="16"/>
        <v>419</v>
      </c>
      <c r="I37" s="22">
        <v>2879</v>
      </c>
      <c r="J37" s="22">
        <v>2460</v>
      </c>
      <c r="K37" s="22">
        <f t="shared" si="17"/>
        <v>-2458</v>
      </c>
      <c r="L37" s="22">
        <v>2394</v>
      </c>
      <c r="M37" s="22">
        <v>4852</v>
      </c>
    </row>
    <row r="38" spans="1:13" s="1" customFormat="1" ht="21" customHeight="1" x14ac:dyDescent="0.2">
      <c r="A38" s="29" t="s">
        <v>12</v>
      </c>
      <c r="B38" s="24">
        <f t="shared" si="12"/>
        <v>393</v>
      </c>
      <c r="C38" s="24">
        <f t="shared" si="13"/>
        <v>10353</v>
      </c>
      <c r="D38" s="24">
        <f t="shared" si="14"/>
        <v>9960</v>
      </c>
      <c r="E38" s="24">
        <f t="shared" si="15"/>
        <v>1403</v>
      </c>
      <c r="F38" s="24">
        <v>3480</v>
      </c>
      <c r="G38" s="24">
        <v>2077</v>
      </c>
      <c r="H38" s="24">
        <f t="shared" si="16"/>
        <v>815</v>
      </c>
      <c r="I38" s="24">
        <v>3863</v>
      </c>
      <c r="J38" s="24">
        <v>3048</v>
      </c>
      <c r="K38" s="24">
        <f t="shared" si="17"/>
        <v>-1825</v>
      </c>
      <c r="L38" s="24">
        <v>3010</v>
      </c>
      <c r="M38" s="24">
        <v>4835</v>
      </c>
    </row>
    <row r="39" spans="1:13" s="1" customFormat="1" ht="21" customHeight="1" x14ac:dyDescent="0.2">
      <c r="A39" s="28" t="s">
        <v>13</v>
      </c>
      <c r="B39" s="22">
        <f t="shared" si="12"/>
        <v>485</v>
      </c>
      <c r="C39" s="22">
        <f t="shared" si="13"/>
        <v>12029</v>
      </c>
      <c r="D39" s="22">
        <f t="shared" si="14"/>
        <v>11544</v>
      </c>
      <c r="E39" s="22">
        <f t="shared" si="15"/>
        <v>1631</v>
      </c>
      <c r="F39" s="22">
        <v>3882</v>
      </c>
      <c r="G39" s="22">
        <v>2251</v>
      </c>
      <c r="H39" s="22">
        <f t="shared" si="16"/>
        <v>1020</v>
      </c>
      <c r="I39" s="22">
        <v>4846</v>
      </c>
      <c r="J39" s="22">
        <v>3826</v>
      </c>
      <c r="K39" s="22">
        <f t="shared" si="17"/>
        <v>-2166</v>
      </c>
      <c r="L39" s="22">
        <v>3301</v>
      </c>
      <c r="M39" s="22">
        <v>5467</v>
      </c>
    </row>
    <row r="40" spans="1:13" s="1" customFormat="1" ht="21" customHeight="1" x14ac:dyDescent="0.2">
      <c r="A40" s="29" t="s">
        <v>14</v>
      </c>
      <c r="B40" s="24">
        <f t="shared" si="12"/>
        <v>1153</v>
      </c>
      <c r="C40" s="24">
        <f t="shared" si="13"/>
        <v>12876</v>
      </c>
      <c r="D40" s="24">
        <f t="shared" si="14"/>
        <v>11723</v>
      </c>
      <c r="E40" s="24">
        <f t="shared" si="15"/>
        <v>2632</v>
      </c>
      <c r="F40" s="24">
        <v>5240</v>
      </c>
      <c r="G40" s="24">
        <v>2608</v>
      </c>
      <c r="H40" s="24">
        <f t="shared" si="16"/>
        <v>1575</v>
      </c>
      <c r="I40" s="24">
        <v>4242</v>
      </c>
      <c r="J40" s="24">
        <v>2667</v>
      </c>
      <c r="K40" s="24">
        <f t="shared" si="17"/>
        <v>-3054</v>
      </c>
      <c r="L40" s="24">
        <v>3394</v>
      </c>
      <c r="M40" s="24">
        <v>6448</v>
      </c>
    </row>
    <row r="41" spans="1:13" s="1" customFormat="1" ht="21" customHeight="1" x14ac:dyDescent="0.2">
      <c r="A41" s="28" t="s">
        <v>19</v>
      </c>
      <c r="B41" s="22">
        <f t="shared" si="12"/>
        <v>-582</v>
      </c>
      <c r="C41" s="22">
        <f t="shared" si="13"/>
        <v>10149</v>
      </c>
      <c r="D41" s="22">
        <f t="shared" si="14"/>
        <v>10731</v>
      </c>
      <c r="E41" s="22">
        <f t="shared" si="15"/>
        <v>774</v>
      </c>
      <c r="F41" s="22">
        <v>3266</v>
      </c>
      <c r="G41" s="22">
        <v>2492</v>
      </c>
      <c r="H41" s="22">
        <f t="shared" si="16"/>
        <v>669</v>
      </c>
      <c r="I41" s="22">
        <v>3943</v>
      </c>
      <c r="J41" s="22">
        <v>3274</v>
      </c>
      <c r="K41" s="22">
        <f t="shared" si="17"/>
        <v>-2025</v>
      </c>
      <c r="L41" s="22">
        <v>2940</v>
      </c>
      <c r="M41" s="22">
        <v>4965</v>
      </c>
    </row>
    <row r="42" spans="1:13" s="1" customFormat="1" ht="21" customHeight="1" x14ac:dyDescent="0.2">
      <c r="A42" s="29" t="s">
        <v>20</v>
      </c>
      <c r="B42" s="24">
        <f t="shared" si="12"/>
        <v>-295</v>
      </c>
      <c r="C42" s="24">
        <f t="shared" si="13"/>
        <v>11843</v>
      </c>
      <c r="D42" s="24">
        <f t="shared" si="14"/>
        <v>12138</v>
      </c>
      <c r="E42" s="24">
        <f t="shared" si="15"/>
        <v>1240</v>
      </c>
      <c r="F42" s="24">
        <v>3935</v>
      </c>
      <c r="G42" s="24">
        <v>2695</v>
      </c>
      <c r="H42" s="24">
        <f t="shared" si="16"/>
        <v>779</v>
      </c>
      <c r="I42" s="24">
        <v>4809</v>
      </c>
      <c r="J42" s="24">
        <v>4030</v>
      </c>
      <c r="K42" s="24">
        <f t="shared" si="17"/>
        <v>-2314</v>
      </c>
      <c r="L42" s="24">
        <v>3099</v>
      </c>
      <c r="M42" s="24">
        <v>5413</v>
      </c>
    </row>
    <row r="43" spans="1:13" s="1" customFormat="1" ht="21" customHeight="1" x14ac:dyDescent="0.2">
      <c r="A43" s="28" t="s">
        <v>21</v>
      </c>
      <c r="B43" s="22">
        <f t="shared" si="12"/>
        <v>-929</v>
      </c>
      <c r="C43" s="22">
        <f t="shared" si="13"/>
        <v>13073</v>
      </c>
      <c r="D43" s="22">
        <f t="shared" si="14"/>
        <v>14002</v>
      </c>
      <c r="E43" s="22">
        <f t="shared" si="15"/>
        <v>1141</v>
      </c>
      <c r="F43" s="22">
        <v>3814</v>
      </c>
      <c r="G43" s="22">
        <v>2673</v>
      </c>
      <c r="H43" s="22">
        <f t="shared" si="16"/>
        <v>-516</v>
      </c>
      <c r="I43" s="22">
        <v>6141</v>
      </c>
      <c r="J43" s="22">
        <v>6657</v>
      </c>
      <c r="K43" s="22">
        <f t="shared" si="17"/>
        <v>-1554</v>
      </c>
      <c r="L43" s="22">
        <v>3118</v>
      </c>
      <c r="M43" s="22">
        <v>4672</v>
      </c>
    </row>
    <row r="44" spans="1:13" s="1" customFormat="1" ht="21" customHeight="1" x14ac:dyDescent="0.2">
      <c r="A44" s="29" t="s">
        <v>22</v>
      </c>
      <c r="B44" s="24">
        <f t="shared" si="12"/>
        <v>1849</v>
      </c>
      <c r="C44" s="24">
        <f t="shared" si="13"/>
        <v>13670</v>
      </c>
      <c r="D44" s="24">
        <f t="shared" si="14"/>
        <v>11821</v>
      </c>
      <c r="E44" s="24">
        <f t="shared" si="15"/>
        <v>1372</v>
      </c>
      <c r="F44" s="24">
        <v>4206</v>
      </c>
      <c r="G44" s="24">
        <v>2834</v>
      </c>
      <c r="H44" s="24">
        <f t="shared" si="16"/>
        <v>2703</v>
      </c>
      <c r="I44" s="24">
        <v>6139</v>
      </c>
      <c r="J44" s="24">
        <v>3436</v>
      </c>
      <c r="K44" s="24">
        <f t="shared" si="17"/>
        <v>-2226</v>
      </c>
      <c r="L44" s="24">
        <v>3325</v>
      </c>
      <c r="M44" s="24">
        <v>5551</v>
      </c>
    </row>
    <row r="45" spans="1:13" s="1" customFormat="1" ht="21" customHeight="1" x14ac:dyDescent="0.2">
      <c r="A45" s="28" t="s">
        <v>23</v>
      </c>
      <c r="B45" s="22">
        <f t="shared" si="12"/>
        <v>764</v>
      </c>
      <c r="C45" s="22">
        <f t="shared" si="13"/>
        <v>10541</v>
      </c>
      <c r="D45" s="22">
        <f t="shared" si="14"/>
        <v>9777</v>
      </c>
      <c r="E45" s="22">
        <f t="shared" si="15"/>
        <v>1457</v>
      </c>
      <c r="F45" s="22">
        <v>3682</v>
      </c>
      <c r="G45" s="22">
        <v>2225</v>
      </c>
      <c r="H45" s="22">
        <f t="shared" si="16"/>
        <v>1177</v>
      </c>
      <c r="I45" s="22">
        <v>4068</v>
      </c>
      <c r="J45" s="22">
        <v>2891</v>
      </c>
      <c r="K45" s="22">
        <f t="shared" si="17"/>
        <v>-1870</v>
      </c>
      <c r="L45" s="22">
        <v>2791</v>
      </c>
      <c r="M45" s="22">
        <v>4661</v>
      </c>
    </row>
    <row r="46" spans="1:13" s="1" customFormat="1" ht="21" customHeight="1" x14ac:dyDescent="0.2">
      <c r="A46" s="29" t="s">
        <v>24</v>
      </c>
      <c r="B46" s="24">
        <f t="shared" si="12"/>
        <v>880</v>
      </c>
      <c r="C46" s="24">
        <f t="shared" si="13"/>
        <v>13587</v>
      </c>
      <c r="D46" s="24">
        <f t="shared" si="14"/>
        <v>12707</v>
      </c>
      <c r="E46" s="24">
        <f t="shared" si="15"/>
        <v>1936</v>
      </c>
      <c r="F46" s="24">
        <v>4557</v>
      </c>
      <c r="G46" s="24">
        <v>2621</v>
      </c>
      <c r="H46" s="24">
        <f t="shared" si="16"/>
        <v>817</v>
      </c>
      <c r="I46" s="24">
        <v>5325</v>
      </c>
      <c r="J46" s="24">
        <v>4508</v>
      </c>
      <c r="K46" s="24">
        <f t="shared" si="17"/>
        <v>-1873</v>
      </c>
      <c r="L46" s="24">
        <v>3705</v>
      </c>
      <c r="M46" s="24">
        <v>5578</v>
      </c>
    </row>
    <row r="47" spans="1:13" s="1" customFormat="1" ht="21" customHeight="1" x14ac:dyDescent="0.2">
      <c r="A47" s="28" t="s">
        <v>25</v>
      </c>
      <c r="B47" s="22">
        <f t="shared" si="12"/>
        <v>-328</v>
      </c>
      <c r="C47" s="22">
        <f t="shared" si="13"/>
        <v>14106</v>
      </c>
      <c r="D47" s="22">
        <f t="shared" si="14"/>
        <v>14434</v>
      </c>
      <c r="E47" s="22">
        <f t="shared" si="15"/>
        <v>1660</v>
      </c>
      <c r="F47" s="22">
        <v>4548</v>
      </c>
      <c r="G47" s="22">
        <v>2888</v>
      </c>
      <c r="H47" s="22">
        <f t="shared" si="16"/>
        <v>-680</v>
      </c>
      <c r="I47" s="22">
        <v>5761</v>
      </c>
      <c r="J47" s="22">
        <v>6441</v>
      </c>
      <c r="K47" s="22">
        <f t="shared" si="17"/>
        <v>-1308</v>
      </c>
      <c r="L47" s="22">
        <v>3797</v>
      </c>
      <c r="M47" s="22">
        <v>5105</v>
      </c>
    </row>
    <row r="48" spans="1:13" s="1" customFormat="1" ht="21" customHeight="1" x14ac:dyDescent="0.2">
      <c r="A48" s="29" t="s">
        <v>26</v>
      </c>
      <c r="B48" s="24">
        <f t="shared" si="12"/>
        <v>1042</v>
      </c>
      <c r="C48" s="24">
        <f t="shared" si="13"/>
        <v>14479</v>
      </c>
      <c r="D48" s="24">
        <f t="shared" si="14"/>
        <v>13437</v>
      </c>
      <c r="E48" s="24">
        <f t="shared" si="15"/>
        <v>1821</v>
      </c>
      <c r="F48" s="24">
        <v>4890</v>
      </c>
      <c r="G48" s="24">
        <v>3069</v>
      </c>
      <c r="H48" s="24">
        <f t="shared" si="16"/>
        <v>985</v>
      </c>
      <c r="I48" s="24">
        <v>5188</v>
      </c>
      <c r="J48" s="24">
        <v>4203</v>
      </c>
      <c r="K48" s="24">
        <f t="shared" si="17"/>
        <v>-1764</v>
      </c>
      <c r="L48" s="24">
        <v>4401</v>
      </c>
      <c r="M48" s="24">
        <v>6165</v>
      </c>
    </row>
    <row r="49" spans="1:13" s="1" customFormat="1" ht="21" customHeight="1" x14ac:dyDescent="0.2">
      <c r="A49" s="28" t="s">
        <v>130</v>
      </c>
      <c r="B49" s="22">
        <f t="shared" ref="B49:B56" si="18">C49-D49</f>
        <v>436</v>
      </c>
      <c r="C49" s="22">
        <f t="shared" ref="C49:D52" si="19">F49+I49+L49</f>
        <v>13291</v>
      </c>
      <c r="D49" s="22">
        <f t="shared" si="19"/>
        <v>12855</v>
      </c>
      <c r="E49" s="22">
        <f t="shared" ref="E49:E56" si="20">F49-G49</f>
        <v>1816</v>
      </c>
      <c r="F49" s="22">
        <v>4757</v>
      </c>
      <c r="G49" s="22">
        <v>2941</v>
      </c>
      <c r="H49" s="22">
        <f t="shared" ref="H49:H56" si="21">I49-J49</f>
        <v>378</v>
      </c>
      <c r="I49" s="22">
        <v>4358</v>
      </c>
      <c r="J49" s="22">
        <v>3980</v>
      </c>
      <c r="K49" s="22">
        <f t="shared" ref="K49:K56" si="22">L49-M49</f>
        <v>-1758</v>
      </c>
      <c r="L49" s="22">
        <v>4176</v>
      </c>
      <c r="M49" s="22">
        <v>5934</v>
      </c>
    </row>
    <row r="50" spans="1:13" s="1" customFormat="1" ht="21" customHeight="1" x14ac:dyDescent="0.2">
      <c r="A50" s="29" t="s">
        <v>131</v>
      </c>
      <c r="B50" s="24">
        <f t="shared" si="18"/>
        <v>11</v>
      </c>
      <c r="C50" s="24">
        <f t="shared" si="19"/>
        <v>15886</v>
      </c>
      <c r="D50" s="24">
        <f t="shared" si="19"/>
        <v>15875</v>
      </c>
      <c r="E50" s="24">
        <f t="shared" si="20"/>
        <v>2273</v>
      </c>
      <c r="F50" s="24">
        <v>5523</v>
      </c>
      <c r="G50" s="24">
        <v>3250</v>
      </c>
      <c r="H50" s="24">
        <f t="shared" si="21"/>
        <v>-596</v>
      </c>
      <c r="I50" s="24">
        <v>5863</v>
      </c>
      <c r="J50" s="24">
        <v>6459</v>
      </c>
      <c r="K50" s="24">
        <f t="shared" si="22"/>
        <v>-1666</v>
      </c>
      <c r="L50" s="24">
        <v>4500</v>
      </c>
      <c r="M50" s="24">
        <v>6166</v>
      </c>
    </row>
    <row r="51" spans="1:13" s="1" customFormat="1" ht="21" customHeight="1" x14ac:dyDescent="0.2">
      <c r="A51" s="28" t="s">
        <v>132</v>
      </c>
      <c r="B51" s="22">
        <f t="shared" si="18"/>
        <v>194</v>
      </c>
      <c r="C51" s="22">
        <f t="shared" si="19"/>
        <v>17004</v>
      </c>
      <c r="D51" s="22">
        <f t="shared" si="19"/>
        <v>16810</v>
      </c>
      <c r="E51" s="22">
        <f t="shared" si="20"/>
        <v>2115</v>
      </c>
      <c r="F51" s="22">
        <v>5567</v>
      </c>
      <c r="G51" s="22">
        <v>3452</v>
      </c>
      <c r="H51" s="22">
        <f t="shared" si="21"/>
        <v>-911</v>
      </c>
      <c r="I51" s="22">
        <v>6304</v>
      </c>
      <c r="J51" s="22">
        <v>7215</v>
      </c>
      <c r="K51" s="22">
        <f t="shared" si="22"/>
        <v>-1010</v>
      </c>
      <c r="L51" s="22">
        <v>5133</v>
      </c>
      <c r="M51" s="22">
        <v>6143</v>
      </c>
    </row>
    <row r="52" spans="1:13" s="1" customFormat="1" ht="21" customHeight="1" x14ac:dyDescent="0.2">
      <c r="A52" s="29" t="s">
        <v>133</v>
      </c>
      <c r="B52" s="24">
        <f t="shared" si="18"/>
        <v>1597</v>
      </c>
      <c r="C52" s="24">
        <f t="shared" si="19"/>
        <v>17539</v>
      </c>
      <c r="D52" s="24">
        <f t="shared" si="19"/>
        <v>15942</v>
      </c>
      <c r="E52" s="24">
        <f t="shared" si="20"/>
        <v>2285</v>
      </c>
      <c r="F52" s="24">
        <v>5804</v>
      </c>
      <c r="G52" s="24">
        <v>3519</v>
      </c>
      <c r="H52" s="24">
        <f t="shared" si="21"/>
        <v>1135</v>
      </c>
      <c r="I52" s="24">
        <v>5884</v>
      </c>
      <c r="J52" s="24">
        <v>4749</v>
      </c>
      <c r="K52" s="24">
        <f t="shared" si="22"/>
        <v>-1823</v>
      </c>
      <c r="L52" s="24">
        <v>5851</v>
      </c>
      <c r="M52" s="24">
        <v>7674</v>
      </c>
    </row>
    <row r="53" spans="1:13" s="1" customFormat="1" ht="21" customHeight="1" x14ac:dyDescent="0.2">
      <c r="A53" s="28" t="s">
        <v>135</v>
      </c>
      <c r="B53" s="22">
        <f t="shared" si="18"/>
        <v>2824</v>
      </c>
      <c r="C53" s="22">
        <f t="shared" ref="C53:D56" si="23">F53+I53+L53</f>
        <v>17259</v>
      </c>
      <c r="D53" s="22">
        <f t="shared" si="23"/>
        <v>14435</v>
      </c>
      <c r="E53" s="22">
        <f t="shared" si="20"/>
        <v>2006</v>
      </c>
      <c r="F53" s="22">
        <v>5559</v>
      </c>
      <c r="G53" s="22">
        <v>3553</v>
      </c>
      <c r="H53" s="22">
        <f t="shared" si="21"/>
        <v>1914</v>
      </c>
      <c r="I53" s="22">
        <v>5967</v>
      </c>
      <c r="J53" s="22">
        <v>4053</v>
      </c>
      <c r="K53" s="22">
        <f t="shared" si="22"/>
        <v>-1096</v>
      </c>
      <c r="L53" s="22">
        <v>5733</v>
      </c>
      <c r="M53" s="22">
        <v>6829</v>
      </c>
    </row>
    <row r="54" spans="1:13" s="1" customFormat="1" ht="21" customHeight="1" x14ac:dyDescent="0.2">
      <c r="A54" s="29" t="s">
        <v>136</v>
      </c>
      <c r="B54" s="24">
        <f t="shared" si="18"/>
        <v>2385</v>
      </c>
      <c r="C54" s="24">
        <f t="shared" si="23"/>
        <v>18576</v>
      </c>
      <c r="D54" s="24">
        <f t="shared" si="23"/>
        <v>16191</v>
      </c>
      <c r="E54" s="24">
        <f t="shared" si="20"/>
        <v>2291</v>
      </c>
      <c r="F54" s="24">
        <v>6078</v>
      </c>
      <c r="G54" s="24">
        <v>3787</v>
      </c>
      <c r="H54" s="24">
        <f t="shared" si="21"/>
        <v>1091</v>
      </c>
      <c r="I54" s="24">
        <v>6538</v>
      </c>
      <c r="J54" s="24">
        <v>5447</v>
      </c>
      <c r="K54" s="24">
        <f t="shared" si="22"/>
        <v>-997</v>
      </c>
      <c r="L54" s="24">
        <v>5960</v>
      </c>
      <c r="M54" s="24">
        <v>6957</v>
      </c>
    </row>
    <row r="55" spans="1:13" s="1" customFormat="1" ht="21" customHeight="1" x14ac:dyDescent="0.2">
      <c r="A55" s="28" t="s">
        <v>137</v>
      </c>
      <c r="B55" s="22">
        <f t="shared" si="18"/>
        <v>2500</v>
      </c>
      <c r="C55" s="22">
        <f t="shared" si="23"/>
        <v>21406</v>
      </c>
      <c r="D55" s="22">
        <f t="shared" si="23"/>
        <v>18906</v>
      </c>
      <c r="E55" s="22">
        <f t="shared" si="20"/>
        <v>2694</v>
      </c>
      <c r="F55" s="22">
        <v>6664</v>
      </c>
      <c r="G55" s="22">
        <v>3970</v>
      </c>
      <c r="H55" s="22">
        <f t="shared" si="21"/>
        <v>1247</v>
      </c>
      <c r="I55" s="22">
        <v>8796</v>
      </c>
      <c r="J55" s="22">
        <v>7549</v>
      </c>
      <c r="K55" s="22">
        <f t="shared" si="22"/>
        <v>-1441</v>
      </c>
      <c r="L55" s="22">
        <v>5946</v>
      </c>
      <c r="M55" s="22">
        <v>7387</v>
      </c>
    </row>
    <row r="56" spans="1:13" s="1" customFormat="1" ht="21" customHeight="1" x14ac:dyDescent="0.2">
      <c r="A56" s="29" t="s">
        <v>138</v>
      </c>
      <c r="B56" s="24">
        <f t="shared" si="18"/>
        <v>5202</v>
      </c>
      <c r="C56" s="24">
        <f t="shared" si="23"/>
        <v>22102</v>
      </c>
      <c r="D56" s="24">
        <f t="shared" si="23"/>
        <v>16900</v>
      </c>
      <c r="E56" s="24">
        <f t="shared" si="20"/>
        <v>2900</v>
      </c>
      <c r="F56" s="24">
        <v>7224</v>
      </c>
      <c r="G56" s="24">
        <v>4324</v>
      </c>
      <c r="H56" s="24">
        <f t="shared" si="21"/>
        <v>3436</v>
      </c>
      <c r="I56" s="24">
        <v>7780</v>
      </c>
      <c r="J56" s="24">
        <v>4344</v>
      </c>
      <c r="K56" s="24">
        <f t="shared" si="22"/>
        <v>-1134</v>
      </c>
      <c r="L56" s="24">
        <v>7098</v>
      </c>
      <c r="M56" s="24">
        <v>8232</v>
      </c>
    </row>
    <row r="57" spans="1:13" s="1" customFormat="1" ht="21" customHeight="1" x14ac:dyDescent="0.2">
      <c r="A57" s="28" t="s">
        <v>139</v>
      </c>
      <c r="B57" s="22">
        <f t="shared" ref="B57:B64" si="24">C57-D57</f>
        <v>2032</v>
      </c>
      <c r="C57" s="22">
        <f t="shared" ref="C57:D60" si="25">F57+I57+L57</f>
        <v>18364</v>
      </c>
      <c r="D57" s="22">
        <f t="shared" si="25"/>
        <v>16332</v>
      </c>
      <c r="E57" s="22">
        <f t="shared" ref="E57:E64" si="26">F57-G57</f>
        <v>1795</v>
      </c>
      <c r="F57" s="22">
        <v>6089</v>
      </c>
      <c r="G57" s="22">
        <v>4294</v>
      </c>
      <c r="H57" s="22">
        <f t="shared" ref="H57:H64" si="27">I57-J57</f>
        <v>1198</v>
      </c>
      <c r="I57" s="22">
        <v>5591</v>
      </c>
      <c r="J57" s="22">
        <v>4393</v>
      </c>
      <c r="K57" s="22">
        <f t="shared" ref="K57:K64" si="28">L57-M57</f>
        <v>-961</v>
      </c>
      <c r="L57" s="22">
        <v>6684</v>
      </c>
      <c r="M57" s="22">
        <v>7645</v>
      </c>
    </row>
    <row r="58" spans="1:13" s="1" customFormat="1" ht="21" customHeight="1" x14ac:dyDescent="0.2">
      <c r="A58" s="29" t="s">
        <v>140</v>
      </c>
      <c r="B58" s="24">
        <f t="shared" si="24"/>
        <v>2994</v>
      </c>
      <c r="C58" s="24">
        <f t="shared" si="25"/>
        <v>20952</v>
      </c>
      <c r="D58" s="24">
        <f t="shared" si="25"/>
        <v>17958</v>
      </c>
      <c r="E58" s="24">
        <f t="shared" si="26"/>
        <v>2362</v>
      </c>
      <c r="F58" s="24">
        <v>6498</v>
      </c>
      <c r="G58" s="24">
        <v>4136</v>
      </c>
      <c r="H58" s="24">
        <f t="shared" si="27"/>
        <v>729</v>
      </c>
      <c r="I58" s="24">
        <v>6734</v>
      </c>
      <c r="J58" s="24">
        <v>6005</v>
      </c>
      <c r="K58" s="24">
        <f t="shared" si="28"/>
        <v>-97</v>
      </c>
      <c r="L58" s="24">
        <v>7720</v>
      </c>
      <c r="M58" s="24">
        <v>7817</v>
      </c>
    </row>
    <row r="59" spans="1:13" s="1" customFormat="1" ht="21" customHeight="1" x14ac:dyDescent="0.2">
      <c r="A59" s="28" t="s">
        <v>141</v>
      </c>
      <c r="B59" s="22">
        <f t="shared" si="24"/>
        <v>2120</v>
      </c>
      <c r="C59" s="22">
        <f t="shared" si="25"/>
        <v>22218</v>
      </c>
      <c r="D59" s="22">
        <f t="shared" si="25"/>
        <v>20098</v>
      </c>
      <c r="E59" s="22">
        <f t="shared" si="26"/>
        <v>2158</v>
      </c>
      <c r="F59" s="22">
        <v>6432</v>
      </c>
      <c r="G59" s="22">
        <v>4274</v>
      </c>
      <c r="H59" s="22">
        <f t="shared" si="27"/>
        <v>-7</v>
      </c>
      <c r="I59" s="22">
        <v>8010</v>
      </c>
      <c r="J59" s="22">
        <v>8017</v>
      </c>
      <c r="K59" s="22">
        <f t="shared" si="28"/>
        <v>-31</v>
      </c>
      <c r="L59" s="22">
        <v>7776</v>
      </c>
      <c r="M59" s="22">
        <v>7807</v>
      </c>
    </row>
    <row r="60" spans="1:13" s="1" customFormat="1" ht="21" customHeight="1" x14ac:dyDescent="0.2">
      <c r="A60" s="29" t="s">
        <v>142</v>
      </c>
      <c r="B60" s="24">
        <f t="shared" si="24"/>
        <v>5230</v>
      </c>
      <c r="C60" s="24">
        <f t="shared" si="25"/>
        <v>23365</v>
      </c>
      <c r="D60" s="24">
        <f t="shared" si="25"/>
        <v>18135</v>
      </c>
      <c r="E60" s="24">
        <f t="shared" si="26"/>
        <v>2749</v>
      </c>
      <c r="F60" s="24">
        <v>7176</v>
      </c>
      <c r="G60" s="24">
        <v>4427</v>
      </c>
      <c r="H60" s="24">
        <f t="shared" si="27"/>
        <v>2956</v>
      </c>
      <c r="I60" s="24">
        <v>7735</v>
      </c>
      <c r="J60" s="24">
        <v>4779</v>
      </c>
      <c r="K60" s="24">
        <f t="shared" si="28"/>
        <v>-475</v>
      </c>
      <c r="L60" s="24">
        <v>8454</v>
      </c>
      <c r="M60" s="24">
        <v>8929</v>
      </c>
    </row>
    <row r="61" spans="1:13" s="1" customFormat="1" ht="21" customHeight="1" x14ac:dyDescent="0.2">
      <c r="A61" s="28" t="s">
        <v>147</v>
      </c>
      <c r="B61" s="22">
        <f t="shared" si="24"/>
        <v>3462</v>
      </c>
      <c r="C61" s="22">
        <f t="shared" ref="C61:D64" si="29">F61+I61+L61</f>
        <v>20428</v>
      </c>
      <c r="D61" s="22">
        <f t="shared" si="29"/>
        <v>16966</v>
      </c>
      <c r="E61" s="22">
        <f t="shared" si="26"/>
        <v>2542</v>
      </c>
      <c r="F61" s="22">
        <v>6601</v>
      </c>
      <c r="G61" s="22">
        <v>4059</v>
      </c>
      <c r="H61" s="22">
        <f t="shared" si="27"/>
        <v>1576</v>
      </c>
      <c r="I61" s="22">
        <v>5767</v>
      </c>
      <c r="J61" s="22">
        <v>4191</v>
      </c>
      <c r="K61" s="22">
        <f t="shared" si="28"/>
        <v>-656</v>
      </c>
      <c r="L61" s="22">
        <v>8060</v>
      </c>
      <c r="M61" s="22">
        <v>8716</v>
      </c>
    </row>
    <row r="62" spans="1:13" s="1" customFormat="1" ht="21" customHeight="1" x14ac:dyDescent="0.2">
      <c r="A62" s="29" t="s">
        <v>148</v>
      </c>
      <c r="B62" s="24">
        <f t="shared" si="24"/>
        <v>3895</v>
      </c>
      <c r="C62" s="24">
        <f t="shared" si="29"/>
        <v>22366</v>
      </c>
      <c r="D62" s="24">
        <f t="shared" si="29"/>
        <v>18471</v>
      </c>
      <c r="E62" s="24">
        <f t="shared" si="26"/>
        <v>2645</v>
      </c>
      <c r="F62" s="24">
        <v>6542</v>
      </c>
      <c r="G62" s="24">
        <v>3897</v>
      </c>
      <c r="H62" s="24">
        <f t="shared" si="27"/>
        <v>1332</v>
      </c>
      <c r="I62" s="24">
        <v>7196</v>
      </c>
      <c r="J62" s="24">
        <v>5864</v>
      </c>
      <c r="K62" s="24">
        <f t="shared" si="28"/>
        <v>-82</v>
      </c>
      <c r="L62" s="24">
        <v>8628</v>
      </c>
      <c r="M62" s="24">
        <v>8710</v>
      </c>
    </row>
    <row r="63" spans="1:13" s="1" customFormat="1" ht="21" customHeight="1" x14ac:dyDescent="0.2">
      <c r="A63" s="28" t="s">
        <v>149</v>
      </c>
      <c r="B63" s="22">
        <f t="shared" si="24"/>
        <v>3047</v>
      </c>
      <c r="C63" s="22">
        <f t="shared" si="29"/>
        <v>23342</v>
      </c>
      <c r="D63" s="22">
        <f t="shared" si="29"/>
        <v>20295</v>
      </c>
      <c r="E63" s="22">
        <f t="shared" si="26"/>
        <v>2663</v>
      </c>
      <c r="F63" s="22">
        <v>6492</v>
      </c>
      <c r="G63" s="22">
        <v>3829</v>
      </c>
      <c r="H63" s="22">
        <f t="shared" si="27"/>
        <v>361</v>
      </c>
      <c r="I63" s="22">
        <v>8310</v>
      </c>
      <c r="J63" s="22">
        <v>7949</v>
      </c>
      <c r="K63" s="22">
        <f t="shared" si="28"/>
        <v>23</v>
      </c>
      <c r="L63" s="22">
        <v>8540</v>
      </c>
      <c r="M63" s="22">
        <v>8517</v>
      </c>
    </row>
    <row r="64" spans="1:13" s="1" customFormat="1" ht="21" customHeight="1" x14ac:dyDescent="0.2">
      <c r="A64" s="29" t="s">
        <v>150</v>
      </c>
      <c r="B64" s="24">
        <f t="shared" si="24"/>
        <v>4404</v>
      </c>
      <c r="C64" s="24">
        <f t="shared" si="29"/>
        <v>23348</v>
      </c>
      <c r="D64" s="24">
        <f t="shared" si="29"/>
        <v>18944</v>
      </c>
      <c r="E64" s="24">
        <f t="shared" si="26"/>
        <v>2874</v>
      </c>
      <c r="F64" s="24">
        <v>7290</v>
      </c>
      <c r="G64" s="24">
        <v>4416</v>
      </c>
      <c r="H64" s="24">
        <f t="shared" si="27"/>
        <v>1844</v>
      </c>
      <c r="I64" s="24">
        <v>6518</v>
      </c>
      <c r="J64" s="24">
        <v>4674</v>
      </c>
      <c r="K64" s="24">
        <f t="shared" si="28"/>
        <v>-314</v>
      </c>
      <c r="L64" s="24">
        <v>9540</v>
      </c>
      <c r="M64" s="24">
        <v>9854</v>
      </c>
    </row>
    <row r="65" spans="1:13" s="1" customFormat="1" ht="21" customHeight="1" x14ac:dyDescent="0.2">
      <c r="A65" s="28" t="s">
        <v>151</v>
      </c>
      <c r="B65" s="22">
        <f t="shared" ref="B65:B72" si="30">C65-D65</f>
        <v>2136</v>
      </c>
      <c r="C65" s="22">
        <f t="shared" ref="C65:D68" si="31">F65+I65+L65</f>
        <v>19258</v>
      </c>
      <c r="D65" s="22">
        <f t="shared" si="31"/>
        <v>17122</v>
      </c>
      <c r="E65" s="22">
        <f t="shared" ref="E65:E72" si="32">F65-G65</f>
        <v>1621</v>
      </c>
      <c r="F65" s="22">
        <v>5309</v>
      </c>
      <c r="G65" s="22">
        <v>3688</v>
      </c>
      <c r="H65" s="22">
        <f t="shared" ref="H65:H72" si="33">I65-J65</f>
        <v>135</v>
      </c>
      <c r="I65" s="22">
        <v>4791</v>
      </c>
      <c r="J65" s="22">
        <v>4656</v>
      </c>
      <c r="K65" s="22">
        <f t="shared" ref="K65:K72" si="34">L65-M65</f>
        <v>380</v>
      </c>
      <c r="L65" s="22">
        <v>9158</v>
      </c>
      <c r="M65" s="22">
        <v>8778</v>
      </c>
    </row>
    <row r="66" spans="1:13" s="1" customFormat="1" ht="21" customHeight="1" x14ac:dyDescent="0.2">
      <c r="A66" s="29" t="s">
        <v>152</v>
      </c>
      <c r="B66" s="24">
        <f t="shared" si="30"/>
        <v>3377</v>
      </c>
      <c r="C66" s="24">
        <f t="shared" si="31"/>
        <v>25508</v>
      </c>
      <c r="D66" s="24">
        <f t="shared" si="31"/>
        <v>22131</v>
      </c>
      <c r="E66" s="24">
        <f t="shared" si="32"/>
        <v>2228</v>
      </c>
      <c r="F66" s="24">
        <v>6901</v>
      </c>
      <c r="G66" s="24">
        <v>4673</v>
      </c>
      <c r="H66" s="24">
        <f t="shared" si="33"/>
        <v>1446</v>
      </c>
      <c r="I66" s="24">
        <v>8013</v>
      </c>
      <c r="J66" s="24">
        <v>6567</v>
      </c>
      <c r="K66" s="24">
        <f t="shared" si="34"/>
        <v>-297</v>
      </c>
      <c r="L66" s="24">
        <v>10594</v>
      </c>
      <c r="M66" s="24">
        <v>10891</v>
      </c>
    </row>
    <row r="67" spans="1:13" s="1" customFormat="1" ht="21" customHeight="1" x14ac:dyDescent="0.2">
      <c r="A67" s="28" t="s">
        <v>153</v>
      </c>
      <c r="B67" s="22">
        <f t="shared" si="30"/>
        <v>1439</v>
      </c>
      <c r="C67" s="22">
        <f t="shared" si="31"/>
        <v>26321</v>
      </c>
      <c r="D67" s="22">
        <f t="shared" si="31"/>
        <v>24882</v>
      </c>
      <c r="E67" s="22">
        <f t="shared" si="32"/>
        <v>2298</v>
      </c>
      <c r="F67" s="22">
        <v>7261</v>
      </c>
      <c r="G67" s="22">
        <v>4963</v>
      </c>
      <c r="H67" s="22">
        <f t="shared" si="33"/>
        <v>-676</v>
      </c>
      <c r="I67" s="22">
        <v>8584</v>
      </c>
      <c r="J67" s="22">
        <v>9260</v>
      </c>
      <c r="K67" s="22">
        <f t="shared" si="34"/>
        <v>-183</v>
      </c>
      <c r="L67" s="22">
        <v>10476</v>
      </c>
      <c r="M67" s="22">
        <v>10659</v>
      </c>
    </row>
    <row r="68" spans="1:13" s="1" customFormat="1" ht="21" customHeight="1" x14ac:dyDescent="0.2">
      <c r="A68" s="29" t="s">
        <v>154</v>
      </c>
      <c r="B68" s="24">
        <f t="shared" si="30"/>
        <v>2379</v>
      </c>
      <c r="C68" s="24">
        <f t="shared" si="31"/>
        <v>27654</v>
      </c>
      <c r="D68" s="24">
        <f t="shared" si="31"/>
        <v>25275</v>
      </c>
      <c r="E68" s="24">
        <f t="shared" si="32"/>
        <v>1816</v>
      </c>
      <c r="F68" s="24">
        <v>7046</v>
      </c>
      <c r="G68" s="24">
        <v>5230</v>
      </c>
      <c r="H68" s="24">
        <f t="shared" si="33"/>
        <v>1945</v>
      </c>
      <c r="I68" s="24">
        <v>7468</v>
      </c>
      <c r="J68" s="24">
        <v>5523</v>
      </c>
      <c r="K68" s="24">
        <f t="shared" si="34"/>
        <v>-1382</v>
      </c>
      <c r="L68" s="24">
        <v>13140</v>
      </c>
      <c r="M68" s="24">
        <v>14522</v>
      </c>
    </row>
    <row r="69" spans="1:13" s="1" customFormat="1" ht="21" customHeight="1" x14ac:dyDescent="0.2">
      <c r="A69" s="28" t="s">
        <v>155</v>
      </c>
      <c r="B69" s="22">
        <f t="shared" si="30"/>
        <v>3631</v>
      </c>
      <c r="C69" s="22">
        <f t="shared" ref="C69:D72" si="35">F69+I69+L69</f>
        <v>22978</v>
      </c>
      <c r="D69" s="22">
        <f t="shared" si="35"/>
        <v>19347</v>
      </c>
      <c r="E69" s="22">
        <f t="shared" si="32"/>
        <v>2840</v>
      </c>
      <c r="F69" s="22">
        <v>7137</v>
      </c>
      <c r="G69" s="22">
        <v>4297</v>
      </c>
      <c r="H69" s="22">
        <f t="shared" si="33"/>
        <v>1583</v>
      </c>
      <c r="I69" s="22">
        <v>6040</v>
      </c>
      <c r="J69" s="22">
        <v>4457</v>
      </c>
      <c r="K69" s="22">
        <f t="shared" si="34"/>
        <v>-792</v>
      </c>
      <c r="L69" s="22">
        <v>9801</v>
      </c>
      <c r="M69" s="22">
        <v>10593</v>
      </c>
    </row>
    <row r="70" spans="1:13" s="1" customFormat="1" ht="21" customHeight="1" x14ac:dyDescent="0.2">
      <c r="A70" s="29" t="s">
        <v>156</v>
      </c>
      <c r="B70" s="24">
        <f t="shared" si="30"/>
        <v>5550</v>
      </c>
      <c r="C70" s="24">
        <f t="shared" si="35"/>
        <v>27698</v>
      </c>
      <c r="D70" s="24">
        <f t="shared" si="35"/>
        <v>22148</v>
      </c>
      <c r="E70" s="24">
        <f t="shared" si="32"/>
        <v>2944</v>
      </c>
      <c r="F70" s="24">
        <v>7808</v>
      </c>
      <c r="G70" s="24">
        <v>4864</v>
      </c>
      <c r="H70" s="24">
        <f t="shared" si="33"/>
        <v>2238</v>
      </c>
      <c r="I70" s="24">
        <v>8331</v>
      </c>
      <c r="J70" s="24">
        <v>6093</v>
      </c>
      <c r="K70" s="24">
        <f t="shared" si="34"/>
        <v>368</v>
      </c>
      <c r="L70" s="24">
        <v>11559</v>
      </c>
      <c r="M70" s="24">
        <v>11191</v>
      </c>
    </row>
    <row r="71" spans="1:13" s="1" customFormat="1" ht="21" customHeight="1" x14ac:dyDescent="0.2">
      <c r="A71" s="28" t="s">
        <v>157</v>
      </c>
      <c r="B71" s="22">
        <f t="shared" si="30"/>
        <v>4330</v>
      </c>
      <c r="C71" s="22">
        <f t="shared" si="35"/>
        <v>29706</v>
      </c>
      <c r="D71" s="22">
        <f t="shared" si="35"/>
        <v>25376</v>
      </c>
      <c r="E71" s="22">
        <f t="shared" si="32"/>
        <v>2980</v>
      </c>
      <c r="F71" s="22">
        <v>8319</v>
      </c>
      <c r="G71" s="22">
        <v>5339</v>
      </c>
      <c r="H71" s="22">
        <f t="shared" si="33"/>
        <v>1140</v>
      </c>
      <c r="I71" s="22">
        <v>9560</v>
      </c>
      <c r="J71" s="22">
        <v>8420</v>
      </c>
      <c r="K71" s="22">
        <f t="shared" si="34"/>
        <v>210</v>
      </c>
      <c r="L71" s="22">
        <v>11827</v>
      </c>
      <c r="M71" s="22">
        <v>11617</v>
      </c>
    </row>
    <row r="72" spans="1:13" s="1" customFormat="1" ht="21" customHeight="1" x14ac:dyDescent="0.2">
      <c r="A72" s="29" t="s">
        <v>158</v>
      </c>
      <c r="B72" s="24">
        <f t="shared" si="30"/>
        <v>3002</v>
      </c>
      <c r="C72" s="24">
        <f t="shared" si="35"/>
        <v>30843</v>
      </c>
      <c r="D72" s="24">
        <f t="shared" si="35"/>
        <v>27841</v>
      </c>
      <c r="E72" s="24">
        <f t="shared" si="32"/>
        <v>3323</v>
      </c>
      <c r="F72" s="24">
        <v>9146</v>
      </c>
      <c r="G72" s="24">
        <v>5823</v>
      </c>
      <c r="H72" s="24">
        <f t="shared" si="33"/>
        <v>1539</v>
      </c>
      <c r="I72" s="24">
        <v>7548</v>
      </c>
      <c r="J72" s="24">
        <v>6009</v>
      </c>
      <c r="K72" s="24">
        <f t="shared" si="34"/>
        <v>-1860</v>
      </c>
      <c r="L72" s="24">
        <v>14149</v>
      </c>
      <c r="M72" s="24">
        <v>16009</v>
      </c>
    </row>
    <row r="73" spans="1:13" s="1" customFormat="1" ht="21" customHeight="1" x14ac:dyDescent="0.2">
      <c r="A73" s="28" t="s">
        <v>162</v>
      </c>
      <c r="B73" s="22">
        <f t="shared" ref="B73:B80" si="36">C73-D73</f>
        <v>4264</v>
      </c>
      <c r="C73" s="22">
        <f t="shared" ref="C73:D76" si="37">F73+I73+L73</f>
        <v>27249</v>
      </c>
      <c r="D73" s="22">
        <f t="shared" si="37"/>
        <v>22985</v>
      </c>
      <c r="E73" s="22">
        <f t="shared" ref="E73:E80" si="38">F73-G73</f>
        <v>3404</v>
      </c>
      <c r="F73" s="22">
        <v>8497</v>
      </c>
      <c r="G73" s="22">
        <v>5093</v>
      </c>
      <c r="H73" s="22">
        <f t="shared" ref="H73:H80" si="39">I73-J73</f>
        <v>1624</v>
      </c>
      <c r="I73" s="22">
        <v>7433</v>
      </c>
      <c r="J73" s="22">
        <v>5809</v>
      </c>
      <c r="K73" s="22">
        <f t="shared" ref="K73:K80" si="40">L73-M73</f>
        <v>-764</v>
      </c>
      <c r="L73" s="22">
        <v>11319</v>
      </c>
      <c r="M73" s="22">
        <v>12083</v>
      </c>
    </row>
    <row r="74" spans="1:13" s="1" customFormat="1" ht="21" customHeight="1" x14ac:dyDescent="0.2">
      <c r="A74" s="29" t="s">
        <v>163</v>
      </c>
      <c r="B74" s="24">
        <f t="shared" si="36"/>
        <v>6461</v>
      </c>
      <c r="C74" s="24">
        <f t="shared" si="37"/>
        <v>31592</v>
      </c>
      <c r="D74" s="24">
        <f t="shared" si="37"/>
        <v>25131</v>
      </c>
      <c r="E74" s="24">
        <f t="shared" si="38"/>
        <v>3609</v>
      </c>
      <c r="F74" s="24">
        <v>9422</v>
      </c>
      <c r="G74" s="24">
        <v>5813</v>
      </c>
      <c r="H74" s="24">
        <f t="shared" si="39"/>
        <v>2535</v>
      </c>
      <c r="I74" s="24">
        <v>9628</v>
      </c>
      <c r="J74" s="24">
        <v>7093</v>
      </c>
      <c r="K74" s="24">
        <f t="shared" si="40"/>
        <v>317</v>
      </c>
      <c r="L74" s="24">
        <v>12542</v>
      </c>
      <c r="M74" s="24">
        <v>12225</v>
      </c>
    </row>
    <row r="75" spans="1:13" s="1" customFormat="1" ht="21" customHeight="1" x14ac:dyDescent="0.2">
      <c r="A75" s="28" t="s">
        <v>164</v>
      </c>
      <c r="B75" s="22">
        <f t="shared" si="36"/>
        <v>4494</v>
      </c>
      <c r="C75" s="22">
        <f t="shared" si="37"/>
        <v>32829</v>
      </c>
      <c r="D75" s="22">
        <f t="shared" si="37"/>
        <v>28335</v>
      </c>
      <c r="E75" s="22">
        <f t="shared" si="38"/>
        <v>3247</v>
      </c>
      <c r="F75" s="22">
        <v>9247</v>
      </c>
      <c r="G75" s="22">
        <v>6000</v>
      </c>
      <c r="H75" s="22">
        <f t="shared" si="39"/>
        <v>829</v>
      </c>
      <c r="I75" s="22">
        <v>10765</v>
      </c>
      <c r="J75" s="22">
        <v>9936</v>
      </c>
      <c r="K75" s="22">
        <f t="shared" si="40"/>
        <v>418</v>
      </c>
      <c r="L75" s="22">
        <v>12817</v>
      </c>
      <c r="M75" s="22">
        <v>12399</v>
      </c>
    </row>
    <row r="76" spans="1:13" s="1" customFormat="1" ht="21" customHeight="1" x14ac:dyDescent="0.2">
      <c r="A76" s="29" t="s">
        <v>165</v>
      </c>
      <c r="B76" s="24">
        <f t="shared" si="36"/>
        <v>4253</v>
      </c>
      <c r="C76" s="24">
        <f t="shared" si="37"/>
        <v>31772</v>
      </c>
      <c r="D76" s="24">
        <f t="shared" si="37"/>
        <v>27519</v>
      </c>
      <c r="E76" s="24">
        <f t="shared" si="38"/>
        <v>3160</v>
      </c>
      <c r="F76" s="24">
        <v>9201</v>
      </c>
      <c r="G76" s="24">
        <v>6041</v>
      </c>
      <c r="H76" s="24">
        <f t="shared" si="39"/>
        <v>2102</v>
      </c>
      <c r="I76" s="24">
        <v>7873</v>
      </c>
      <c r="J76" s="24">
        <v>5771</v>
      </c>
      <c r="K76" s="24">
        <f t="shared" si="40"/>
        <v>-1009</v>
      </c>
      <c r="L76" s="24">
        <v>14698</v>
      </c>
      <c r="M76" s="24">
        <v>15707</v>
      </c>
    </row>
    <row r="77" spans="1:13" s="1" customFormat="1" ht="21" customHeight="1" x14ac:dyDescent="0.2">
      <c r="A77" s="28" t="s">
        <v>166</v>
      </c>
      <c r="B77" s="22">
        <f t="shared" si="36"/>
        <v>5301</v>
      </c>
      <c r="C77" s="22">
        <f t="shared" ref="C77:D80" si="41">F77+I77+L77</f>
        <v>27351</v>
      </c>
      <c r="D77" s="22">
        <f t="shared" si="41"/>
        <v>22050</v>
      </c>
      <c r="E77" s="22">
        <f t="shared" si="38"/>
        <v>3608</v>
      </c>
      <c r="F77" s="22">
        <v>8575</v>
      </c>
      <c r="G77" s="22">
        <v>4967</v>
      </c>
      <c r="H77" s="22">
        <f t="shared" si="39"/>
        <v>1710</v>
      </c>
      <c r="I77" s="22">
        <v>7289</v>
      </c>
      <c r="J77" s="22">
        <v>5579</v>
      </c>
      <c r="K77" s="22">
        <f t="shared" si="40"/>
        <v>-17</v>
      </c>
      <c r="L77" s="22">
        <v>11487</v>
      </c>
      <c r="M77" s="22">
        <v>11504</v>
      </c>
    </row>
    <row r="78" spans="1:13" s="1" customFormat="1" ht="21" customHeight="1" x14ac:dyDescent="0.2">
      <c r="A78" s="29" t="s">
        <v>167</v>
      </c>
      <c r="B78" s="24">
        <f t="shared" si="36"/>
        <v>7082</v>
      </c>
      <c r="C78" s="24">
        <f t="shared" si="41"/>
        <v>33088</v>
      </c>
      <c r="D78" s="24">
        <f t="shared" si="41"/>
        <v>26006</v>
      </c>
      <c r="E78" s="24">
        <f t="shared" si="38"/>
        <v>4370</v>
      </c>
      <c r="F78" s="24">
        <v>10148</v>
      </c>
      <c r="G78" s="24">
        <v>5778</v>
      </c>
      <c r="H78" s="24">
        <f t="shared" si="39"/>
        <v>2782</v>
      </c>
      <c r="I78" s="24">
        <v>9758</v>
      </c>
      <c r="J78" s="24">
        <v>6976</v>
      </c>
      <c r="K78" s="24">
        <f t="shared" si="40"/>
        <v>-70</v>
      </c>
      <c r="L78" s="24">
        <v>13182</v>
      </c>
      <c r="M78" s="24">
        <v>13252</v>
      </c>
    </row>
    <row r="79" spans="1:13" s="1" customFormat="1" ht="21" customHeight="1" x14ac:dyDescent="0.2">
      <c r="A79" s="28" t="s">
        <v>168</v>
      </c>
      <c r="B79" s="22">
        <f t="shared" si="36"/>
        <v>4386</v>
      </c>
      <c r="C79" s="22">
        <f t="shared" si="41"/>
        <v>33540</v>
      </c>
      <c r="D79" s="22">
        <f t="shared" si="41"/>
        <v>29154</v>
      </c>
      <c r="E79" s="22">
        <f t="shared" si="38"/>
        <v>4203</v>
      </c>
      <c r="F79" s="22">
        <v>10001</v>
      </c>
      <c r="G79" s="22">
        <v>5798</v>
      </c>
      <c r="H79" s="22">
        <f t="shared" si="39"/>
        <v>489</v>
      </c>
      <c r="I79" s="22">
        <v>10682</v>
      </c>
      <c r="J79" s="22">
        <v>10193</v>
      </c>
      <c r="K79" s="22">
        <f t="shared" si="40"/>
        <v>-306</v>
      </c>
      <c r="L79" s="22">
        <v>12857</v>
      </c>
      <c r="M79" s="22">
        <v>13163</v>
      </c>
    </row>
    <row r="80" spans="1:13" s="1" customFormat="1" ht="21" customHeight="1" x14ac:dyDescent="0.2">
      <c r="A80" s="29" t="s">
        <v>169</v>
      </c>
      <c r="B80" s="24">
        <f t="shared" si="36"/>
        <v>5274</v>
      </c>
      <c r="C80" s="24">
        <f t="shared" si="41"/>
        <v>32939</v>
      </c>
      <c r="D80" s="24">
        <f t="shared" si="41"/>
        <v>27665</v>
      </c>
      <c r="E80" s="24">
        <f t="shared" si="38"/>
        <v>4171</v>
      </c>
      <c r="F80" s="24">
        <v>9969</v>
      </c>
      <c r="G80" s="24">
        <v>5798</v>
      </c>
      <c r="H80" s="24">
        <f t="shared" si="39"/>
        <v>2257</v>
      </c>
      <c r="I80" s="24">
        <v>8375</v>
      </c>
      <c r="J80" s="24">
        <v>6118</v>
      </c>
      <c r="K80" s="24">
        <f t="shared" si="40"/>
        <v>-1154</v>
      </c>
      <c r="L80" s="24">
        <v>14595</v>
      </c>
      <c r="M80" s="24">
        <v>15749</v>
      </c>
    </row>
    <row r="81" spans="1:13" s="1" customFormat="1" ht="21" customHeight="1" x14ac:dyDescent="0.2">
      <c r="A81" s="28" t="s">
        <v>174</v>
      </c>
      <c r="B81" s="22">
        <f t="shared" ref="B81:B84" si="42">C81-D81</f>
        <v>5230</v>
      </c>
      <c r="C81" s="22">
        <f t="shared" ref="C81:C84" si="43">F81+I81+L81</f>
        <v>28377</v>
      </c>
      <c r="D81" s="22">
        <f t="shared" ref="D81:D84" si="44">G81+J81+M81</f>
        <v>23147</v>
      </c>
      <c r="E81" s="22">
        <f t="shared" ref="E81:E84" si="45">F81-G81</f>
        <v>4103</v>
      </c>
      <c r="F81" s="22">
        <v>9163</v>
      </c>
      <c r="G81" s="22">
        <v>5060</v>
      </c>
      <c r="H81" s="22">
        <f t="shared" ref="H81:H84" si="46">I81-J81</f>
        <v>1631</v>
      </c>
      <c r="I81" s="22">
        <v>7334</v>
      </c>
      <c r="J81" s="22">
        <v>5703</v>
      </c>
      <c r="K81" s="22">
        <f t="shared" ref="K81:K84" si="47">L81-M81</f>
        <v>-504</v>
      </c>
      <c r="L81" s="22">
        <v>11880</v>
      </c>
      <c r="M81" s="22">
        <v>12384</v>
      </c>
    </row>
    <row r="82" spans="1:13" s="1" customFormat="1" ht="21" customHeight="1" x14ac:dyDescent="0.2">
      <c r="A82" s="29" t="s">
        <v>175</v>
      </c>
      <c r="B82" s="24">
        <f t="shared" si="42"/>
        <v>0</v>
      </c>
      <c r="C82" s="24">
        <f t="shared" si="43"/>
        <v>0</v>
      </c>
      <c r="D82" s="24">
        <f t="shared" si="44"/>
        <v>0</v>
      </c>
      <c r="E82" s="24">
        <f t="shared" si="45"/>
        <v>0</v>
      </c>
      <c r="F82" s="24">
        <v>0</v>
      </c>
      <c r="G82" s="24">
        <v>0</v>
      </c>
      <c r="H82" s="24">
        <f t="shared" si="46"/>
        <v>0</v>
      </c>
      <c r="I82" s="24">
        <v>0</v>
      </c>
      <c r="J82" s="24">
        <v>0</v>
      </c>
      <c r="K82" s="24">
        <f t="shared" si="47"/>
        <v>0</v>
      </c>
      <c r="L82" s="24">
        <v>0</v>
      </c>
      <c r="M82" s="24">
        <v>0</v>
      </c>
    </row>
    <row r="83" spans="1:13" s="1" customFormat="1" ht="21" customHeight="1" x14ac:dyDescent="0.2">
      <c r="A83" s="28" t="s">
        <v>176</v>
      </c>
      <c r="B83" s="22">
        <f t="shared" si="42"/>
        <v>0</v>
      </c>
      <c r="C83" s="22">
        <f t="shared" si="43"/>
        <v>0</v>
      </c>
      <c r="D83" s="22">
        <f t="shared" si="44"/>
        <v>0</v>
      </c>
      <c r="E83" s="22">
        <f t="shared" si="45"/>
        <v>0</v>
      </c>
      <c r="F83" s="22">
        <v>0</v>
      </c>
      <c r="G83" s="22">
        <v>0</v>
      </c>
      <c r="H83" s="22">
        <f t="shared" si="46"/>
        <v>0</v>
      </c>
      <c r="I83" s="22">
        <v>0</v>
      </c>
      <c r="J83" s="22">
        <v>0</v>
      </c>
      <c r="K83" s="22">
        <f t="shared" si="47"/>
        <v>0</v>
      </c>
      <c r="L83" s="22">
        <v>0</v>
      </c>
      <c r="M83" s="22">
        <v>0</v>
      </c>
    </row>
    <row r="84" spans="1:13" s="1" customFormat="1" ht="21" customHeight="1" x14ac:dyDescent="0.2">
      <c r="A84" s="29" t="s">
        <v>177</v>
      </c>
      <c r="B84" s="24">
        <f t="shared" si="42"/>
        <v>0</v>
      </c>
      <c r="C84" s="24">
        <f t="shared" si="43"/>
        <v>0</v>
      </c>
      <c r="D84" s="24">
        <f t="shared" si="44"/>
        <v>0</v>
      </c>
      <c r="E84" s="24">
        <f t="shared" si="45"/>
        <v>0</v>
      </c>
      <c r="F84" s="24">
        <v>0</v>
      </c>
      <c r="G84" s="24">
        <v>0</v>
      </c>
      <c r="H84" s="24">
        <f t="shared" si="46"/>
        <v>0</v>
      </c>
      <c r="I84" s="24">
        <v>0</v>
      </c>
      <c r="J84" s="24">
        <v>0</v>
      </c>
      <c r="K84" s="24">
        <f t="shared" si="47"/>
        <v>0</v>
      </c>
      <c r="L84" s="24">
        <v>0</v>
      </c>
      <c r="M84" s="24">
        <v>0</v>
      </c>
    </row>
    <row r="85" spans="1:13" s="1" customFormat="1" ht="2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1" customFormat="1" ht="2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1" customFormat="1" ht="2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1" customFormat="1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1" customFormat="1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1" customFormat="1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1" customFormat="1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1" customFormat="1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1" customFormat="1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1" customFormat="1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</sheetData>
  <mergeCells count="8">
    <mergeCell ref="A7:A8"/>
    <mergeCell ref="B6:M6"/>
    <mergeCell ref="B7:B8"/>
    <mergeCell ref="C7:C8"/>
    <mergeCell ref="D7:D8"/>
    <mergeCell ref="K7:M7"/>
    <mergeCell ref="H7:J7"/>
    <mergeCell ref="E7:G7"/>
  </mergeCells>
  <phoneticPr fontId="4" type="noConversion"/>
  <pageMargins left="0.39370078740157483" right="0.39370078740157483" top="0.59055118110236227" bottom="0.39370078740157483" header="0.39370078740157483" footer="0.39370078740157483"/>
  <pageSetup paperSize="9" scale="70" fitToHeight="3" orientation="landscape" r:id="rId1"/>
  <headerFooter alignWithMargins="0"/>
  <rowBreaks count="1" manualBreakCount="1"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2:AJ220"/>
  <sheetViews>
    <sheetView showGridLines="0" view="pageBreakPreview" zoomScale="75" zoomScaleNormal="100" workbookViewId="0">
      <pane ySplit="9" topLeftCell="A61" activePane="bottomLeft" state="frozen"/>
      <selection pane="bottomLeft" activeCell="S85" sqref="S85"/>
    </sheetView>
  </sheetViews>
  <sheetFormatPr defaultRowHeight="12.75" x14ac:dyDescent="0.2"/>
  <cols>
    <col min="1" max="1" width="15" customWidth="1"/>
    <col min="2" max="2" width="12" customWidth="1"/>
    <col min="3" max="4" width="13.7109375" customWidth="1"/>
    <col min="5" max="5" width="12.85546875" customWidth="1"/>
    <col min="6" max="6" width="15.28515625" customWidth="1"/>
    <col min="7" max="7" width="14.42578125" customWidth="1"/>
    <col min="8" max="16" width="13.7109375" customWidth="1"/>
    <col min="17" max="17" width="12.5703125" customWidth="1"/>
    <col min="18" max="18" width="13" customWidth="1"/>
    <col min="19" max="19" width="13.7109375" customWidth="1"/>
    <col min="20" max="20" width="2.7109375" customWidth="1"/>
    <col min="21" max="28" width="13.7109375" customWidth="1"/>
    <col min="29" max="29" width="14.85546875" customWidth="1"/>
    <col min="30" max="36" width="13.7109375" customWidth="1"/>
  </cols>
  <sheetData>
    <row r="2" spans="1:36" ht="20.25" x14ac:dyDescent="0.2">
      <c r="A2" s="11" t="s">
        <v>171</v>
      </c>
      <c r="U2" s="11" t="s">
        <v>109</v>
      </c>
    </row>
    <row r="3" spans="1:36" ht="11.25" customHeight="1" x14ac:dyDescent="0.2">
      <c r="A3" s="11"/>
      <c r="U3" s="11"/>
    </row>
    <row r="4" spans="1:36" ht="15.75" x14ac:dyDescent="0.25">
      <c r="A4" s="8" t="s">
        <v>95</v>
      </c>
      <c r="B4" s="1"/>
      <c r="C4" s="8"/>
      <c r="D4" s="8"/>
      <c r="E4" s="1"/>
      <c r="U4" s="5" t="s">
        <v>96</v>
      </c>
    </row>
    <row r="5" spans="1:36" x14ac:dyDescent="0.2">
      <c r="S5" s="2"/>
      <c r="AJ5" s="2"/>
    </row>
    <row r="6" spans="1:36" s="14" customFormat="1" ht="21.75" customHeight="1" x14ac:dyDescent="0.2">
      <c r="A6" s="44" t="s">
        <v>172</v>
      </c>
      <c r="B6" s="54" t="s">
        <v>85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U6" s="73" t="s">
        <v>172</v>
      </c>
      <c r="V6" s="77" t="s">
        <v>97</v>
      </c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</row>
    <row r="7" spans="1:36" s="14" customFormat="1" ht="51" customHeight="1" x14ac:dyDescent="0.2">
      <c r="A7" s="51"/>
      <c r="B7" s="56" t="s">
        <v>38</v>
      </c>
      <c r="C7" s="58" t="s">
        <v>39</v>
      </c>
      <c r="D7" s="58" t="s">
        <v>45</v>
      </c>
      <c r="E7" s="62" t="s">
        <v>173</v>
      </c>
      <c r="F7" s="63"/>
      <c r="G7" s="63"/>
      <c r="H7" s="62" t="s">
        <v>48</v>
      </c>
      <c r="I7" s="63"/>
      <c r="J7" s="63"/>
      <c r="K7" s="62" t="s">
        <v>49</v>
      </c>
      <c r="L7" s="63"/>
      <c r="M7" s="63"/>
      <c r="N7" s="62" t="s">
        <v>50</v>
      </c>
      <c r="O7" s="63"/>
      <c r="P7" s="63"/>
      <c r="Q7" s="62" t="s">
        <v>51</v>
      </c>
      <c r="R7" s="63"/>
      <c r="S7" s="63"/>
      <c r="U7" s="74"/>
      <c r="V7" s="62" t="s">
        <v>52</v>
      </c>
      <c r="W7" s="63"/>
      <c r="X7" s="76"/>
      <c r="Y7" s="62" t="s">
        <v>98</v>
      </c>
      <c r="Z7" s="63"/>
      <c r="AA7" s="76"/>
      <c r="AB7" s="62" t="s">
        <v>53</v>
      </c>
      <c r="AC7" s="63"/>
      <c r="AD7" s="76"/>
      <c r="AE7" s="62" t="s">
        <v>54</v>
      </c>
      <c r="AF7" s="63"/>
      <c r="AG7" s="76"/>
      <c r="AH7" s="62" t="s">
        <v>55</v>
      </c>
      <c r="AI7" s="63"/>
      <c r="AJ7" s="63"/>
    </row>
    <row r="8" spans="1:36" s="14" customFormat="1" ht="34.5" customHeight="1" x14ac:dyDescent="0.2">
      <c r="A8" s="45"/>
      <c r="B8" s="57"/>
      <c r="C8" s="59"/>
      <c r="D8" s="59"/>
      <c r="E8" s="36" t="s">
        <v>38</v>
      </c>
      <c r="F8" s="37" t="s">
        <v>39</v>
      </c>
      <c r="G8" s="38" t="s">
        <v>45</v>
      </c>
      <c r="H8" s="36" t="s">
        <v>38</v>
      </c>
      <c r="I8" s="37" t="s">
        <v>39</v>
      </c>
      <c r="J8" s="38" t="s">
        <v>45</v>
      </c>
      <c r="K8" s="36" t="s">
        <v>38</v>
      </c>
      <c r="L8" s="37" t="s">
        <v>39</v>
      </c>
      <c r="M8" s="38" t="s">
        <v>45</v>
      </c>
      <c r="N8" s="36" t="s">
        <v>38</v>
      </c>
      <c r="O8" s="37" t="s">
        <v>39</v>
      </c>
      <c r="P8" s="38" t="s">
        <v>45</v>
      </c>
      <c r="Q8" s="36" t="s">
        <v>38</v>
      </c>
      <c r="R8" s="37" t="s">
        <v>39</v>
      </c>
      <c r="S8" s="38" t="s">
        <v>45</v>
      </c>
      <c r="U8" s="75"/>
      <c r="V8" s="36" t="s">
        <v>38</v>
      </c>
      <c r="W8" s="37" t="s">
        <v>39</v>
      </c>
      <c r="X8" s="38" t="s">
        <v>45</v>
      </c>
      <c r="Y8" s="36" t="s">
        <v>38</v>
      </c>
      <c r="Z8" s="37" t="s">
        <v>39</v>
      </c>
      <c r="AA8" s="38" t="s">
        <v>45</v>
      </c>
      <c r="AB8" s="36" t="s">
        <v>38</v>
      </c>
      <c r="AC8" s="37" t="s">
        <v>39</v>
      </c>
      <c r="AD8" s="38" t="s">
        <v>45</v>
      </c>
      <c r="AE8" s="36" t="s">
        <v>38</v>
      </c>
      <c r="AF8" s="37" t="s">
        <v>39</v>
      </c>
      <c r="AG8" s="38" t="s">
        <v>45</v>
      </c>
      <c r="AH8" s="36" t="s">
        <v>38</v>
      </c>
      <c r="AI8" s="37" t="s">
        <v>39</v>
      </c>
      <c r="AJ8" s="38" t="s">
        <v>45</v>
      </c>
    </row>
    <row r="9" spans="1:36" s="1" customFormat="1" ht="21" customHeight="1" x14ac:dyDescent="0.2">
      <c r="A9" s="20">
        <v>1</v>
      </c>
      <c r="B9" s="20">
        <f>A9+1</f>
        <v>2</v>
      </c>
      <c r="C9" s="20">
        <f>B9+1</f>
        <v>3</v>
      </c>
      <c r="D9" s="20">
        <f>C9+1</f>
        <v>4</v>
      </c>
      <c r="E9" s="20">
        <f t="shared" ref="E9:S9" si="0">D9+1</f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20">
        <f t="shared" si="0"/>
        <v>14</v>
      </c>
      <c r="O9" s="20">
        <f t="shared" si="0"/>
        <v>15</v>
      </c>
      <c r="P9" s="20">
        <f t="shared" si="0"/>
        <v>16</v>
      </c>
      <c r="Q9" s="20">
        <f t="shared" si="0"/>
        <v>17</v>
      </c>
      <c r="R9" s="20">
        <f t="shared" si="0"/>
        <v>18</v>
      </c>
      <c r="S9" s="20">
        <f t="shared" si="0"/>
        <v>19</v>
      </c>
      <c r="T9"/>
      <c r="U9" s="20"/>
      <c r="V9" s="20">
        <f>S9+1</f>
        <v>20</v>
      </c>
      <c r="W9" s="20">
        <f t="shared" ref="W9:AJ9" si="1">V9+1</f>
        <v>21</v>
      </c>
      <c r="X9" s="20">
        <f t="shared" si="1"/>
        <v>22</v>
      </c>
      <c r="Y9" s="20">
        <f t="shared" si="1"/>
        <v>23</v>
      </c>
      <c r="Z9" s="20">
        <f t="shared" si="1"/>
        <v>24</v>
      </c>
      <c r="AA9" s="20">
        <f t="shared" si="1"/>
        <v>25</v>
      </c>
      <c r="AB9" s="20">
        <f t="shared" si="1"/>
        <v>26</v>
      </c>
      <c r="AC9" s="20">
        <f t="shared" si="1"/>
        <v>27</v>
      </c>
      <c r="AD9" s="20">
        <f t="shared" si="1"/>
        <v>28</v>
      </c>
      <c r="AE9" s="20">
        <f t="shared" si="1"/>
        <v>29</v>
      </c>
      <c r="AF9" s="20">
        <f t="shared" si="1"/>
        <v>30</v>
      </c>
      <c r="AG9" s="20">
        <f t="shared" si="1"/>
        <v>31</v>
      </c>
      <c r="AH9" s="20">
        <f t="shared" si="1"/>
        <v>32</v>
      </c>
      <c r="AI9" s="20">
        <f t="shared" si="1"/>
        <v>33</v>
      </c>
      <c r="AJ9" s="20">
        <f t="shared" si="1"/>
        <v>34</v>
      </c>
    </row>
    <row r="10" spans="1:36" s="1" customFormat="1" ht="21" customHeight="1" x14ac:dyDescent="0.2">
      <c r="A10" s="21">
        <v>2000</v>
      </c>
      <c r="B10" s="22">
        <f t="shared" ref="B10:B15" si="2">C10-D10</f>
        <v>-8118</v>
      </c>
      <c r="C10" s="22">
        <f t="shared" ref="C10:C19" si="3">+F10+I10+L10+O10+R10+W10+Z10+AC10+AF10+AI10</f>
        <v>9914</v>
      </c>
      <c r="D10" s="22">
        <f t="shared" ref="D10:D19" si="4">+G10+J10+M10+P10+S10+X10+AA10+AD10+AG10+AJ10</f>
        <v>18032</v>
      </c>
      <c r="E10" s="22">
        <f t="shared" ref="E10:E15" si="5">+F10-G10</f>
        <v>-811</v>
      </c>
      <c r="F10" s="22">
        <f>+F25+F26+F27+F28</f>
        <v>1017</v>
      </c>
      <c r="G10" s="22">
        <f>+G25+G26+G27+G28</f>
        <v>1828</v>
      </c>
      <c r="H10" s="22">
        <f t="shared" ref="H10:H15" si="6">+I10-J10</f>
        <v>-90</v>
      </c>
      <c r="I10" s="22">
        <f>+I25+I26+I27+I28</f>
        <v>1291</v>
      </c>
      <c r="J10" s="22">
        <f>+J25+J26+J27+J28</f>
        <v>1381</v>
      </c>
      <c r="K10" s="22">
        <f t="shared" ref="K10:K15" si="7">+L10-M10</f>
        <v>-486</v>
      </c>
      <c r="L10" s="22">
        <f>+L25+L26+L27+L28</f>
        <v>906</v>
      </c>
      <c r="M10" s="22">
        <f>+M25+M26+M27+M28</f>
        <v>1392</v>
      </c>
      <c r="N10" s="22">
        <f t="shared" ref="N10:N15" si="8">+O10-P10</f>
        <v>-499</v>
      </c>
      <c r="O10" s="22">
        <f>+O25+O26+O27+O28</f>
        <v>456</v>
      </c>
      <c r="P10" s="22">
        <f>+P25+P26+P27+P28</f>
        <v>955</v>
      </c>
      <c r="Q10" s="22">
        <f t="shared" ref="Q10:Q15" si="9">+R10-S10</f>
        <v>-682</v>
      </c>
      <c r="R10" s="22">
        <f>+R25+R26+R27+R28</f>
        <v>266</v>
      </c>
      <c r="S10" s="22">
        <f>+S25+S26+S27+S28</f>
        <v>948</v>
      </c>
      <c r="T10"/>
      <c r="U10" s="31">
        <v>2000</v>
      </c>
      <c r="V10" s="22">
        <f t="shared" ref="V10:V15" si="10">+W10-X10</f>
        <v>-2275</v>
      </c>
      <c r="W10" s="22">
        <f>+W25+W26+W27+W28</f>
        <v>147</v>
      </c>
      <c r="X10" s="22">
        <f>+X25+X26+X27+X28</f>
        <v>2422</v>
      </c>
      <c r="Y10" s="22">
        <f t="shared" ref="Y10:Y15" si="11">+Z10-AA10</f>
        <v>-2322</v>
      </c>
      <c r="Z10" s="22">
        <f>+Z25+Z26+Z27+Z28</f>
        <v>5601</v>
      </c>
      <c r="AA10" s="22">
        <f>+AA25+AA26+AA27+AA28</f>
        <v>7923</v>
      </c>
      <c r="AB10" s="22">
        <f t="shared" ref="AB10:AB15" si="12">+AC10-AD10</f>
        <v>-387</v>
      </c>
      <c r="AC10" s="22">
        <f>+AC25+AC26+AC27+AC28</f>
        <v>220</v>
      </c>
      <c r="AD10" s="22">
        <f>+AD25+AD26+AD27+AD28</f>
        <v>607</v>
      </c>
      <c r="AE10" s="22">
        <f t="shared" ref="AE10:AE15" si="13">+AF10-AG10</f>
        <v>-566</v>
      </c>
      <c r="AF10" s="22">
        <f>+AF25+AF26+AF27+AF28</f>
        <v>10</v>
      </c>
      <c r="AG10" s="22">
        <f>+AG25+AG26+AG27+AG28</f>
        <v>576</v>
      </c>
      <c r="AH10" s="22">
        <f t="shared" ref="AH10:AH15" si="14">+AI10-AJ10</f>
        <v>0</v>
      </c>
      <c r="AI10" s="22">
        <f>+AI25+AI26+AI27+AI28</f>
        <v>0</v>
      </c>
      <c r="AJ10" s="22">
        <f>+AJ25+AJ26+AJ27+AJ28</f>
        <v>0</v>
      </c>
    </row>
    <row r="11" spans="1:36" s="1" customFormat="1" ht="21" customHeight="1" x14ac:dyDescent="0.2">
      <c r="A11" s="23">
        <v>2001</v>
      </c>
      <c r="B11" s="24">
        <f t="shared" si="2"/>
        <v>-5996</v>
      </c>
      <c r="C11" s="24">
        <f t="shared" si="3"/>
        <v>9923</v>
      </c>
      <c r="D11" s="24">
        <f t="shared" si="4"/>
        <v>15919</v>
      </c>
      <c r="E11" s="24">
        <f t="shared" si="5"/>
        <v>-320</v>
      </c>
      <c r="F11" s="24">
        <f>+F29+F30+F31+F32</f>
        <v>819</v>
      </c>
      <c r="G11" s="24">
        <f>+G29+G30+G31+G32</f>
        <v>1139</v>
      </c>
      <c r="H11" s="24">
        <f t="shared" si="6"/>
        <v>388</v>
      </c>
      <c r="I11" s="24">
        <f>+I29+I30+I31+I32</f>
        <v>1767</v>
      </c>
      <c r="J11" s="24">
        <f>+J29+J30+J31+J32</f>
        <v>1379</v>
      </c>
      <c r="K11" s="24">
        <f t="shared" si="7"/>
        <v>-417</v>
      </c>
      <c r="L11" s="24">
        <f>+L29+L30+L31+L32</f>
        <v>757</v>
      </c>
      <c r="M11" s="24">
        <f>+M29+M30+M31+M32</f>
        <v>1174</v>
      </c>
      <c r="N11" s="24">
        <f t="shared" si="8"/>
        <v>-1059</v>
      </c>
      <c r="O11" s="24">
        <f>+O29+O30+O31+O32</f>
        <v>707</v>
      </c>
      <c r="P11" s="24">
        <f>+P29+P30+P31+P32</f>
        <v>1766</v>
      </c>
      <c r="Q11" s="24">
        <f t="shared" si="9"/>
        <v>-742</v>
      </c>
      <c r="R11" s="24">
        <f>+R29+R30+R31+R32</f>
        <v>338</v>
      </c>
      <c r="S11" s="24">
        <f>+S29+S30+S31+S32</f>
        <v>1080</v>
      </c>
      <c r="T11"/>
      <c r="U11" s="32">
        <v>2001</v>
      </c>
      <c r="V11" s="24">
        <f t="shared" si="10"/>
        <v>-1882</v>
      </c>
      <c r="W11" s="24">
        <f>+W29+W30+W31+W32</f>
        <v>197</v>
      </c>
      <c r="X11" s="24">
        <f>+X29+X30+X31+X32</f>
        <v>2079</v>
      </c>
      <c r="Y11" s="24">
        <f t="shared" si="11"/>
        <v>-1341</v>
      </c>
      <c r="Z11" s="24">
        <f>+Z29+Z30+Z31+Z32</f>
        <v>5025</v>
      </c>
      <c r="AA11" s="24">
        <f>+AA29+AA30+AA31+AA32</f>
        <v>6366</v>
      </c>
      <c r="AB11" s="24">
        <f t="shared" si="12"/>
        <v>-212</v>
      </c>
      <c r="AC11" s="24">
        <f>+AC29+AC30+AC31+AC32</f>
        <v>279</v>
      </c>
      <c r="AD11" s="24">
        <f>+AD29+AD30+AD31+AD32</f>
        <v>491</v>
      </c>
      <c r="AE11" s="24">
        <f t="shared" si="13"/>
        <v>-411</v>
      </c>
      <c r="AF11" s="24">
        <f>+AF29+AF30+AF31+AF32</f>
        <v>34</v>
      </c>
      <c r="AG11" s="24">
        <f>+AG29+AG30+AG31+AG32</f>
        <v>445</v>
      </c>
      <c r="AH11" s="24">
        <f t="shared" si="14"/>
        <v>0</v>
      </c>
      <c r="AI11" s="24">
        <f>+AI29+AI30+AI31+AI32</f>
        <v>0</v>
      </c>
      <c r="AJ11" s="24">
        <f>+AJ29+AJ30+AJ31+AJ32</f>
        <v>0</v>
      </c>
    </row>
    <row r="12" spans="1:36" s="1" customFormat="1" ht="21" customHeight="1" x14ac:dyDescent="0.2">
      <c r="A12" s="21">
        <v>2002</v>
      </c>
      <c r="B12" s="22">
        <f t="shared" si="2"/>
        <v>-6995</v>
      </c>
      <c r="C12" s="22">
        <f t="shared" si="3"/>
        <v>9984</v>
      </c>
      <c r="D12" s="22">
        <f t="shared" si="4"/>
        <v>16979</v>
      </c>
      <c r="E12" s="22">
        <f t="shared" si="5"/>
        <v>-98</v>
      </c>
      <c r="F12" s="22">
        <f>+F33+F34+F35+F36</f>
        <v>669</v>
      </c>
      <c r="G12" s="22">
        <f>+G33+G34+G35+G36</f>
        <v>767</v>
      </c>
      <c r="H12" s="22">
        <f t="shared" si="6"/>
        <v>864</v>
      </c>
      <c r="I12" s="22">
        <f>+I33+I34+I35+I36</f>
        <v>2240</v>
      </c>
      <c r="J12" s="22">
        <f>+J33+J34+J35+J36</f>
        <v>1376</v>
      </c>
      <c r="K12" s="22">
        <f t="shared" si="7"/>
        <v>-565</v>
      </c>
      <c r="L12" s="22">
        <f>+L33+L34+L35+L36</f>
        <v>871</v>
      </c>
      <c r="M12" s="22">
        <f>+M33+M34+M35+M36</f>
        <v>1436</v>
      </c>
      <c r="N12" s="22">
        <f t="shared" si="8"/>
        <v>-297</v>
      </c>
      <c r="O12" s="22">
        <f>+O33+O34+O35+O36</f>
        <v>549</v>
      </c>
      <c r="P12" s="22">
        <f>+P33+P34+P35+P36</f>
        <v>846</v>
      </c>
      <c r="Q12" s="22">
        <f t="shared" si="9"/>
        <v>-706</v>
      </c>
      <c r="R12" s="22">
        <f>+R33+R34+R35+R36</f>
        <v>402</v>
      </c>
      <c r="S12" s="22">
        <f>+S33+S34+S35+S36</f>
        <v>1108</v>
      </c>
      <c r="T12"/>
      <c r="U12" s="31">
        <v>2002</v>
      </c>
      <c r="V12" s="22">
        <f t="shared" si="10"/>
        <v>-2127</v>
      </c>
      <c r="W12" s="22">
        <f>+W33+W34+W35+W36</f>
        <v>137</v>
      </c>
      <c r="X12" s="22">
        <f>+X33+X34+X35+X36</f>
        <v>2264</v>
      </c>
      <c r="Y12" s="22">
        <f t="shared" si="11"/>
        <v>-3317</v>
      </c>
      <c r="Z12" s="22">
        <f>+Z33+Z34+Z35+Z36</f>
        <v>4839</v>
      </c>
      <c r="AA12" s="22">
        <f>+AA33+AA34+AA35+AA36</f>
        <v>8156</v>
      </c>
      <c r="AB12" s="22">
        <f t="shared" si="12"/>
        <v>-381</v>
      </c>
      <c r="AC12" s="22">
        <f>+AC33+AC34+AC35+AC36</f>
        <v>248</v>
      </c>
      <c r="AD12" s="22">
        <f>+AD33+AD34+AD35+AD36</f>
        <v>629</v>
      </c>
      <c r="AE12" s="22">
        <f t="shared" si="13"/>
        <v>-375</v>
      </c>
      <c r="AF12" s="22">
        <f>+AF33+AF34+AF35+AF36</f>
        <v>22</v>
      </c>
      <c r="AG12" s="22">
        <f>+AG33+AG34+AG35+AG36</f>
        <v>397</v>
      </c>
      <c r="AH12" s="22">
        <f t="shared" si="14"/>
        <v>7</v>
      </c>
      <c r="AI12" s="22">
        <f>+AI33+AI34+AI35+AI36</f>
        <v>7</v>
      </c>
      <c r="AJ12" s="22">
        <f>+AJ33+AJ34+AJ35+AJ36</f>
        <v>0</v>
      </c>
    </row>
    <row r="13" spans="1:36" s="7" customFormat="1" ht="21" customHeight="1" x14ac:dyDescent="0.2">
      <c r="A13" s="23">
        <v>2003</v>
      </c>
      <c r="B13" s="24">
        <f t="shared" si="2"/>
        <v>-9503</v>
      </c>
      <c r="C13" s="24">
        <f t="shared" si="3"/>
        <v>12099</v>
      </c>
      <c r="D13" s="24">
        <f t="shared" si="4"/>
        <v>21602</v>
      </c>
      <c r="E13" s="24">
        <f t="shared" si="5"/>
        <v>-4</v>
      </c>
      <c r="F13" s="24">
        <f>+F37+F38+F39+F40</f>
        <v>950</v>
      </c>
      <c r="G13" s="24">
        <f>+G37+G38+G39+G40</f>
        <v>954</v>
      </c>
      <c r="H13" s="24">
        <f t="shared" si="6"/>
        <v>-232</v>
      </c>
      <c r="I13" s="24">
        <f>+I37+I38+I39+I40</f>
        <v>2847</v>
      </c>
      <c r="J13" s="24">
        <f>+J37+J38+J39+J40</f>
        <v>3079</v>
      </c>
      <c r="K13" s="24">
        <f t="shared" si="7"/>
        <v>-762</v>
      </c>
      <c r="L13" s="24">
        <f>+L37+L38+L39+L40</f>
        <v>845</v>
      </c>
      <c r="M13" s="24">
        <f>+M37+M38+M39+M40</f>
        <v>1607</v>
      </c>
      <c r="N13" s="24">
        <f t="shared" si="8"/>
        <v>-485</v>
      </c>
      <c r="O13" s="24">
        <f>+O37+O38+O39+O40</f>
        <v>625</v>
      </c>
      <c r="P13" s="24">
        <f>+P37+P38+P39+P40</f>
        <v>1110</v>
      </c>
      <c r="Q13" s="24">
        <f t="shared" si="9"/>
        <v>-846</v>
      </c>
      <c r="R13" s="24">
        <f>+R37+R38+R39+R40</f>
        <v>520</v>
      </c>
      <c r="S13" s="24">
        <f>+S37+S38+S39+S40</f>
        <v>1366</v>
      </c>
      <c r="T13" s="6"/>
      <c r="U13" s="32">
        <v>2003</v>
      </c>
      <c r="V13" s="24">
        <f t="shared" si="10"/>
        <v>-2786</v>
      </c>
      <c r="W13" s="24">
        <f>+W37+W38+W39+W40</f>
        <v>113</v>
      </c>
      <c r="X13" s="24">
        <f>+X37+X38+X39+X40</f>
        <v>2899</v>
      </c>
      <c r="Y13" s="24">
        <f t="shared" si="11"/>
        <v>-3667</v>
      </c>
      <c r="Z13" s="24">
        <f>+Z37+Z38+Z39+Z40</f>
        <v>5948</v>
      </c>
      <c r="AA13" s="24">
        <f>+AA37+AA38+AA39+AA40</f>
        <v>9615</v>
      </c>
      <c r="AB13" s="24">
        <f t="shared" si="12"/>
        <v>-262</v>
      </c>
      <c r="AC13" s="24">
        <f>+AC37+AC38+AC39+AC40</f>
        <v>235</v>
      </c>
      <c r="AD13" s="24">
        <f>+AD37+AD38+AD39+AD40</f>
        <v>497</v>
      </c>
      <c r="AE13" s="24">
        <f t="shared" si="13"/>
        <v>-457</v>
      </c>
      <c r="AF13" s="24">
        <f>+AF37+AF38+AF39+AF40</f>
        <v>16</v>
      </c>
      <c r="AG13" s="24">
        <f>+AG37+AG38+AG39+AG40</f>
        <v>473</v>
      </c>
      <c r="AH13" s="24">
        <f t="shared" si="14"/>
        <v>-2</v>
      </c>
      <c r="AI13" s="24">
        <f>+AI37+AI38+AI39+AI40</f>
        <v>0</v>
      </c>
      <c r="AJ13" s="24">
        <f>+AJ37+AJ38+AJ39+AJ40</f>
        <v>2</v>
      </c>
    </row>
    <row r="14" spans="1:36" s="1" customFormat="1" ht="21" customHeight="1" x14ac:dyDescent="0.2">
      <c r="A14" s="21">
        <v>2004</v>
      </c>
      <c r="B14" s="22">
        <f t="shared" si="2"/>
        <v>-8119</v>
      </c>
      <c r="C14" s="22">
        <f t="shared" si="3"/>
        <v>12482</v>
      </c>
      <c r="D14" s="22">
        <f t="shared" si="4"/>
        <v>20601</v>
      </c>
      <c r="E14" s="22">
        <f t="shared" si="5"/>
        <v>-53</v>
      </c>
      <c r="F14" s="22">
        <f>+F41+F42+F43+F44</f>
        <v>1090</v>
      </c>
      <c r="G14" s="22">
        <f>+G41+G42+G43+G44</f>
        <v>1143</v>
      </c>
      <c r="H14" s="22">
        <f t="shared" si="6"/>
        <v>79</v>
      </c>
      <c r="I14" s="22">
        <f>+I41+I42+I43+I44</f>
        <v>2391</v>
      </c>
      <c r="J14" s="22">
        <f>+J41+J42+J43+J44</f>
        <v>2312</v>
      </c>
      <c r="K14" s="22">
        <f t="shared" si="7"/>
        <v>-707</v>
      </c>
      <c r="L14" s="22">
        <f>+L41+L42+L43+L44</f>
        <v>228</v>
      </c>
      <c r="M14" s="22">
        <f>+M41+M42+M43+M44</f>
        <v>935</v>
      </c>
      <c r="N14" s="22">
        <f t="shared" si="8"/>
        <v>-742</v>
      </c>
      <c r="O14" s="22">
        <f>+O41+O42+O43+O44</f>
        <v>583</v>
      </c>
      <c r="P14" s="22">
        <f>+P41+P42+P43+P44</f>
        <v>1325</v>
      </c>
      <c r="Q14" s="22">
        <f t="shared" si="9"/>
        <v>-820</v>
      </c>
      <c r="R14" s="22">
        <f>+R41+R42+R43+R44</f>
        <v>722</v>
      </c>
      <c r="S14" s="22">
        <f>+S41+S42+S43+S44</f>
        <v>1542</v>
      </c>
      <c r="T14" s="6"/>
      <c r="U14" s="31">
        <v>2004</v>
      </c>
      <c r="V14" s="22">
        <f t="shared" si="10"/>
        <v>-3083</v>
      </c>
      <c r="W14" s="22">
        <f>+W41+W42+W43+W44</f>
        <v>109</v>
      </c>
      <c r="X14" s="22">
        <f>+X41+X42+X43+X44</f>
        <v>3192</v>
      </c>
      <c r="Y14" s="22">
        <f t="shared" si="11"/>
        <v>-2114</v>
      </c>
      <c r="Z14" s="22">
        <f>+Z41+Z42+Z43+Z44</f>
        <v>6901</v>
      </c>
      <c r="AA14" s="22">
        <f>+AA41+AA42+AA43+AA44</f>
        <v>9015</v>
      </c>
      <c r="AB14" s="22">
        <f t="shared" si="12"/>
        <v>-143</v>
      </c>
      <c r="AC14" s="22">
        <f>+AC41+AC42+AC43+AC44</f>
        <v>330</v>
      </c>
      <c r="AD14" s="22">
        <f>+AD41+AD42+AD43+AD44</f>
        <v>473</v>
      </c>
      <c r="AE14" s="22">
        <f t="shared" si="13"/>
        <v>-536</v>
      </c>
      <c r="AF14" s="22">
        <f>+AF41+AF42+AF43+AF44</f>
        <v>128</v>
      </c>
      <c r="AG14" s="22">
        <f>+AG41+AG42+AG43+AG44</f>
        <v>664</v>
      </c>
      <c r="AH14" s="22">
        <f t="shared" si="14"/>
        <v>0</v>
      </c>
      <c r="AI14" s="22">
        <f>+AI41+AI42+AI43+AI44</f>
        <v>0</v>
      </c>
      <c r="AJ14" s="22">
        <f>+AJ41+AJ42+AJ43+AJ44</f>
        <v>0</v>
      </c>
    </row>
    <row r="15" spans="1:36" s="7" customFormat="1" ht="21" customHeight="1" x14ac:dyDescent="0.2">
      <c r="A15" s="23">
        <v>2005</v>
      </c>
      <c r="B15" s="24">
        <f t="shared" si="2"/>
        <v>-6815</v>
      </c>
      <c r="C15" s="24">
        <f t="shared" si="3"/>
        <v>14694</v>
      </c>
      <c r="D15" s="24">
        <f t="shared" si="4"/>
        <v>21509</v>
      </c>
      <c r="E15" s="24">
        <f t="shared" si="5"/>
        <v>-175</v>
      </c>
      <c r="F15" s="24">
        <f>+F45+F46+F47+F48</f>
        <v>1003</v>
      </c>
      <c r="G15" s="24">
        <f>+G45+G46+G47+G48</f>
        <v>1178</v>
      </c>
      <c r="H15" s="24">
        <f t="shared" si="6"/>
        <v>1139</v>
      </c>
      <c r="I15" s="24">
        <f>+I45+I46+I47+I48</f>
        <v>2803</v>
      </c>
      <c r="J15" s="24">
        <f>+J45+J46+J47+J48</f>
        <v>1664</v>
      </c>
      <c r="K15" s="24">
        <f t="shared" si="7"/>
        <v>-1031</v>
      </c>
      <c r="L15" s="24">
        <f>+L45+L46+L47+L48</f>
        <v>220</v>
      </c>
      <c r="M15" s="24">
        <f>+M45+M46+M47+M48</f>
        <v>1251</v>
      </c>
      <c r="N15" s="24">
        <f t="shared" si="8"/>
        <v>-540</v>
      </c>
      <c r="O15" s="24">
        <f>+O45+O46+O47+O48</f>
        <v>704</v>
      </c>
      <c r="P15" s="24">
        <f>+P45+P46+P47+P48</f>
        <v>1244</v>
      </c>
      <c r="Q15" s="24">
        <f t="shared" si="9"/>
        <v>-719</v>
      </c>
      <c r="R15" s="24">
        <f>+R45+R46+R47+R48</f>
        <v>637</v>
      </c>
      <c r="S15" s="24">
        <f>+S45+S46+S47+S48</f>
        <v>1356</v>
      </c>
      <c r="T15" s="6"/>
      <c r="U15" s="32">
        <v>2005</v>
      </c>
      <c r="V15" s="24">
        <f t="shared" si="10"/>
        <v>-3150</v>
      </c>
      <c r="W15" s="24">
        <f>+W45+W46+W47+W48</f>
        <v>203</v>
      </c>
      <c r="X15" s="24">
        <f>+X45+X46+X47+X48</f>
        <v>3353</v>
      </c>
      <c r="Y15" s="24">
        <f t="shared" si="11"/>
        <v>-1602</v>
      </c>
      <c r="Z15" s="24">
        <f>+Z45+Z46+Z47+Z48</f>
        <v>8673</v>
      </c>
      <c r="AA15" s="24">
        <f>+AA45+AA46+AA47+AA48</f>
        <v>10275</v>
      </c>
      <c r="AB15" s="24">
        <f t="shared" si="12"/>
        <v>-212</v>
      </c>
      <c r="AC15" s="24">
        <f>+AC45+AC46+AC47+AC48</f>
        <v>303</v>
      </c>
      <c r="AD15" s="24">
        <f>+AD45+AD46+AD47+AD48</f>
        <v>515</v>
      </c>
      <c r="AE15" s="24">
        <f t="shared" si="13"/>
        <v>-525</v>
      </c>
      <c r="AF15" s="24">
        <f>+AF45+AF46+AF47+AF48</f>
        <v>148</v>
      </c>
      <c r="AG15" s="24">
        <f>+AG45+AG46+AG47+AG48</f>
        <v>673</v>
      </c>
      <c r="AH15" s="24">
        <f t="shared" si="14"/>
        <v>0</v>
      </c>
      <c r="AI15" s="24">
        <f>+AI45+AI46+AI47+AI48</f>
        <v>0</v>
      </c>
      <c r="AJ15" s="24">
        <f>+AJ45+AJ46+AJ47+AJ48</f>
        <v>0</v>
      </c>
    </row>
    <row r="16" spans="1:36" s="7" customFormat="1" ht="21" customHeight="1" x14ac:dyDescent="0.2">
      <c r="A16" s="21">
        <v>2006</v>
      </c>
      <c r="B16" s="22">
        <f>C16-D16</f>
        <v>-6257</v>
      </c>
      <c r="C16" s="22">
        <f t="shared" si="3"/>
        <v>19660</v>
      </c>
      <c r="D16" s="22">
        <f t="shared" si="4"/>
        <v>25917</v>
      </c>
      <c r="E16" s="22">
        <f>+F16-G16</f>
        <v>-221</v>
      </c>
      <c r="F16" s="22">
        <f>+F49+F50+F51+F52</f>
        <v>1228</v>
      </c>
      <c r="G16" s="22">
        <f>+G49+G50+G51+G52</f>
        <v>1449</v>
      </c>
      <c r="H16" s="22">
        <f>+I16-J16</f>
        <v>1546</v>
      </c>
      <c r="I16" s="22">
        <f>+I49+I50+I51+I52</f>
        <v>3793</v>
      </c>
      <c r="J16" s="22">
        <f>+J49+J50+J51+J52</f>
        <v>2247</v>
      </c>
      <c r="K16" s="22">
        <f>+L16-M16</f>
        <v>-929</v>
      </c>
      <c r="L16" s="22">
        <f>+L49+L50+L51+L52</f>
        <v>297</v>
      </c>
      <c r="M16" s="22">
        <f>+M49+M50+M51+M52</f>
        <v>1226</v>
      </c>
      <c r="N16" s="22">
        <f>+O16-P16</f>
        <v>-491</v>
      </c>
      <c r="O16" s="22">
        <f>+O49+O50+O51+O52</f>
        <v>675</v>
      </c>
      <c r="P16" s="22">
        <f>+P49+P50+P51+P52</f>
        <v>1166</v>
      </c>
      <c r="Q16" s="22">
        <f>+R16-S16</f>
        <v>-546</v>
      </c>
      <c r="R16" s="22">
        <f>+R49+R50+R51+R52</f>
        <v>1269</v>
      </c>
      <c r="S16" s="22">
        <f>+S49+S50+S51+S52</f>
        <v>1815</v>
      </c>
      <c r="T16" s="6"/>
      <c r="U16" s="31">
        <v>2006</v>
      </c>
      <c r="V16" s="22">
        <f>+W16-X16</f>
        <v>-3953</v>
      </c>
      <c r="W16" s="22">
        <f>+W49+W50+W51+W52</f>
        <v>118</v>
      </c>
      <c r="X16" s="22">
        <f>+X49+X50+X51+X52</f>
        <v>4071</v>
      </c>
      <c r="Y16" s="22">
        <f>+Z16-AA16</f>
        <v>-309</v>
      </c>
      <c r="Z16" s="22">
        <f>+Z49+Z50+Z51+Z52</f>
        <v>11633</v>
      </c>
      <c r="AA16" s="22">
        <f>+AA49+AA50+AA51+AA52</f>
        <v>11942</v>
      </c>
      <c r="AB16" s="22">
        <f>+AC16-AD16</f>
        <v>-263</v>
      </c>
      <c r="AC16" s="22">
        <f>+AC49+AC50+AC51+AC52</f>
        <v>458</v>
      </c>
      <c r="AD16" s="22">
        <f>+AD49+AD50+AD51+AD52</f>
        <v>721</v>
      </c>
      <c r="AE16" s="22">
        <f>+AF16-AG16</f>
        <v>-1091</v>
      </c>
      <c r="AF16" s="22">
        <f>+AF49+AF50+AF51+AF52</f>
        <v>189</v>
      </c>
      <c r="AG16" s="22">
        <f>+AG49+AG50+AG51+AG52</f>
        <v>1280</v>
      </c>
      <c r="AH16" s="22">
        <f>+AI16-AJ16</f>
        <v>0</v>
      </c>
      <c r="AI16" s="22">
        <f>+AI49+AI50+AI51+AI52</f>
        <v>0</v>
      </c>
      <c r="AJ16" s="22">
        <f>+AJ49+AJ50+AJ51+AJ52</f>
        <v>0</v>
      </c>
    </row>
    <row r="17" spans="1:36" s="7" customFormat="1" ht="21" customHeight="1" x14ac:dyDescent="0.2">
      <c r="A17" s="23">
        <v>2007</v>
      </c>
      <c r="B17" s="24">
        <f>C17-D17</f>
        <v>-4668</v>
      </c>
      <c r="C17" s="24">
        <f t="shared" si="3"/>
        <v>24737</v>
      </c>
      <c r="D17" s="24">
        <f t="shared" si="4"/>
        <v>29405</v>
      </c>
      <c r="E17" s="24">
        <f>+F17-G17</f>
        <v>-538</v>
      </c>
      <c r="F17" s="24">
        <f>+F56+F55+F54+F53</f>
        <v>1395</v>
      </c>
      <c r="G17" s="24">
        <f>+G56+G55+G54+G53</f>
        <v>1933</v>
      </c>
      <c r="H17" s="24">
        <f>+I17-J17</f>
        <v>1947</v>
      </c>
      <c r="I17" s="24">
        <f>+I56+I55+I54+I53</f>
        <v>4441</v>
      </c>
      <c r="J17" s="24">
        <f>+J56+J55+J54+J53</f>
        <v>2494</v>
      </c>
      <c r="K17" s="24">
        <f>+L17-M17</f>
        <v>-1217</v>
      </c>
      <c r="L17" s="24">
        <f>+L56+L55+L54+L53</f>
        <v>52</v>
      </c>
      <c r="M17" s="24">
        <f>+M56+M55+M54+M53</f>
        <v>1269</v>
      </c>
      <c r="N17" s="24">
        <f>+O17-P17</f>
        <v>-338</v>
      </c>
      <c r="O17" s="24">
        <f>+O56+O55+O54+O53</f>
        <v>1081</v>
      </c>
      <c r="P17" s="24">
        <f>+P56+P55+P54+P53</f>
        <v>1419</v>
      </c>
      <c r="Q17" s="24">
        <f>+R17-S17</f>
        <v>-577</v>
      </c>
      <c r="R17" s="24">
        <f>+R56+R55+R54+R53</f>
        <v>1829</v>
      </c>
      <c r="S17" s="24">
        <f>+S56+S55+S54+S53</f>
        <v>2406</v>
      </c>
      <c r="T17" s="6"/>
      <c r="U17" s="32">
        <f t="shared" ref="U17:U23" si="15">+A17</f>
        <v>2007</v>
      </c>
      <c r="V17" s="24">
        <f>+W17-X17</f>
        <v>-4054</v>
      </c>
      <c r="W17" s="24">
        <f>+W56+W55+W54+W53</f>
        <v>275</v>
      </c>
      <c r="X17" s="24">
        <f>+X56+X55+X54+X53</f>
        <v>4329</v>
      </c>
      <c r="Y17" s="24">
        <f>+Z17-AA17</f>
        <v>1186</v>
      </c>
      <c r="Z17" s="24">
        <f>+Z56+Z55+Z54+Z53</f>
        <v>14872</v>
      </c>
      <c r="AA17" s="24">
        <f>+AA56+AA55+AA54+AA53</f>
        <v>13686</v>
      </c>
      <c r="AB17" s="24">
        <f>+AC17-AD17</f>
        <v>-299</v>
      </c>
      <c r="AC17" s="24">
        <f>+AC56+AC55+AC54+AC53</f>
        <v>532</v>
      </c>
      <c r="AD17" s="24">
        <f>+AD56+AD55+AD54+AD53</f>
        <v>831</v>
      </c>
      <c r="AE17" s="24">
        <f>+AF17-AG17</f>
        <v>-778</v>
      </c>
      <c r="AF17" s="24">
        <f>+AF56+AF55+AF54+AF53</f>
        <v>260</v>
      </c>
      <c r="AG17" s="24">
        <f>+AG56+AG55+AG54+AG53</f>
        <v>1038</v>
      </c>
      <c r="AH17" s="24">
        <f>+AI17-AJ17</f>
        <v>0</v>
      </c>
      <c r="AI17" s="24">
        <f>+AI56+AI55+AI54+AI53</f>
        <v>0</v>
      </c>
      <c r="AJ17" s="24">
        <f>+AJ56+AJ55+AJ54+AJ53</f>
        <v>0</v>
      </c>
    </row>
    <row r="18" spans="1:36" s="7" customFormat="1" ht="21" customHeight="1" x14ac:dyDescent="0.2">
      <c r="A18" s="21">
        <v>2008</v>
      </c>
      <c r="B18" s="22">
        <f>C18-D18</f>
        <v>-1564</v>
      </c>
      <c r="C18" s="22">
        <f t="shared" si="3"/>
        <v>30634</v>
      </c>
      <c r="D18" s="22">
        <f t="shared" si="4"/>
        <v>32198</v>
      </c>
      <c r="E18" s="22">
        <f>+F18-G18</f>
        <v>-375</v>
      </c>
      <c r="F18" s="22">
        <f>+F57+F58+F59+F60</f>
        <v>1490</v>
      </c>
      <c r="G18" s="22">
        <f>+G57+G58+G59+G60</f>
        <v>1865</v>
      </c>
      <c r="H18" s="22">
        <f>+I18-J18</f>
        <v>1549</v>
      </c>
      <c r="I18" s="22">
        <f>+I57+I58+I59+I60</f>
        <v>4571</v>
      </c>
      <c r="J18" s="22">
        <f>+J57+J58+J59+J60</f>
        <v>3022</v>
      </c>
      <c r="K18" s="22">
        <f>+L18-M18</f>
        <v>-825</v>
      </c>
      <c r="L18" s="22">
        <f>+L57+L58+L59+L60</f>
        <v>344</v>
      </c>
      <c r="M18" s="22">
        <f>+M57+M58+M59+M60</f>
        <v>1169</v>
      </c>
      <c r="N18" s="22">
        <f>+O18-P18</f>
        <v>-710</v>
      </c>
      <c r="O18" s="22">
        <f>+O57+O58+O59+O60</f>
        <v>1323</v>
      </c>
      <c r="P18" s="22">
        <f>+P57+P58+P59+P60</f>
        <v>2033</v>
      </c>
      <c r="Q18" s="22">
        <f>+R18-S18</f>
        <v>-127</v>
      </c>
      <c r="R18" s="22">
        <f>+R57+R58+R59+R60</f>
        <v>2237</v>
      </c>
      <c r="S18" s="22">
        <f>+S57+S58+S59+S60</f>
        <v>2364</v>
      </c>
      <c r="T18" s="6"/>
      <c r="U18" s="31">
        <f t="shared" si="15"/>
        <v>2008</v>
      </c>
      <c r="V18" s="22">
        <f>+W18-X18</f>
        <v>-3681</v>
      </c>
      <c r="W18" s="22">
        <f>+W57+W58+W59+W60</f>
        <v>557</v>
      </c>
      <c r="X18" s="22">
        <f>+X57+X58+X59+X60</f>
        <v>4238</v>
      </c>
      <c r="Y18" s="22">
        <f>+Z18-AA18</f>
        <v>3802</v>
      </c>
      <c r="Z18" s="22">
        <f>+Z57+Z58+Z59+Z60</f>
        <v>19267</v>
      </c>
      <c r="AA18" s="22">
        <f>+AA57+AA58+AA59+AA60</f>
        <v>15465</v>
      </c>
      <c r="AB18" s="22">
        <f>+AC18-AD18</f>
        <v>-291</v>
      </c>
      <c r="AC18" s="22">
        <f>+AC57+AC58+AC59+AC60</f>
        <v>491</v>
      </c>
      <c r="AD18" s="22">
        <f>+AD57+AD58+AD59+AD60</f>
        <v>782</v>
      </c>
      <c r="AE18" s="22">
        <f>+AF18-AG18</f>
        <v>-906</v>
      </c>
      <c r="AF18" s="22">
        <f>+AF57+AF58+AF59+AF60</f>
        <v>354</v>
      </c>
      <c r="AG18" s="22">
        <f>+AG57+AG58+AG59+AG60</f>
        <v>1260</v>
      </c>
      <c r="AH18" s="22">
        <f>+AI18-AJ18</f>
        <v>0</v>
      </c>
      <c r="AI18" s="22">
        <f>+AI57+AI58+AI59+AI60</f>
        <v>0</v>
      </c>
      <c r="AJ18" s="22">
        <f>+AJ57+AJ58+AJ59+AJ60</f>
        <v>0</v>
      </c>
    </row>
    <row r="19" spans="1:36" s="1" customFormat="1" ht="21" customHeight="1" x14ac:dyDescent="0.2">
      <c r="A19" s="23">
        <v>2009</v>
      </c>
      <c r="B19" s="24">
        <f>C19-D19</f>
        <v>-1029</v>
      </c>
      <c r="C19" s="24">
        <f t="shared" si="3"/>
        <v>34768</v>
      </c>
      <c r="D19" s="24">
        <f t="shared" si="4"/>
        <v>35797</v>
      </c>
      <c r="E19" s="24">
        <f>+F19-G19</f>
        <v>-499</v>
      </c>
      <c r="F19" s="24">
        <f>+F61+F62+F63+F64</f>
        <v>2005</v>
      </c>
      <c r="G19" s="24">
        <f>+G61+G62+G63+G64</f>
        <v>2504</v>
      </c>
      <c r="H19" s="24">
        <f>+I19-J19</f>
        <v>1585</v>
      </c>
      <c r="I19" s="24">
        <f>+I61+I62+I63+I64</f>
        <v>4626</v>
      </c>
      <c r="J19" s="24">
        <f>+J61+J62+J63+J64</f>
        <v>3041</v>
      </c>
      <c r="K19" s="24">
        <f>+L19-M19</f>
        <v>-1310</v>
      </c>
      <c r="L19" s="24">
        <f>+L61+L62+L63+L64</f>
        <v>75</v>
      </c>
      <c r="M19" s="24">
        <f>+M61+M62+M63+M64</f>
        <v>1385</v>
      </c>
      <c r="N19" s="24">
        <f>+O19-P19</f>
        <v>-1383</v>
      </c>
      <c r="O19" s="24">
        <f>+O61+O62+O63+O64</f>
        <v>1309</v>
      </c>
      <c r="P19" s="24">
        <f>+P61+P62+P63+P64</f>
        <v>2692</v>
      </c>
      <c r="Q19" s="24">
        <f>+R19-S19</f>
        <v>104</v>
      </c>
      <c r="R19" s="24">
        <f>+R61+R62+R63+R64</f>
        <v>2740</v>
      </c>
      <c r="S19" s="24">
        <f>+S61+S62+S63+S64</f>
        <v>2636</v>
      </c>
      <c r="T19"/>
      <c r="U19" s="32">
        <f t="shared" si="15"/>
        <v>2009</v>
      </c>
      <c r="V19" s="24">
        <f>+W19-X19</f>
        <v>-4465</v>
      </c>
      <c r="W19" s="24">
        <f>+W61+W62+W63+W64</f>
        <v>324</v>
      </c>
      <c r="X19" s="24">
        <f>+X61+X62+X63+X64</f>
        <v>4789</v>
      </c>
      <c r="Y19" s="24">
        <f>+Z19-AA19</f>
        <v>6377</v>
      </c>
      <c r="Z19" s="24">
        <f>+Z61+Z62+Z63+Z64</f>
        <v>22851</v>
      </c>
      <c r="AA19" s="24">
        <f>+AA61+AA62+AA63+AA64</f>
        <v>16474</v>
      </c>
      <c r="AB19" s="24">
        <f>+AC19-AD19</f>
        <v>-600</v>
      </c>
      <c r="AC19" s="24">
        <f>+AC61+AC62+AC63+AC64</f>
        <v>437</v>
      </c>
      <c r="AD19" s="24">
        <f>+AD61+AD62+AD63+AD64</f>
        <v>1037</v>
      </c>
      <c r="AE19" s="24">
        <f>+AF19-AG19</f>
        <v>-838</v>
      </c>
      <c r="AF19" s="24">
        <f>+AF61+AF62+AF63+AF64</f>
        <v>401</v>
      </c>
      <c r="AG19" s="24">
        <f>+AG61+AG62+AG63+AG64</f>
        <v>1239</v>
      </c>
      <c r="AH19" s="24">
        <f>+AI19-AJ19</f>
        <v>0</v>
      </c>
      <c r="AI19" s="24">
        <f>+AI61+AI62+AI63+AI64</f>
        <v>0</v>
      </c>
      <c r="AJ19" s="24">
        <f>+AJ61+AJ62+AJ63+AJ64</f>
        <v>0</v>
      </c>
    </row>
    <row r="20" spans="1:36" s="7" customFormat="1" ht="21" customHeight="1" x14ac:dyDescent="0.2">
      <c r="A20" s="25">
        <v>2010</v>
      </c>
      <c r="B20" s="22">
        <f>+B65+B66+B67+B68</f>
        <v>-1482</v>
      </c>
      <c r="C20" s="22">
        <f t="shared" ref="C20:S20" si="16">+C65+C66+C67+C68</f>
        <v>43368</v>
      </c>
      <c r="D20" s="22">
        <f t="shared" si="16"/>
        <v>44850</v>
      </c>
      <c r="E20" s="22">
        <f t="shared" si="16"/>
        <v>-275</v>
      </c>
      <c r="F20" s="22">
        <f t="shared" si="16"/>
        <v>1678</v>
      </c>
      <c r="G20" s="22">
        <f t="shared" si="16"/>
        <v>1953</v>
      </c>
      <c r="H20" s="22">
        <f t="shared" si="16"/>
        <v>1844</v>
      </c>
      <c r="I20" s="22">
        <f t="shared" si="16"/>
        <v>3987</v>
      </c>
      <c r="J20" s="22">
        <f t="shared" si="16"/>
        <v>2143</v>
      </c>
      <c r="K20" s="22">
        <f t="shared" si="16"/>
        <v>-573</v>
      </c>
      <c r="L20" s="22">
        <f t="shared" si="16"/>
        <v>539</v>
      </c>
      <c r="M20" s="22">
        <f t="shared" si="16"/>
        <v>1112</v>
      </c>
      <c r="N20" s="22">
        <f t="shared" si="16"/>
        <v>-888</v>
      </c>
      <c r="O20" s="22">
        <f t="shared" si="16"/>
        <v>1677</v>
      </c>
      <c r="P20" s="22">
        <f t="shared" si="16"/>
        <v>2565</v>
      </c>
      <c r="Q20" s="22">
        <f t="shared" si="16"/>
        <v>-371</v>
      </c>
      <c r="R20" s="22">
        <f t="shared" si="16"/>
        <v>4646</v>
      </c>
      <c r="S20" s="22">
        <f t="shared" si="16"/>
        <v>5017</v>
      </c>
      <c r="T20" s="6"/>
      <c r="U20" s="31">
        <f t="shared" si="15"/>
        <v>2010</v>
      </c>
      <c r="V20" s="22">
        <f t="shared" ref="V20:AJ20" si="17">+V65+V66+V67+V68</f>
        <v>-6050</v>
      </c>
      <c r="W20" s="22">
        <f t="shared" si="17"/>
        <v>709</v>
      </c>
      <c r="X20" s="22">
        <f t="shared" si="17"/>
        <v>6759</v>
      </c>
      <c r="Y20" s="22">
        <f t="shared" si="17"/>
        <v>6891</v>
      </c>
      <c r="Z20" s="22">
        <f t="shared" si="17"/>
        <v>29146</v>
      </c>
      <c r="AA20" s="22">
        <f t="shared" si="17"/>
        <v>22255</v>
      </c>
      <c r="AB20" s="22">
        <f t="shared" si="17"/>
        <v>-1672</v>
      </c>
      <c r="AC20" s="22">
        <f t="shared" si="17"/>
        <v>928</v>
      </c>
      <c r="AD20" s="22">
        <f t="shared" si="17"/>
        <v>2600</v>
      </c>
      <c r="AE20" s="22">
        <f t="shared" si="17"/>
        <v>-382</v>
      </c>
      <c r="AF20" s="22">
        <f t="shared" si="17"/>
        <v>35</v>
      </c>
      <c r="AG20" s="22">
        <f t="shared" si="17"/>
        <v>417</v>
      </c>
      <c r="AH20" s="22">
        <f t="shared" si="17"/>
        <v>-6</v>
      </c>
      <c r="AI20" s="22">
        <f t="shared" si="17"/>
        <v>23</v>
      </c>
      <c r="AJ20" s="22">
        <f t="shared" si="17"/>
        <v>29</v>
      </c>
    </row>
    <row r="21" spans="1:36" s="7" customFormat="1" ht="21" customHeight="1" x14ac:dyDescent="0.2">
      <c r="A21" s="23">
        <v>2011</v>
      </c>
      <c r="B21" s="24">
        <f>+B69+B70+B71+B72</f>
        <v>-2074</v>
      </c>
      <c r="C21" s="24">
        <f t="shared" ref="C21:S21" si="18">+C69+C70+C71+C72</f>
        <v>47336</v>
      </c>
      <c r="D21" s="24">
        <f t="shared" si="18"/>
        <v>49410</v>
      </c>
      <c r="E21" s="24">
        <f t="shared" si="18"/>
        <v>-60</v>
      </c>
      <c r="F21" s="24">
        <f t="shared" si="18"/>
        <v>1723</v>
      </c>
      <c r="G21" s="24">
        <f t="shared" si="18"/>
        <v>1783</v>
      </c>
      <c r="H21" s="24">
        <f t="shared" si="18"/>
        <v>2670</v>
      </c>
      <c r="I21" s="24">
        <f t="shared" si="18"/>
        <v>4773</v>
      </c>
      <c r="J21" s="24">
        <f t="shared" si="18"/>
        <v>2103</v>
      </c>
      <c r="K21" s="24">
        <f t="shared" si="18"/>
        <v>-1280</v>
      </c>
      <c r="L21" s="24">
        <f t="shared" si="18"/>
        <v>1220</v>
      </c>
      <c r="M21" s="24">
        <f t="shared" si="18"/>
        <v>2500</v>
      </c>
      <c r="N21" s="24">
        <f t="shared" si="18"/>
        <v>-774</v>
      </c>
      <c r="O21" s="24">
        <f t="shared" si="18"/>
        <v>1431</v>
      </c>
      <c r="P21" s="24">
        <f t="shared" si="18"/>
        <v>2205</v>
      </c>
      <c r="Q21" s="24">
        <f t="shared" si="18"/>
        <v>593</v>
      </c>
      <c r="R21" s="24">
        <f t="shared" si="18"/>
        <v>6307</v>
      </c>
      <c r="S21" s="24">
        <f t="shared" si="18"/>
        <v>5714</v>
      </c>
      <c r="T21" s="6"/>
      <c r="U21" s="32">
        <f t="shared" si="15"/>
        <v>2011</v>
      </c>
      <c r="V21" s="24">
        <f t="shared" ref="V21:AJ21" si="19">+V69+V70+V71+V72</f>
        <v>-6345</v>
      </c>
      <c r="W21" s="24">
        <f t="shared" si="19"/>
        <v>803</v>
      </c>
      <c r="X21" s="24">
        <f t="shared" si="19"/>
        <v>7148</v>
      </c>
      <c r="Y21" s="24">
        <f t="shared" si="19"/>
        <v>5144</v>
      </c>
      <c r="Z21" s="24">
        <f t="shared" si="19"/>
        <v>29493</v>
      </c>
      <c r="AA21" s="24">
        <f t="shared" si="19"/>
        <v>24349</v>
      </c>
      <c r="AB21" s="24">
        <f t="shared" si="19"/>
        <v>-1642</v>
      </c>
      <c r="AC21" s="24">
        <f t="shared" si="19"/>
        <v>1558</v>
      </c>
      <c r="AD21" s="24">
        <f t="shared" si="19"/>
        <v>3200</v>
      </c>
      <c r="AE21" s="24">
        <f t="shared" si="19"/>
        <v>-378</v>
      </c>
      <c r="AF21" s="24">
        <f t="shared" si="19"/>
        <v>15</v>
      </c>
      <c r="AG21" s="24">
        <f t="shared" si="19"/>
        <v>393</v>
      </c>
      <c r="AH21" s="24">
        <f t="shared" si="19"/>
        <v>-2</v>
      </c>
      <c r="AI21" s="24">
        <f t="shared" si="19"/>
        <v>13</v>
      </c>
      <c r="AJ21" s="24">
        <f t="shared" si="19"/>
        <v>15</v>
      </c>
    </row>
    <row r="22" spans="1:36" s="13" customFormat="1" ht="21" customHeight="1" x14ac:dyDescent="0.2">
      <c r="A22" s="25">
        <v>2012</v>
      </c>
      <c r="B22" s="22">
        <f>+B73+B74+B75+B76</f>
        <v>-1038</v>
      </c>
      <c r="C22" s="22">
        <f t="shared" ref="C22:S22" si="20">+C73+C74+C75+C76</f>
        <v>51376</v>
      </c>
      <c r="D22" s="22">
        <f t="shared" si="20"/>
        <v>52414</v>
      </c>
      <c r="E22" s="22">
        <f t="shared" si="20"/>
        <v>-286</v>
      </c>
      <c r="F22" s="22">
        <f t="shared" si="20"/>
        <v>1777</v>
      </c>
      <c r="G22" s="22">
        <f t="shared" si="20"/>
        <v>2063</v>
      </c>
      <c r="H22" s="22">
        <f t="shared" si="20"/>
        <v>2524</v>
      </c>
      <c r="I22" s="22">
        <f t="shared" si="20"/>
        <v>5152</v>
      </c>
      <c r="J22" s="22">
        <f t="shared" si="20"/>
        <v>2628</v>
      </c>
      <c r="K22" s="22">
        <f t="shared" si="20"/>
        <v>-846</v>
      </c>
      <c r="L22" s="22">
        <f t="shared" si="20"/>
        <v>1177</v>
      </c>
      <c r="M22" s="22">
        <f t="shared" si="20"/>
        <v>2023</v>
      </c>
      <c r="N22" s="22">
        <f t="shared" si="20"/>
        <v>-957</v>
      </c>
      <c r="O22" s="22">
        <f t="shared" si="20"/>
        <v>1461</v>
      </c>
      <c r="P22" s="22">
        <f t="shared" si="20"/>
        <v>2418</v>
      </c>
      <c r="Q22" s="22">
        <f t="shared" si="20"/>
        <v>1483</v>
      </c>
      <c r="R22" s="22">
        <f t="shared" si="20"/>
        <v>7858</v>
      </c>
      <c r="S22" s="22">
        <f t="shared" si="20"/>
        <v>6375</v>
      </c>
      <c r="T22"/>
      <c r="U22" s="31">
        <f t="shared" si="15"/>
        <v>2012</v>
      </c>
      <c r="V22" s="22">
        <f t="shared" ref="V22:AJ22" si="21">+V73+V74+V75+V76</f>
        <v>-6822</v>
      </c>
      <c r="W22" s="22">
        <f t="shared" si="21"/>
        <v>747</v>
      </c>
      <c r="X22" s="22">
        <f t="shared" si="21"/>
        <v>7569</v>
      </c>
      <c r="Y22" s="22">
        <f t="shared" si="21"/>
        <v>6467</v>
      </c>
      <c r="Z22" s="22">
        <f t="shared" si="21"/>
        <v>31937</v>
      </c>
      <c r="AA22" s="22">
        <f t="shared" si="21"/>
        <v>25470</v>
      </c>
      <c r="AB22" s="22">
        <f t="shared" si="21"/>
        <v>-2180</v>
      </c>
      <c r="AC22" s="22">
        <f t="shared" si="21"/>
        <v>1261</v>
      </c>
      <c r="AD22" s="22">
        <f t="shared" si="21"/>
        <v>3441</v>
      </c>
      <c r="AE22" s="22">
        <f t="shared" si="21"/>
        <v>-419</v>
      </c>
      <c r="AF22" s="22">
        <f t="shared" si="21"/>
        <v>5</v>
      </c>
      <c r="AG22" s="22">
        <f t="shared" si="21"/>
        <v>424</v>
      </c>
      <c r="AH22" s="22">
        <f t="shared" si="21"/>
        <v>-2</v>
      </c>
      <c r="AI22" s="22">
        <f t="shared" si="21"/>
        <v>1</v>
      </c>
      <c r="AJ22" s="22">
        <f t="shared" si="21"/>
        <v>3</v>
      </c>
    </row>
    <row r="23" spans="1:36" s="7" customFormat="1" ht="21" customHeight="1" x14ac:dyDescent="0.2">
      <c r="A23" s="23">
        <v>2013</v>
      </c>
      <c r="B23" s="24">
        <f>+B77+B78+B79+B80</f>
        <v>-1547</v>
      </c>
      <c r="C23" s="24">
        <f t="shared" ref="C23:S23" si="22">+C77+C78+C79+C80</f>
        <v>52121</v>
      </c>
      <c r="D23" s="24">
        <f t="shared" si="22"/>
        <v>53668</v>
      </c>
      <c r="E23" s="24">
        <f t="shared" si="22"/>
        <v>-450</v>
      </c>
      <c r="F23" s="24">
        <f t="shared" si="22"/>
        <v>1721</v>
      </c>
      <c r="G23" s="24">
        <f t="shared" si="22"/>
        <v>2171</v>
      </c>
      <c r="H23" s="24">
        <f t="shared" si="22"/>
        <v>2304</v>
      </c>
      <c r="I23" s="24">
        <f t="shared" si="22"/>
        <v>4833</v>
      </c>
      <c r="J23" s="24">
        <f t="shared" si="22"/>
        <v>2529</v>
      </c>
      <c r="K23" s="24">
        <f t="shared" si="22"/>
        <v>-1694</v>
      </c>
      <c r="L23" s="24">
        <f t="shared" si="22"/>
        <v>650</v>
      </c>
      <c r="M23" s="24">
        <f t="shared" si="22"/>
        <v>2344</v>
      </c>
      <c r="N23" s="24">
        <f t="shared" si="22"/>
        <v>-515</v>
      </c>
      <c r="O23" s="24">
        <f t="shared" si="22"/>
        <v>1601</v>
      </c>
      <c r="P23" s="24">
        <f t="shared" si="22"/>
        <v>2116</v>
      </c>
      <c r="Q23" s="24">
        <f t="shared" si="22"/>
        <v>2117</v>
      </c>
      <c r="R23" s="24">
        <f t="shared" si="22"/>
        <v>9330</v>
      </c>
      <c r="S23" s="24">
        <f t="shared" si="22"/>
        <v>7213</v>
      </c>
      <c r="T23"/>
      <c r="U23" s="32">
        <f t="shared" si="15"/>
        <v>2013</v>
      </c>
      <c r="V23" s="24">
        <f t="shared" ref="V23:AJ23" si="23">+V77+V78+V79+V80</f>
        <v>-7542</v>
      </c>
      <c r="W23" s="24">
        <f t="shared" si="23"/>
        <v>1001</v>
      </c>
      <c r="X23" s="24">
        <f t="shared" si="23"/>
        <v>8543</v>
      </c>
      <c r="Y23" s="24">
        <f t="shared" si="23"/>
        <v>5673</v>
      </c>
      <c r="Z23" s="24">
        <f t="shared" si="23"/>
        <v>31786</v>
      </c>
      <c r="AA23" s="24">
        <f t="shared" si="23"/>
        <v>26113</v>
      </c>
      <c r="AB23" s="24">
        <f t="shared" si="23"/>
        <v>-1029</v>
      </c>
      <c r="AC23" s="24">
        <f t="shared" si="23"/>
        <v>1196</v>
      </c>
      <c r="AD23" s="24">
        <f t="shared" si="23"/>
        <v>2225</v>
      </c>
      <c r="AE23" s="24">
        <f t="shared" si="23"/>
        <v>-411</v>
      </c>
      <c r="AF23" s="24">
        <f t="shared" si="23"/>
        <v>3</v>
      </c>
      <c r="AG23" s="24">
        <f t="shared" si="23"/>
        <v>414</v>
      </c>
      <c r="AH23" s="24">
        <f t="shared" si="23"/>
        <v>0</v>
      </c>
      <c r="AI23" s="24">
        <f t="shared" si="23"/>
        <v>0</v>
      </c>
      <c r="AJ23" s="24">
        <f t="shared" si="23"/>
        <v>0</v>
      </c>
    </row>
    <row r="24" spans="1:36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/>
      <c r="U24" s="3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s="1" customFormat="1" ht="21" customHeight="1" x14ac:dyDescent="0.2">
      <c r="A25" s="28" t="s">
        <v>0</v>
      </c>
      <c r="B25" s="22">
        <f t="shared" ref="B25:B48" si="24">C25-D25</f>
        <v>-2341</v>
      </c>
      <c r="C25" s="22">
        <f t="shared" ref="C25:C56" si="25">+F25+I25+L25+O25+R25+W25+Z25+AC25+AF25+AI25</f>
        <v>2044</v>
      </c>
      <c r="D25" s="22">
        <f t="shared" ref="D25:D56" si="26">+G25+J25+M25+P25+S25+X25+AA25+AD25+AG25+AJ25</f>
        <v>4385</v>
      </c>
      <c r="E25" s="22">
        <f t="shared" ref="E25:E48" si="27">+F25-G25</f>
        <v>-302</v>
      </c>
      <c r="F25" s="22">
        <v>225</v>
      </c>
      <c r="G25" s="22">
        <v>527</v>
      </c>
      <c r="H25" s="22">
        <f t="shared" ref="H25:H48" si="28">+I25-J25</f>
        <v>82</v>
      </c>
      <c r="I25" s="22">
        <v>298</v>
      </c>
      <c r="J25" s="22">
        <v>216</v>
      </c>
      <c r="K25" s="22">
        <f t="shared" ref="K25:K48" si="29">+L25-M25</f>
        <v>-111</v>
      </c>
      <c r="L25" s="22">
        <v>236</v>
      </c>
      <c r="M25" s="22">
        <v>347</v>
      </c>
      <c r="N25" s="22">
        <f t="shared" ref="N25:N48" si="30">+O25-P25</f>
        <v>-175</v>
      </c>
      <c r="O25" s="22">
        <v>92</v>
      </c>
      <c r="P25" s="22">
        <v>267</v>
      </c>
      <c r="Q25" s="22">
        <f t="shared" ref="Q25:Q48" si="31">+R25-S25</f>
        <v>-172</v>
      </c>
      <c r="R25" s="22">
        <v>41</v>
      </c>
      <c r="S25" s="22">
        <v>213</v>
      </c>
      <c r="T25"/>
      <c r="U25" s="34" t="s">
        <v>0</v>
      </c>
      <c r="V25" s="22">
        <f t="shared" ref="V25:V48" si="32">+W25-X25</f>
        <v>-453</v>
      </c>
      <c r="W25" s="22">
        <v>36</v>
      </c>
      <c r="X25" s="22">
        <v>489</v>
      </c>
      <c r="Y25" s="22">
        <f t="shared" ref="Y25:Y48" si="33">+Z25-AA25</f>
        <v>-957</v>
      </c>
      <c r="Z25" s="22">
        <v>1071</v>
      </c>
      <c r="AA25" s="22">
        <v>2028</v>
      </c>
      <c r="AB25" s="22">
        <f t="shared" ref="AB25:AB48" si="34">+AC25-AD25</f>
        <v>-85</v>
      </c>
      <c r="AC25" s="22">
        <v>44</v>
      </c>
      <c r="AD25" s="22">
        <v>129</v>
      </c>
      <c r="AE25" s="22">
        <f t="shared" ref="AE25:AE48" si="35">+AF25-AG25</f>
        <v>-168</v>
      </c>
      <c r="AF25" s="22">
        <v>1</v>
      </c>
      <c r="AG25" s="22">
        <v>169</v>
      </c>
      <c r="AH25" s="22">
        <f t="shared" ref="AH25:AH48" si="36">+AI25-AJ25</f>
        <v>0</v>
      </c>
      <c r="AI25" s="22">
        <v>0</v>
      </c>
      <c r="AJ25" s="22">
        <v>0</v>
      </c>
    </row>
    <row r="26" spans="1:36" s="1" customFormat="1" ht="21" customHeight="1" x14ac:dyDescent="0.2">
      <c r="A26" s="29" t="s">
        <v>1</v>
      </c>
      <c r="B26" s="24">
        <f t="shared" si="24"/>
        <v>-1784</v>
      </c>
      <c r="C26" s="24">
        <f t="shared" si="25"/>
        <v>2601</v>
      </c>
      <c r="D26" s="24">
        <f t="shared" si="26"/>
        <v>4385</v>
      </c>
      <c r="E26" s="24">
        <f t="shared" si="27"/>
        <v>-223</v>
      </c>
      <c r="F26" s="24">
        <v>279</v>
      </c>
      <c r="G26" s="24">
        <v>502</v>
      </c>
      <c r="H26" s="24">
        <f t="shared" si="28"/>
        <v>-154</v>
      </c>
      <c r="I26" s="24">
        <v>316</v>
      </c>
      <c r="J26" s="24">
        <v>470</v>
      </c>
      <c r="K26" s="24">
        <f t="shared" si="29"/>
        <v>-112</v>
      </c>
      <c r="L26" s="24">
        <v>172</v>
      </c>
      <c r="M26" s="24">
        <v>284</v>
      </c>
      <c r="N26" s="24">
        <f t="shared" si="30"/>
        <v>-86</v>
      </c>
      <c r="O26" s="24">
        <v>107</v>
      </c>
      <c r="P26" s="24">
        <v>193</v>
      </c>
      <c r="Q26" s="24">
        <f t="shared" si="31"/>
        <v>-123</v>
      </c>
      <c r="R26" s="24">
        <v>86</v>
      </c>
      <c r="S26" s="24">
        <v>209</v>
      </c>
      <c r="T26"/>
      <c r="U26" s="35" t="s">
        <v>1</v>
      </c>
      <c r="V26" s="24">
        <f t="shared" si="32"/>
        <v>-509</v>
      </c>
      <c r="W26" s="24">
        <v>53</v>
      </c>
      <c r="X26" s="24">
        <v>562</v>
      </c>
      <c r="Y26" s="24">
        <f t="shared" si="33"/>
        <v>-359</v>
      </c>
      <c r="Z26" s="24">
        <v>1520</v>
      </c>
      <c r="AA26" s="24">
        <v>1879</v>
      </c>
      <c r="AB26" s="24">
        <f t="shared" si="34"/>
        <v>-59</v>
      </c>
      <c r="AC26" s="24">
        <v>68</v>
      </c>
      <c r="AD26" s="24">
        <v>127</v>
      </c>
      <c r="AE26" s="24">
        <f t="shared" si="35"/>
        <v>-159</v>
      </c>
      <c r="AF26" s="24">
        <v>0</v>
      </c>
      <c r="AG26" s="24">
        <v>159</v>
      </c>
      <c r="AH26" s="24">
        <f t="shared" si="36"/>
        <v>0</v>
      </c>
      <c r="AI26" s="24">
        <v>0</v>
      </c>
      <c r="AJ26" s="24">
        <v>0</v>
      </c>
    </row>
    <row r="27" spans="1:36" s="1" customFormat="1" ht="21" customHeight="1" x14ac:dyDescent="0.2">
      <c r="A27" s="28" t="s">
        <v>2</v>
      </c>
      <c r="B27" s="22">
        <f t="shared" si="24"/>
        <v>-1781</v>
      </c>
      <c r="C27" s="22">
        <f t="shared" si="25"/>
        <v>2463</v>
      </c>
      <c r="D27" s="22">
        <f t="shared" si="26"/>
        <v>4244</v>
      </c>
      <c r="E27" s="22">
        <f t="shared" si="27"/>
        <v>-199</v>
      </c>
      <c r="F27" s="22">
        <v>259</v>
      </c>
      <c r="G27" s="22">
        <v>458</v>
      </c>
      <c r="H27" s="22">
        <f t="shared" si="28"/>
        <v>-20</v>
      </c>
      <c r="I27" s="22">
        <v>335</v>
      </c>
      <c r="J27" s="22">
        <v>355</v>
      </c>
      <c r="K27" s="22">
        <f t="shared" si="29"/>
        <v>-138</v>
      </c>
      <c r="L27" s="22">
        <v>212</v>
      </c>
      <c r="M27" s="22">
        <v>350</v>
      </c>
      <c r="N27" s="22">
        <f t="shared" si="30"/>
        <v>-123</v>
      </c>
      <c r="O27" s="22">
        <v>105</v>
      </c>
      <c r="P27" s="22">
        <v>228</v>
      </c>
      <c r="Q27" s="22">
        <f t="shared" si="31"/>
        <v>-166</v>
      </c>
      <c r="R27" s="22">
        <v>66</v>
      </c>
      <c r="S27" s="22">
        <v>232</v>
      </c>
      <c r="T27"/>
      <c r="U27" s="34" t="s">
        <v>2</v>
      </c>
      <c r="V27" s="22">
        <f t="shared" si="32"/>
        <v>-537</v>
      </c>
      <c r="W27" s="22">
        <v>30</v>
      </c>
      <c r="X27" s="22">
        <v>567</v>
      </c>
      <c r="Y27" s="22">
        <f t="shared" si="33"/>
        <v>-388</v>
      </c>
      <c r="Z27" s="22">
        <v>1391</v>
      </c>
      <c r="AA27" s="22">
        <v>1779</v>
      </c>
      <c r="AB27" s="22">
        <f t="shared" si="34"/>
        <v>-79</v>
      </c>
      <c r="AC27" s="22">
        <v>60</v>
      </c>
      <c r="AD27" s="22">
        <v>139</v>
      </c>
      <c r="AE27" s="22">
        <f t="shared" si="35"/>
        <v>-131</v>
      </c>
      <c r="AF27" s="22">
        <v>5</v>
      </c>
      <c r="AG27" s="22">
        <v>136</v>
      </c>
      <c r="AH27" s="22">
        <f t="shared" si="36"/>
        <v>0</v>
      </c>
      <c r="AI27" s="22">
        <v>0</v>
      </c>
      <c r="AJ27" s="22">
        <v>0</v>
      </c>
    </row>
    <row r="28" spans="1:36" s="1" customFormat="1" ht="21" customHeight="1" x14ac:dyDescent="0.2">
      <c r="A28" s="29" t="s">
        <v>3</v>
      </c>
      <c r="B28" s="24">
        <f t="shared" si="24"/>
        <v>-2212</v>
      </c>
      <c r="C28" s="24">
        <f t="shared" si="25"/>
        <v>2806</v>
      </c>
      <c r="D28" s="24">
        <f t="shared" si="26"/>
        <v>5018</v>
      </c>
      <c r="E28" s="24">
        <f t="shared" si="27"/>
        <v>-87</v>
      </c>
      <c r="F28" s="24">
        <v>254</v>
      </c>
      <c r="G28" s="24">
        <v>341</v>
      </c>
      <c r="H28" s="24">
        <f t="shared" si="28"/>
        <v>2</v>
      </c>
      <c r="I28" s="24">
        <v>342</v>
      </c>
      <c r="J28" s="24">
        <v>340</v>
      </c>
      <c r="K28" s="24">
        <f t="shared" si="29"/>
        <v>-125</v>
      </c>
      <c r="L28" s="24">
        <v>286</v>
      </c>
      <c r="M28" s="24">
        <v>411</v>
      </c>
      <c r="N28" s="24">
        <f t="shared" si="30"/>
        <v>-115</v>
      </c>
      <c r="O28" s="24">
        <v>152</v>
      </c>
      <c r="P28" s="24">
        <v>267</v>
      </c>
      <c r="Q28" s="24">
        <f t="shared" si="31"/>
        <v>-221</v>
      </c>
      <c r="R28" s="24">
        <v>73</v>
      </c>
      <c r="S28" s="24">
        <v>294</v>
      </c>
      <c r="T28"/>
      <c r="U28" s="35" t="s">
        <v>3</v>
      </c>
      <c r="V28" s="24">
        <f t="shared" si="32"/>
        <v>-776</v>
      </c>
      <c r="W28" s="24">
        <v>28</v>
      </c>
      <c r="X28" s="24">
        <v>804</v>
      </c>
      <c r="Y28" s="24">
        <f t="shared" si="33"/>
        <v>-618</v>
      </c>
      <c r="Z28" s="24">
        <v>1619</v>
      </c>
      <c r="AA28" s="24">
        <v>2237</v>
      </c>
      <c r="AB28" s="24">
        <f t="shared" si="34"/>
        <v>-164</v>
      </c>
      <c r="AC28" s="24">
        <v>48</v>
      </c>
      <c r="AD28" s="24">
        <v>212</v>
      </c>
      <c r="AE28" s="24">
        <f t="shared" si="35"/>
        <v>-108</v>
      </c>
      <c r="AF28" s="24">
        <v>4</v>
      </c>
      <c r="AG28" s="24">
        <v>112</v>
      </c>
      <c r="AH28" s="24">
        <f t="shared" si="36"/>
        <v>0</v>
      </c>
      <c r="AI28" s="24">
        <v>0</v>
      </c>
      <c r="AJ28" s="24">
        <v>0</v>
      </c>
    </row>
    <row r="29" spans="1:36" s="1" customFormat="1" ht="21" customHeight="1" x14ac:dyDescent="0.2">
      <c r="A29" s="28" t="s">
        <v>7</v>
      </c>
      <c r="B29" s="22">
        <f t="shared" si="24"/>
        <v>-1337</v>
      </c>
      <c r="C29" s="22">
        <f t="shared" si="25"/>
        <v>2338</v>
      </c>
      <c r="D29" s="22">
        <f t="shared" si="26"/>
        <v>3675</v>
      </c>
      <c r="E29" s="22">
        <f t="shared" si="27"/>
        <v>-162</v>
      </c>
      <c r="F29" s="22">
        <v>164</v>
      </c>
      <c r="G29" s="22">
        <v>326</v>
      </c>
      <c r="H29" s="22">
        <f t="shared" si="28"/>
        <v>330</v>
      </c>
      <c r="I29" s="22">
        <v>466</v>
      </c>
      <c r="J29" s="22">
        <v>136</v>
      </c>
      <c r="K29" s="22">
        <f t="shared" si="29"/>
        <v>-96</v>
      </c>
      <c r="L29" s="22">
        <v>215</v>
      </c>
      <c r="M29" s="22">
        <v>311</v>
      </c>
      <c r="N29" s="22">
        <f t="shared" si="30"/>
        <v>-159</v>
      </c>
      <c r="O29" s="22">
        <v>144</v>
      </c>
      <c r="P29" s="22">
        <v>303</v>
      </c>
      <c r="Q29" s="22">
        <f t="shared" si="31"/>
        <v>-252</v>
      </c>
      <c r="R29" s="22">
        <v>60</v>
      </c>
      <c r="S29" s="22">
        <v>312</v>
      </c>
      <c r="T29"/>
      <c r="U29" s="34" t="s">
        <v>7</v>
      </c>
      <c r="V29" s="22">
        <f t="shared" si="32"/>
        <v>-478</v>
      </c>
      <c r="W29" s="22">
        <v>53</v>
      </c>
      <c r="X29" s="22">
        <v>531</v>
      </c>
      <c r="Y29" s="22">
        <f t="shared" si="33"/>
        <v>-371</v>
      </c>
      <c r="Z29" s="22">
        <v>1159</v>
      </c>
      <c r="AA29" s="22">
        <v>1530</v>
      </c>
      <c r="AB29" s="22">
        <f t="shared" si="34"/>
        <v>-24</v>
      </c>
      <c r="AC29" s="22">
        <v>68</v>
      </c>
      <c r="AD29" s="22">
        <v>92</v>
      </c>
      <c r="AE29" s="22">
        <f t="shared" si="35"/>
        <v>-125</v>
      </c>
      <c r="AF29" s="22">
        <v>9</v>
      </c>
      <c r="AG29" s="22">
        <v>134</v>
      </c>
      <c r="AH29" s="22">
        <f t="shared" si="36"/>
        <v>0</v>
      </c>
      <c r="AI29" s="22">
        <v>0</v>
      </c>
      <c r="AJ29" s="22">
        <v>0</v>
      </c>
    </row>
    <row r="30" spans="1:36" s="1" customFormat="1" ht="21" customHeight="1" x14ac:dyDescent="0.2">
      <c r="A30" s="29" t="s">
        <v>4</v>
      </c>
      <c r="B30" s="24">
        <f t="shared" si="24"/>
        <v>-1123</v>
      </c>
      <c r="C30" s="24">
        <f t="shared" si="25"/>
        <v>2250</v>
      </c>
      <c r="D30" s="24">
        <f t="shared" si="26"/>
        <v>3373</v>
      </c>
      <c r="E30" s="24">
        <f t="shared" si="27"/>
        <v>-29</v>
      </c>
      <c r="F30" s="24">
        <v>251</v>
      </c>
      <c r="G30" s="24">
        <v>280</v>
      </c>
      <c r="H30" s="24">
        <f t="shared" si="28"/>
        <v>97</v>
      </c>
      <c r="I30" s="24">
        <v>406</v>
      </c>
      <c r="J30" s="24">
        <v>309</v>
      </c>
      <c r="K30" s="24">
        <f t="shared" si="29"/>
        <v>-126</v>
      </c>
      <c r="L30" s="24">
        <v>117</v>
      </c>
      <c r="M30" s="24">
        <v>243</v>
      </c>
      <c r="N30" s="24">
        <f t="shared" si="30"/>
        <v>-210</v>
      </c>
      <c r="O30" s="24">
        <v>104</v>
      </c>
      <c r="P30" s="24">
        <v>314</v>
      </c>
      <c r="Q30" s="24">
        <f t="shared" si="31"/>
        <v>-117</v>
      </c>
      <c r="R30" s="24">
        <v>83</v>
      </c>
      <c r="S30" s="24">
        <v>200</v>
      </c>
      <c r="T30"/>
      <c r="U30" s="35" t="s">
        <v>4</v>
      </c>
      <c r="V30" s="24">
        <f t="shared" si="32"/>
        <v>-339</v>
      </c>
      <c r="W30" s="24">
        <v>56</v>
      </c>
      <c r="X30" s="24">
        <v>395</v>
      </c>
      <c r="Y30" s="24">
        <f t="shared" si="33"/>
        <v>-239</v>
      </c>
      <c r="Z30" s="24">
        <v>1145</v>
      </c>
      <c r="AA30" s="24">
        <v>1384</v>
      </c>
      <c r="AB30" s="24">
        <f t="shared" si="34"/>
        <v>-45</v>
      </c>
      <c r="AC30" s="24">
        <v>78</v>
      </c>
      <c r="AD30" s="24">
        <v>123</v>
      </c>
      <c r="AE30" s="24">
        <f t="shared" si="35"/>
        <v>-115</v>
      </c>
      <c r="AF30" s="24">
        <v>10</v>
      </c>
      <c r="AG30" s="24">
        <v>125</v>
      </c>
      <c r="AH30" s="24">
        <f t="shared" si="36"/>
        <v>0</v>
      </c>
      <c r="AI30" s="24">
        <v>0</v>
      </c>
      <c r="AJ30" s="24">
        <v>0</v>
      </c>
    </row>
    <row r="31" spans="1:36" s="1" customFormat="1" ht="21" customHeight="1" x14ac:dyDescent="0.2">
      <c r="A31" s="28" t="s">
        <v>5</v>
      </c>
      <c r="B31" s="22">
        <f t="shared" si="24"/>
        <v>-1487</v>
      </c>
      <c r="C31" s="22">
        <f t="shared" si="25"/>
        <v>2452</v>
      </c>
      <c r="D31" s="22">
        <f t="shared" si="26"/>
        <v>3939</v>
      </c>
      <c r="E31" s="22">
        <f t="shared" si="27"/>
        <v>-73</v>
      </c>
      <c r="F31" s="22">
        <v>197</v>
      </c>
      <c r="G31" s="22">
        <v>270</v>
      </c>
      <c r="H31" s="22">
        <f t="shared" si="28"/>
        <v>-130</v>
      </c>
      <c r="I31" s="22">
        <v>472</v>
      </c>
      <c r="J31" s="22">
        <v>602</v>
      </c>
      <c r="K31" s="22">
        <f t="shared" si="29"/>
        <v>-63</v>
      </c>
      <c r="L31" s="22">
        <v>200</v>
      </c>
      <c r="M31" s="22">
        <v>263</v>
      </c>
      <c r="N31" s="22">
        <f t="shared" si="30"/>
        <v>-107</v>
      </c>
      <c r="O31" s="22">
        <v>159</v>
      </c>
      <c r="P31" s="22">
        <v>266</v>
      </c>
      <c r="Q31" s="22">
        <f t="shared" si="31"/>
        <v>-133</v>
      </c>
      <c r="R31" s="22">
        <v>96</v>
      </c>
      <c r="S31" s="22">
        <v>229</v>
      </c>
      <c r="T31"/>
      <c r="U31" s="34" t="s">
        <v>5</v>
      </c>
      <c r="V31" s="22">
        <f t="shared" si="32"/>
        <v>-436</v>
      </c>
      <c r="W31" s="22">
        <v>37</v>
      </c>
      <c r="X31" s="22">
        <v>473</v>
      </c>
      <c r="Y31" s="22">
        <f t="shared" si="33"/>
        <v>-395</v>
      </c>
      <c r="Z31" s="22">
        <v>1214</v>
      </c>
      <c r="AA31" s="22">
        <v>1609</v>
      </c>
      <c r="AB31" s="22">
        <f t="shared" si="34"/>
        <v>-51</v>
      </c>
      <c r="AC31" s="22">
        <v>65</v>
      </c>
      <c r="AD31" s="22">
        <v>116</v>
      </c>
      <c r="AE31" s="22">
        <f t="shared" si="35"/>
        <v>-99</v>
      </c>
      <c r="AF31" s="22">
        <v>12</v>
      </c>
      <c r="AG31" s="22">
        <v>111</v>
      </c>
      <c r="AH31" s="22">
        <f t="shared" si="36"/>
        <v>0</v>
      </c>
      <c r="AI31" s="22">
        <v>0</v>
      </c>
      <c r="AJ31" s="22">
        <v>0</v>
      </c>
    </row>
    <row r="32" spans="1:36" s="1" customFormat="1" ht="21" customHeight="1" x14ac:dyDescent="0.2">
      <c r="A32" s="29" t="s">
        <v>6</v>
      </c>
      <c r="B32" s="24">
        <f t="shared" si="24"/>
        <v>-2049</v>
      </c>
      <c r="C32" s="24">
        <f t="shared" si="25"/>
        <v>2883</v>
      </c>
      <c r="D32" s="24">
        <f t="shared" si="26"/>
        <v>4932</v>
      </c>
      <c r="E32" s="24">
        <f t="shared" si="27"/>
        <v>-56</v>
      </c>
      <c r="F32" s="24">
        <v>207</v>
      </c>
      <c r="G32" s="24">
        <v>263</v>
      </c>
      <c r="H32" s="24">
        <f t="shared" si="28"/>
        <v>91</v>
      </c>
      <c r="I32" s="24">
        <v>423</v>
      </c>
      <c r="J32" s="24">
        <v>332</v>
      </c>
      <c r="K32" s="24">
        <f t="shared" si="29"/>
        <v>-132</v>
      </c>
      <c r="L32" s="24">
        <v>225</v>
      </c>
      <c r="M32" s="24">
        <v>357</v>
      </c>
      <c r="N32" s="24">
        <f t="shared" si="30"/>
        <v>-583</v>
      </c>
      <c r="O32" s="24">
        <v>300</v>
      </c>
      <c r="P32" s="24">
        <v>883</v>
      </c>
      <c r="Q32" s="24">
        <f t="shared" si="31"/>
        <v>-240</v>
      </c>
      <c r="R32" s="24">
        <v>99</v>
      </c>
      <c r="S32" s="24">
        <v>339</v>
      </c>
      <c r="T32"/>
      <c r="U32" s="35" t="s">
        <v>6</v>
      </c>
      <c r="V32" s="24">
        <f t="shared" si="32"/>
        <v>-629</v>
      </c>
      <c r="W32" s="24">
        <v>51</v>
      </c>
      <c r="X32" s="24">
        <v>680</v>
      </c>
      <c r="Y32" s="24">
        <f t="shared" si="33"/>
        <v>-336</v>
      </c>
      <c r="Z32" s="24">
        <v>1507</v>
      </c>
      <c r="AA32" s="24">
        <v>1843</v>
      </c>
      <c r="AB32" s="24">
        <f t="shared" si="34"/>
        <v>-92</v>
      </c>
      <c r="AC32" s="24">
        <v>68</v>
      </c>
      <c r="AD32" s="24">
        <v>160</v>
      </c>
      <c r="AE32" s="24">
        <f t="shared" si="35"/>
        <v>-72</v>
      </c>
      <c r="AF32" s="24">
        <v>3</v>
      </c>
      <c r="AG32" s="24">
        <v>75</v>
      </c>
      <c r="AH32" s="24">
        <f t="shared" si="36"/>
        <v>0</v>
      </c>
      <c r="AI32" s="24">
        <v>0</v>
      </c>
      <c r="AJ32" s="24">
        <v>0</v>
      </c>
    </row>
    <row r="33" spans="1:36" s="1" customFormat="1" ht="21" customHeight="1" x14ac:dyDescent="0.2">
      <c r="A33" s="28" t="s">
        <v>11</v>
      </c>
      <c r="B33" s="22">
        <f t="shared" si="24"/>
        <v>-1692</v>
      </c>
      <c r="C33" s="22">
        <f t="shared" si="25"/>
        <v>2114</v>
      </c>
      <c r="D33" s="22">
        <f t="shared" si="26"/>
        <v>3806</v>
      </c>
      <c r="E33" s="22">
        <f t="shared" si="27"/>
        <v>-106</v>
      </c>
      <c r="F33" s="22">
        <v>116</v>
      </c>
      <c r="G33" s="22">
        <v>222</v>
      </c>
      <c r="H33" s="22">
        <f t="shared" si="28"/>
        <v>104</v>
      </c>
      <c r="I33" s="22">
        <v>576</v>
      </c>
      <c r="J33" s="22">
        <v>472</v>
      </c>
      <c r="K33" s="22">
        <f t="shared" si="29"/>
        <v>-22</v>
      </c>
      <c r="L33" s="22">
        <v>252</v>
      </c>
      <c r="M33" s="22">
        <v>274</v>
      </c>
      <c r="N33" s="22">
        <f t="shared" si="30"/>
        <v>-43</v>
      </c>
      <c r="O33" s="22">
        <v>164</v>
      </c>
      <c r="P33" s="22">
        <v>207</v>
      </c>
      <c r="Q33" s="22">
        <f t="shared" si="31"/>
        <v>-157</v>
      </c>
      <c r="R33" s="22">
        <v>61</v>
      </c>
      <c r="S33" s="22">
        <v>218</v>
      </c>
      <c r="T33"/>
      <c r="U33" s="34" t="s">
        <v>11</v>
      </c>
      <c r="V33" s="22">
        <f t="shared" si="32"/>
        <v>-399</v>
      </c>
      <c r="W33" s="22">
        <v>25</v>
      </c>
      <c r="X33" s="22">
        <v>424</v>
      </c>
      <c r="Y33" s="22">
        <f t="shared" si="33"/>
        <v>-847</v>
      </c>
      <c r="Z33" s="22">
        <v>863</v>
      </c>
      <c r="AA33" s="22">
        <v>1710</v>
      </c>
      <c r="AB33" s="22">
        <f t="shared" si="34"/>
        <v>-86</v>
      </c>
      <c r="AC33" s="22">
        <v>53</v>
      </c>
      <c r="AD33" s="22">
        <v>139</v>
      </c>
      <c r="AE33" s="22">
        <f t="shared" si="35"/>
        <v>-136</v>
      </c>
      <c r="AF33" s="22">
        <v>4</v>
      </c>
      <c r="AG33" s="22">
        <v>140</v>
      </c>
      <c r="AH33" s="22">
        <f t="shared" si="36"/>
        <v>0</v>
      </c>
      <c r="AI33" s="22">
        <v>0</v>
      </c>
      <c r="AJ33" s="22">
        <v>0</v>
      </c>
    </row>
    <row r="34" spans="1:36" s="1" customFormat="1" ht="21" customHeight="1" x14ac:dyDescent="0.2">
      <c r="A34" s="29" t="s">
        <v>8</v>
      </c>
      <c r="B34" s="24">
        <f t="shared" si="24"/>
        <v>-1335</v>
      </c>
      <c r="C34" s="24">
        <f t="shared" si="25"/>
        <v>2513</v>
      </c>
      <c r="D34" s="24">
        <f t="shared" si="26"/>
        <v>3848</v>
      </c>
      <c r="E34" s="24">
        <f t="shared" si="27"/>
        <v>-2</v>
      </c>
      <c r="F34" s="24">
        <v>150</v>
      </c>
      <c r="G34" s="24">
        <v>152</v>
      </c>
      <c r="H34" s="24">
        <f t="shared" si="28"/>
        <v>203</v>
      </c>
      <c r="I34" s="24">
        <v>543</v>
      </c>
      <c r="J34" s="24">
        <v>340</v>
      </c>
      <c r="K34" s="24">
        <f t="shared" si="29"/>
        <v>-92</v>
      </c>
      <c r="L34" s="24">
        <v>264</v>
      </c>
      <c r="M34" s="24">
        <v>356</v>
      </c>
      <c r="N34" s="24">
        <f t="shared" si="30"/>
        <v>3</v>
      </c>
      <c r="O34" s="24">
        <v>137</v>
      </c>
      <c r="P34" s="24">
        <v>134</v>
      </c>
      <c r="Q34" s="24">
        <f t="shared" si="31"/>
        <v>-166</v>
      </c>
      <c r="R34" s="24">
        <v>108</v>
      </c>
      <c r="S34" s="24">
        <v>274</v>
      </c>
      <c r="T34"/>
      <c r="U34" s="35" t="s">
        <v>8</v>
      </c>
      <c r="V34" s="24">
        <f t="shared" si="32"/>
        <v>-455</v>
      </c>
      <c r="W34" s="24">
        <v>43</v>
      </c>
      <c r="X34" s="24">
        <v>498</v>
      </c>
      <c r="Y34" s="24">
        <f t="shared" si="33"/>
        <v>-553</v>
      </c>
      <c r="Z34" s="24">
        <v>1207</v>
      </c>
      <c r="AA34" s="24">
        <v>1760</v>
      </c>
      <c r="AB34" s="24">
        <f t="shared" si="34"/>
        <v>-151</v>
      </c>
      <c r="AC34" s="24">
        <v>60</v>
      </c>
      <c r="AD34" s="24">
        <v>211</v>
      </c>
      <c r="AE34" s="24">
        <f t="shared" si="35"/>
        <v>-122</v>
      </c>
      <c r="AF34" s="24">
        <v>1</v>
      </c>
      <c r="AG34" s="24">
        <v>123</v>
      </c>
      <c r="AH34" s="24">
        <f t="shared" si="36"/>
        <v>0</v>
      </c>
      <c r="AI34" s="24">
        <v>0</v>
      </c>
      <c r="AJ34" s="24">
        <v>0</v>
      </c>
    </row>
    <row r="35" spans="1:36" s="1" customFormat="1" ht="21" customHeight="1" x14ac:dyDescent="0.2">
      <c r="A35" s="28" t="s">
        <v>9</v>
      </c>
      <c r="B35" s="22">
        <f t="shared" si="24"/>
        <v>-1908</v>
      </c>
      <c r="C35" s="22">
        <f t="shared" si="25"/>
        <v>2384</v>
      </c>
      <c r="D35" s="22">
        <f t="shared" si="26"/>
        <v>4292</v>
      </c>
      <c r="E35" s="22">
        <f t="shared" si="27"/>
        <v>6</v>
      </c>
      <c r="F35" s="22">
        <v>219</v>
      </c>
      <c r="G35" s="22">
        <v>213</v>
      </c>
      <c r="H35" s="22">
        <f t="shared" si="28"/>
        <v>393</v>
      </c>
      <c r="I35" s="22">
        <v>567</v>
      </c>
      <c r="J35" s="22">
        <v>174</v>
      </c>
      <c r="K35" s="22">
        <f t="shared" si="29"/>
        <v>-344</v>
      </c>
      <c r="L35" s="22">
        <v>121</v>
      </c>
      <c r="M35" s="22">
        <v>465</v>
      </c>
      <c r="N35" s="22">
        <f t="shared" si="30"/>
        <v>-126</v>
      </c>
      <c r="O35" s="22">
        <v>119</v>
      </c>
      <c r="P35" s="22">
        <v>245</v>
      </c>
      <c r="Q35" s="22">
        <f t="shared" si="31"/>
        <v>-126</v>
      </c>
      <c r="R35" s="22">
        <v>115</v>
      </c>
      <c r="S35" s="22">
        <v>241</v>
      </c>
      <c r="T35"/>
      <c r="U35" s="34" t="s">
        <v>9</v>
      </c>
      <c r="V35" s="22">
        <f t="shared" si="32"/>
        <v>-530</v>
      </c>
      <c r="W35" s="22">
        <v>17</v>
      </c>
      <c r="X35" s="22">
        <v>547</v>
      </c>
      <c r="Y35" s="22">
        <f t="shared" si="33"/>
        <v>-1063</v>
      </c>
      <c r="Z35" s="22">
        <v>1146</v>
      </c>
      <c r="AA35" s="22">
        <v>2209</v>
      </c>
      <c r="AB35" s="22">
        <f t="shared" si="34"/>
        <v>-59</v>
      </c>
      <c r="AC35" s="22">
        <v>71</v>
      </c>
      <c r="AD35" s="22">
        <v>130</v>
      </c>
      <c r="AE35" s="22">
        <f t="shared" si="35"/>
        <v>-59</v>
      </c>
      <c r="AF35" s="22">
        <v>9</v>
      </c>
      <c r="AG35" s="22">
        <v>68</v>
      </c>
      <c r="AH35" s="22">
        <f t="shared" si="36"/>
        <v>0</v>
      </c>
      <c r="AI35" s="22">
        <v>0</v>
      </c>
      <c r="AJ35" s="22">
        <v>0</v>
      </c>
    </row>
    <row r="36" spans="1:36" s="1" customFormat="1" ht="21" customHeight="1" x14ac:dyDescent="0.2">
      <c r="A36" s="29" t="s">
        <v>10</v>
      </c>
      <c r="B36" s="24">
        <f t="shared" si="24"/>
        <v>-2060</v>
      </c>
      <c r="C36" s="24">
        <f t="shared" si="25"/>
        <v>2973</v>
      </c>
      <c r="D36" s="24">
        <f t="shared" si="26"/>
        <v>5033</v>
      </c>
      <c r="E36" s="24">
        <f t="shared" si="27"/>
        <v>4</v>
      </c>
      <c r="F36" s="24">
        <v>184</v>
      </c>
      <c r="G36" s="24">
        <v>180</v>
      </c>
      <c r="H36" s="24">
        <f t="shared" si="28"/>
        <v>164</v>
      </c>
      <c r="I36" s="24">
        <v>554</v>
      </c>
      <c r="J36" s="24">
        <v>390</v>
      </c>
      <c r="K36" s="24">
        <f t="shared" si="29"/>
        <v>-107</v>
      </c>
      <c r="L36" s="24">
        <v>234</v>
      </c>
      <c r="M36" s="24">
        <v>341</v>
      </c>
      <c r="N36" s="24">
        <f t="shared" si="30"/>
        <v>-131</v>
      </c>
      <c r="O36" s="24">
        <v>129</v>
      </c>
      <c r="P36" s="24">
        <v>260</v>
      </c>
      <c r="Q36" s="24">
        <f t="shared" si="31"/>
        <v>-257</v>
      </c>
      <c r="R36" s="24">
        <v>118</v>
      </c>
      <c r="S36" s="24">
        <v>375</v>
      </c>
      <c r="T36"/>
      <c r="U36" s="35" t="s">
        <v>10</v>
      </c>
      <c r="V36" s="24">
        <f t="shared" si="32"/>
        <v>-743</v>
      </c>
      <c r="W36" s="24">
        <v>52</v>
      </c>
      <c r="X36" s="24">
        <v>795</v>
      </c>
      <c r="Y36" s="24">
        <f t="shared" si="33"/>
        <v>-854</v>
      </c>
      <c r="Z36" s="24">
        <v>1623</v>
      </c>
      <c r="AA36" s="24">
        <v>2477</v>
      </c>
      <c r="AB36" s="24">
        <f t="shared" si="34"/>
        <v>-85</v>
      </c>
      <c r="AC36" s="24">
        <v>64</v>
      </c>
      <c r="AD36" s="24">
        <v>149</v>
      </c>
      <c r="AE36" s="24">
        <f t="shared" si="35"/>
        <v>-58</v>
      </c>
      <c r="AF36" s="24">
        <v>8</v>
      </c>
      <c r="AG36" s="24">
        <v>66</v>
      </c>
      <c r="AH36" s="24">
        <f t="shared" si="36"/>
        <v>7</v>
      </c>
      <c r="AI36" s="24">
        <v>7</v>
      </c>
      <c r="AJ36" s="24">
        <v>0</v>
      </c>
    </row>
    <row r="37" spans="1:36" s="1" customFormat="1" ht="21" customHeight="1" x14ac:dyDescent="0.2">
      <c r="A37" s="28" t="s">
        <v>15</v>
      </c>
      <c r="B37" s="22">
        <f t="shared" si="24"/>
        <v>-2458</v>
      </c>
      <c r="C37" s="22">
        <f t="shared" si="25"/>
        <v>2394</v>
      </c>
      <c r="D37" s="22">
        <f t="shared" si="26"/>
        <v>4852</v>
      </c>
      <c r="E37" s="22">
        <f t="shared" si="27"/>
        <v>-85</v>
      </c>
      <c r="F37" s="22">
        <v>191</v>
      </c>
      <c r="G37" s="22">
        <v>276</v>
      </c>
      <c r="H37" s="22">
        <f t="shared" si="28"/>
        <v>-77</v>
      </c>
      <c r="I37" s="22">
        <v>460</v>
      </c>
      <c r="J37" s="22">
        <v>537</v>
      </c>
      <c r="K37" s="22">
        <f t="shared" si="29"/>
        <v>-205</v>
      </c>
      <c r="L37" s="22">
        <v>166</v>
      </c>
      <c r="M37" s="22">
        <v>371</v>
      </c>
      <c r="N37" s="22">
        <f t="shared" si="30"/>
        <v>-97</v>
      </c>
      <c r="O37" s="22">
        <v>116</v>
      </c>
      <c r="P37" s="22">
        <v>213</v>
      </c>
      <c r="Q37" s="22">
        <f t="shared" si="31"/>
        <v>-193</v>
      </c>
      <c r="R37" s="22">
        <v>120</v>
      </c>
      <c r="S37" s="22">
        <v>313</v>
      </c>
      <c r="T37"/>
      <c r="U37" s="34" t="s">
        <v>15</v>
      </c>
      <c r="V37" s="22">
        <f t="shared" si="32"/>
        <v>-951</v>
      </c>
      <c r="W37" s="22">
        <v>44</v>
      </c>
      <c r="X37" s="22">
        <v>995</v>
      </c>
      <c r="Y37" s="22">
        <f t="shared" si="33"/>
        <v>-684</v>
      </c>
      <c r="Z37" s="22">
        <v>1235</v>
      </c>
      <c r="AA37" s="22">
        <v>1919</v>
      </c>
      <c r="AB37" s="22">
        <f t="shared" si="34"/>
        <v>-39</v>
      </c>
      <c r="AC37" s="22">
        <v>54</v>
      </c>
      <c r="AD37" s="22">
        <v>93</v>
      </c>
      <c r="AE37" s="22">
        <f t="shared" si="35"/>
        <v>-126</v>
      </c>
      <c r="AF37" s="22">
        <v>8</v>
      </c>
      <c r="AG37" s="22">
        <v>134</v>
      </c>
      <c r="AH37" s="22">
        <f t="shared" si="36"/>
        <v>-1</v>
      </c>
      <c r="AI37" s="22">
        <v>0</v>
      </c>
      <c r="AJ37" s="22">
        <v>1</v>
      </c>
    </row>
    <row r="38" spans="1:36" s="1" customFormat="1" ht="21" customHeight="1" x14ac:dyDescent="0.2">
      <c r="A38" s="29" t="s">
        <v>12</v>
      </c>
      <c r="B38" s="24">
        <f t="shared" si="24"/>
        <v>-1825</v>
      </c>
      <c r="C38" s="24">
        <f t="shared" si="25"/>
        <v>3010</v>
      </c>
      <c r="D38" s="24">
        <f t="shared" si="26"/>
        <v>4835</v>
      </c>
      <c r="E38" s="24">
        <f t="shared" si="27"/>
        <v>74</v>
      </c>
      <c r="F38" s="24">
        <v>263</v>
      </c>
      <c r="G38" s="24">
        <v>189</v>
      </c>
      <c r="H38" s="24">
        <f t="shared" si="28"/>
        <v>-71</v>
      </c>
      <c r="I38" s="24">
        <v>661</v>
      </c>
      <c r="J38" s="24">
        <v>732</v>
      </c>
      <c r="K38" s="24">
        <f t="shared" si="29"/>
        <v>-115</v>
      </c>
      <c r="L38" s="24">
        <v>247</v>
      </c>
      <c r="M38" s="24">
        <v>362</v>
      </c>
      <c r="N38" s="24">
        <f t="shared" si="30"/>
        <v>-108</v>
      </c>
      <c r="O38" s="24">
        <v>134</v>
      </c>
      <c r="P38" s="24">
        <v>242</v>
      </c>
      <c r="Q38" s="24">
        <f t="shared" si="31"/>
        <v>-186</v>
      </c>
      <c r="R38" s="24">
        <v>129</v>
      </c>
      <c r="S38" s="24">
        <v>315</v>
      </c>
      <c r="T38"/>
      <c r="U38" s="35" t="s">
        <v>12</v>
      </c>
      <c r="V38" s="24">
        <f t="shared" si="32"/>
        <v>-537</v>
      </c>
      <c r="W38" s="24">
        <v>19</v>
      </c>
      <c r="X38" s="24">
        <v>556</v>
      </c>
      <c r="Y38" s="24">
        <f t="shared" si="33"/>
        <v>-695</v>
      </c>
      <c r="Z38" s="24">
        <v>1479</v>
      </c>
      <c r="AA38" s="24">
        <v>2174</v>
      </c>
      <c r="AB38" s="24">
        <f t="shared" si="34"/>
        <v>-32</v>
      </c>
      <c r="AC38" s="24">
        <v>78</v>
      </c>
      <c r="AD38" s="24">
        <v>110</v>
      </c>
      <c r="AE38" s="24">
        <f t="shared" si="35"/>
        <v>-155</v>
      </c>
      <c r="AF38" s="24">
        <v>0</v>
      </c>
      <c r="AG38" s="24">
        <v>155</v>
      </c>
      <c r="AH38" s="24">
        <f t="shared" si="36"/>
        <v>0</v>
      </c>
      <c r="AI38" s="24">
        <v>0</v>
      </c>
      <c r="AJ38" s="24">
        <v>0</v>
      </c>
    </row>
    <row r="39" spans="1:36" s="1" customFormat="1" ht="21" customHeight="1" x14ac:dyDescent="0.2">
      <c r="A39" s="28" t="s">
        <v>13</v>
      </c>
      <c r="B39" s="22">
        <f t="shared" si="24"/>
        <v>-2166</v>
      </c>
      <c r="C39" s="22">
        <f t="shared" si="25"/>
        <v>3301</v>
      </c>
      <c r="D39" s="22">
        <f t="shared" si="26"/>
        <v>5467</v>
      </c>
      <c r="E39" s="22">
        <f t="shared" si="27"/>
        <v>18</v>
      </c>
      <c r="F39" s="22">
        <v>292</v>
      </c>
      <c r="G39" s="22">
        <v>274</v>
      </c>
      <c r="H39" s="22">
        <f t="shared" si="28"/>
        <v>-31</v>
      </c>
      <c r="I39" s="22">
        <v>894</v>
      </c>
      <c r="J39" s="22">
        <v>925</v>
      </c>
      <c r="K39" s="22">
        <f t="shared" si="29"/>
        <v>-231</v>
      </c>
      <c r="L39" s="22">
        <v>184</v>
      </c>
      <c r="M39" s="22">
        <v>415</v>
      </c>
      <c r="N39" s="22">
        <f t="shared" si="30"/>
        <v>-101</v>
      </c>
      <c r="O39" s="22">
        <v>200</v>
      </c>
      <c r="P39" s="22">
        <v>301</v>
      </c>
      <c r="Q39" s="22">
        <f t="shared" si="31"/>
        <v>-175</v>
      </c>
      <c r="R39" s="22">
        <v>122</v>
      </c>
      <c r="S39" s="22">
        <v>297</v>
      </c>
      <c r="T39"/>
      <c r="U39" s="34" t="s">
        <v>13</v>
      </c>
      <c r="V39" s="22">
        <f t="shared" si="32"/>
        <v>-516</v>
      </c>
      <c r="W39" s="22">
        <v>17</v>
      </c>
      <c r="X39" s="22">
        <v>533</v>
      </c>
      <c r="Y39" s="22">
        <f t="shared" si="33"/>
        <v>-924</v>
      </c>
      <c r="Z39" s="22">
        <v>1528</v>
      </c>
      <c r="AA39" s="22">
        <v>2452</v>
      </c>
      <c r="AB39" s="22">
        <f t="shared" si="34"/>
        <v>-72</v>
      </c>
      <c r="AC39" s="22">
        <v>61</v>
      </c>
      <c r="AD39" s="22">
        <v>133</v>
      </c>
      <c r="AE39" s="22">
        <f t="shared" si="35"/>
        <v>-133</v>
      </c>
      <c r="AF39" s="22">
        <v>3</v>
      </c>
      <c r="AG39" s="22">
        <v>136</v>
      </c>
      <c r="AH39" s="22">
        <f t="shared" si="36"/>
        <v>-1</v>
      </c>
      <c r="AI39" s="22">
        <v>0</v>
      </c>
      <c r="AJ39" s="22">
        <v>1</v>
      </c>
    </row>
    <row r="40" spans="1:36" s="1" customFormat="1" ht="21" customHeight="1" x14ac:dyDescent="0.2">
      <c r="A40" s="29" t="s">
        <v>14</v>
      </c>
      <c r="B40" s="24">
        <f t="shared" si="24"/>
        <v>-3054</v>
      </c>
      <c r="C40" s="24">
        <f t="shared" si="25"/>
        <v>3394</v>
      </c>
      <c r="D40" s="24">
        <f t="shared" si="26"/>
        <v>6448</v>
      </c>
      <c r="E40" s="24">
        <f t="shared" si="27"/>
        <v>-11</v>
      </c>
      <c r="F40" s="24">
        <v>204</v>
      </c>
      <c r="G40" s="24">
        <v>215</v>
      </c>
      <c r="H40" s="24">
        <f t="shared" si="28"/>
        <v>-53</v>
      </c>
      <c r="I40" s="24">
        <v>832</v>
      </c>
      <c r="J40" s="24">
        <v>885</v>
      </c>
      <c r="K40" s="24">
        <f t="shared" si="29"/>
        <v>-211</v>
      </c>
      <c r="L40" s="24">
        <v>248</v>
      </c>
      <c r="M40" s="24">
        <v>459</v>
      </c>
      <c r="N40" s="24">
        <f t="shared" si="30"/>
        <v>-179</v>
      </c>
      <c r="O40" s="24">
        <v>175</v>
      </c>
      <c r="P40" s="24">
        <v>354</v>
      </c>
      <c r="Q40" s="24">
        <f t="shared" si="31"/>
        <v>-292</v>
      </c>
      <c r="R40" s="24">
        <v>149</v>
      </c>
      <c r="S40" s="24">
        <v>441</v>
      </c>
      <c r="T40"/>
      <c r="U40" s="35" t="s">
        <v>14</v>
      </c>
      <c r="V40" s="24">
        <f t="shared" si="32"/>
        <v>-782</v>
      </c>
      <c r="W40" s="24">
        <v>33</v>
      </c>
      <c r="X40" s="24">
        <v>815</v>
      </c>
      <c r="Y40" s="24">
        <f t="shared" si="33"/>
        <v>-1364</v>
      </c>
      <c r="Z40" s="24">
        <v>1706</v>
      </c>
      <c r="AA40" s="24">
        <v>3070</v>
      </c>
      <c r="AB40" s="24">
        <f t="shared" si="34"/>
        <v>-119</v>
      </c>
      <c r="AC40" s="24">
        <v>42</v>
      </c>
      <c r="AD40" s="24">
        <v>161</v>
      </c>
      <c r="AE40" s="24">
        <f t="shared" si="35"/>
        <v>-43</v>
      </c>
      <c r="AF40" s="24">
        <v>5</v>
      </c>
      <c r="AG40" s="24">
        <v>48</v>
      </c>
      <c r="AH40" s="24">
        <f t="shared" si="36"/>
        <v>0</v>
      </c>
      <c r="AI40" s="24">
        <v>0</v>
      </c>
      <c r="AJ40" s="24">
        <v>0</v>
      </c>
    </row>
    <row r="41" spans="1:36" s="1" customFormat="1" ht="21" customHeight="1" x14ac:dyDescent="0.2">
      <c r="A41" s="28" t="s">
        <v>19</v>
      </c>
      <c r="B41" s="22">
        <f t="shared" si="24"/>
        <v>-2025</v>
      </c>
      <c r="C41" s="22">
        <f t="shared" si="25"/>
        <v>2940</v>
      </c>
      <c r="D41" s="22">
        <f t="shared" si="26"/>
        <v>4965</v>
      </c>
      <c r="E41" s="22">
        <f t="shared" si="27"/>
        <v>83</v>
      </c>
      <c r="F41" s="22">
        <v>382</v>
      </c>
      <c r="G41" s="22">
        <v>299</v>
      </c>
      <c r="H41" s="22">
        <f t="shared" si="28"/>
        <v>78</v>
      </c>
      <c r="I41" s="22">
        <v>544</v>
      </c>
      <c r="J41" s="22">
        <v>466</v>
      </c>
      <c r="K41" s="22">
        <f t="shared" si="29"/>
        <v>-136</v>
      </c>
      <c r="L41" s="22">
        <v>16</v>
      </c>
      <c r="M41" s="22">
        <v>152</v>
      </c>
      <c r="N41" s="22">
        <f t="shared" si="30"/>
        <v>-130</v>
      </c>
      <c r="O41" s="22">
        <v>149</v>
      </c>
      <c r="P41" s="22">
        <v>279</v>
      </c>
      <c r="Q41" s="22">
        <f t="shared" si="31"/>
        <v>-273</v>
      </c>
      <c r="R41" s="22">
        <v>166</v>
      </c>
      <c r="S41" s="22">
        <v>439</v>
      </c>
      <c r="T41"/>
      <c r="U41" s="34" t="s">
        <v>19</v>
      </c>
      <c r="V41" s="22">
        <f t="shared" si="32"/>
        <v>-616</v>
      </c>
      <c r="W41" s="22">
        <v>23</v>
      </c>
      <c r="X41" s="22">
        <v>639</v>
      </c>
      <c r="Y41" s="22">
        <f t="shared" si="33"/>
        <v>-813</v>
      </c>
      <c r="Z41" s="22">
        <v>1568</v>
      </c>
      <c r="AA41" s="22">
        <v>2381</v>
      </c>
      <c r="AB41" s="22">
        <f t="shared" si="34"/>
        <v>-28</v>
      </c>
      <c r="AC41" s="22">
        <v>68</v>
      </c>
      <c r="AD41" s="22">
        <v>96</v>
      </c>
      <c r="AE41" s="22">
        <f t="shared" si="35"/>
        <v>-190</v>
      </c>
      <c r="AF41" s="22">
        <v>24</v>
      </c>
      <c r="AG41" s="22">
        <v>214</v>
      </c>
      <c r="AH41" s="22">
        <f t="shared" si="36"/>
        <v>0</v>
      </c>
      <c r="AI41" s="22">
        <v>0</v>
      </c>
      <c r="AJ41" s="22">
        <v>0</v>
      </c>
    </row>
    <row r="42" spans="1:36" s="1" customFormat="1" ht="21" customHeight="1" x14ac:dyDescent="0.2">
      <c r="A42" s="29" t="s">
        <v>20</v>
      </c>
      <c r="B42" s="24">
        <f t="shared" si="24"/>
        <v>-2314</v>
      </c>
      <c r="C42" s="24">
        <f t="shared" si="25"/>
        <v>3099</v>
      </c>
      <c r="D42" s="24">
        <f t="shared" si="26"/>
        <v>5413</v>
      </c>
      <c r="E42" s="24">
        <f t="shared" si="27"/>
        <v>-11</v>
      </c>
      <c r="F42" s="24">
        <v>240</v>
      </c>
      <c r="G42" s="24">
        <v>251</v>
      </c>
      <c r="H42" s="24">
        <f t="shared" si="28"/>
        <v>-28</v>
      </c>
      <c r="I42" s="24">
        <v>601</v>
      </c>
      <c r="J42" s="24">
        <v>629</v>
      </c>
      <c r="K42" s="24">
        <f t="shared" si="29"/>
        <v>-242</v>
      </c>
      <c r="L42" s="24">
        <v>45</v>
      </c>
      <c r="M42" s="24">
        <v>287</v>
      </c>
      <c r="N42" s="24">
        <f t="shared" si="30"/>
        <v>-168</v>
      </c>
      <c r="O42" s="24">
        <v>115</v>
      </c>
      <c r="P42" s="24">
        <v>283</v>
      </c>
      <c r="Q42" s="24">
        <f t="shared" si="31"/>
        <v>-206</v>
      </c>
      <c r="R42" s="24">
        <v>295</v>
      </c>
      <c r="S42" s="24">
        <v>501</v>
      </c>
      <c r="T42"/>
      <c r="U42" s="35" t="s">
        <v>20</v>
      </c>
      <c r="V42" s="24">
        <f t="shared" si="32"/>
        <v>-758</v>
      </c>
      <c r="W42" s="24">
        <v>30</v>
      </c>
      <c r="X42" s="24">
        <v>788</v>
      </c>
      <c r="Y42" s="24">
        <f t="shared" si="33"/>
        <v>-697</v>
      </c>
      <c r="Z42" s="24">
        <v>1666</v>
      </c>
      <c r="AA42" s="24">
        <v>2363</v>
      </c>
      <c r="AB42" s="24">
        <f t="shared" si="34"/>
        <v>-31</v>
      </c>
      <c r="AC42" s="24">
        <v>77</v>
      </c>
      <c r="AD42" s="24">
        <v>108</v>
      </c>
      <c r="AE42" s="24">
        <f t="shared" si="35"/>
        <v>-173</v>
      </c>
      <c r="AF42" s="24">
        <v>30</v>
      </c>
      <c r="AG42" s="24">
        <v>203</v>
      </c>
      <c r="AH42" s="24">
        <f t="shared" si="36"/>
        <v>0</v>
      </c>
      <c r="AI42" s="24">
        <v>0</v>
      </c>
      <c r="AJ42" s="24">
        <v>0</v>
      </c>
    </row>
    <row r="43" spans="1:36" s="1" customFormat="1" ht="21" customHeight="1" x14ac:dyDescent="0.2">
      <c r="A43" s="28" t="s">
        <v>21</v>
      </c>
      <c r="B43" s="22">
        <f t="shared" si="24"/>
        <v>-1554</v>
      </c>
      <c r="C43" s="22">
        <f t="shared" si="25"/>
        <v>3118</v>
      </c>
      <c r="D43" s="22">
        <f t="shared" si="26"/>
        <v>4672</v>
      </c>
      <c r="E43" s="22">
        <f t="shared" si="27"/>
        <v>-75</v>
      </c>
      <c r="F43" s="22">
        <v>242</v>
      </c>
      <c r="G43" s="22">
        <v>317</v>
      </c>
      <c r="H43" s="22">
        <f t="shared" si="28"/>
        <v>101</v>
      </c>
      <c r="I43" s="22">
        <v>605</v>
      </c>
      <c r="J43" s="22">
        <v>504</v>
      </c>
      <c r="K43" s="22">
        <f t="shared" si="29"/>
        <v>-217</v>
      </c>
      <c r="L43" s="22">
        <v>85</v>
      </c>
      <c r="M43" s="22">
        <v>302</v>
      </c>
      <c r="N43" s="22">
        <f t="shared" si="30"/>
        <v>-74</v>
      </c>
      <c r="O43" s="22">
        <v>187</v>
      </c>
      <c r="P43" s="22">
        <v>261</v>
      </c>
      <c r="Q43" s="22">
        <f t="shared" si="31"/>
        <v>-149</v>
      </c>
      <c r="R43" s="22">
        <v>137</v>
      </c>
      <c r="S43" s="22">
        <v>286</v>
      </c>
      <c r="T43"/>
      <c r="U43" s="34" t="s">
        <v>21</v>
      </c>
      <c r="V43" s="22">
        <f t="shared" si="32"/>
        <v>-835</v>
      </c>
      <c r="W43" s="22">
        <v>26</v>
      </c>
      <c r="X43" s="22">
        <v>861</v>
      </c>
      <c r="Y43" s="22">
        <f t="shared" si="33"/>
        <v>-159</v>
      </c>
      <c r="Z43" s="22">
        <v>1705</v>
      </c>
      <c r="AA43" s="22">
        <v>1864</v>
      </c>
      <c r="AB43" s="22">
        <f t="shared" si="34"/>
        <v>-46</v>
      </c>
      <c r="AC43" s="22">
        <v>96</v>
      </c>
      <c r="AD43" s="22">
        <v>142</v>
      </c>
      <c r="AE43" s="22">
        <f t="shared" si="35"/>
        <v>-100</v>
      </c>
      <c r="AF43" s="22">
        <v>35</v>
      </c>
      <c r="AG43" s="22">
        <v>135</v>
      </c>
      <c r="AH43" s="22">
        <f t="shared" si="36"/>
        <v>0</v>
      </c>
      <c r="AI43" s="22">
        <v>0</v>
      </c>
      <c r="AJ43" s="22">
        <v>0</v>
      </c>
    </row>
    <row r="44" spans="1:36" s="1" customFormat="1" ht="21" customHeight="1" x14ac:dyDescent="0.2">
      <c r="A44" s="29" t="s">
        <v>22</v>
      </c>
      <c r="B44" s="24">
        <f t="shared" si="24"/>
        <v>-2226</v>
      </c>
      <c r="C44" s="24">
        <f t="shared" si="25"/>
        <v>3325</v>
      </c>
      <c r="D44" s="24">
        <f t="shared" si="26"/>
        <v>5551</v>
      </c>
      <c r="E44" s="24">
        <f t="shared" si="27"/>
        <v>-50</v>
      </c>
      <c r="F44" s="24">
        <v>226</v>
      </c>
      <c r="G44" s="24">
        <v>276</v>
      </c>
      <c r="H44" s="24">
        <f t="shared" si="28"/>
        <v>-72</v>
      </c>
      <c r="I44" s="24">
        <v>641</v>
      </c>
      <c r="J44" s="24">
        <v>713</v>
      </c>
      <c r="K44" s="24">
        <f t="shared" si="29"/>
        <v>-112</v>
      </c>
      <c r="L44" s="24">
        <v>82</v>
      </c>
      <c r="M44" s="24">
        <v>194</v>
      </c>
      <c r="N44" s="24">
        <f t="shared" si="30"/>
        <v>-370</v>
      </c>
      <c r="O44" s="24">
        <v>132</v>
      </c>
      <c r="P44" s="24">
        <v>502</v>
      </c>
      <c r="Q44" s="24">
        <f t="shared" si="31"/>
        <v>-192</v>
      </c>
      <c r="R44" s="24">
        <v>124</v>
      </c>
      <c r="S44" s="24">
        <v>316</v>
      </c>
      <c r="T44"/>
      <c r="U44" s="35" t="s">
        <v>22</v>
      </c>
      <c r="V44" s="24">
        <f t="shared" si="32"/>
        <v>-874</v>
      </c>
      <c r="W44" s="24">
        <v>30</v>
      </c>
      <c r="X44" s="24">
        <v>904</v>
      </c>
      <c r="Y44" s="24">
        <f t="shared" si="33"/>
        <v>-445</v>
      </c>
      <c r="Z44" s="24">
        <v>1962</v>
      </c>
      <c r="AA44" s="24">
        <v>2407</v>
      </c>
      <c r="AB44" s="24">
        <f t="shared" si="34"/>
        <v>-38</v>
      </c>
      <c r="AC44" s="24">
        <v>89</v>
      </c>
      <c r="AD44" s="24">
        <v>127</v>
      </c>
      <c r="AE44" s="24">
        <f t="shared" si="35"/>
        <v>-73</v>
      </c>
      <c r="AF44" s="24">
        <v>39</v>
      </c>
      <c r="AG44" s="24">
        <v>112</v>
      </c>
      <c r="AH44" s="24">
        <f t="shared" si="36"/>
        <v>0</v>
      </c>
      <c r="AI44" s="24">
        <v>0</v>
      </c>
      <c r="AJ44" s="24">
        <v>0</v>
      </c>
    </row>
    <row r="45" spans="1:36" s="1" customFormat="1" ht="21" customHeight="1" x14ac:dyDescent="0.2">
      <c r="A45" s="28" t="s">
        <v>23</v>
      </c>
      <c r="B45" s="22">
        <f t="shared" si="24"/>
        <v>-1870</v>
      </c>
      <c r="C45" s="22">
        <f t="shared" si="25"/>
        <v>2791</v>
      </c>
      <c r="D45" s="22">
        <f t="shared" si="26"/>
        <v>4661</v>
      </c>
      <c r="E45" s="22">
        <f t="shared" si="27"/>
        <v>-60</v>
      </c>
      <c r="F45" s="22">
        <v>174</v>
      </c>
      <c r="G45" s="22">
        <v>234</v>
      </c>
      <c r="H45" s="22">
        <f t="shared" si="28"/>
        <v>200</v>
      </c>
      <c r="I45" s="22">
        <v>461</v>
      </c>
      <c r="J45" s="22">
        <v>261</v>
      </c>
      <c r="K45" s="22">
        <f t="shared" si="29"/>
        <v>-285</v>
      </c>
      <c r="L45" s="22">
        <v>4</v>
      </c>
      <c r="M45" s="22">
        <v>289</v>
      </c>
      <c r="N45" s="22">
        <f t="shared" si="30"/>
        <v>-74</v>
      </c>
      <c r="O45" s="22">
        <v>200</v>
      </c>
      <c r="P45" s="22">
        <v>274</v>
      </c>
      <c r="Q45" s="22">
        <f t="shared" si="31"/>
        <v>-208</v>
      </c>
      <c r="R45" s="22">
        <v>112</v>
      </c>
      <c r="S45" s="22">
        <v>320</v>
      </c>
      <c r="T45"/>
      <c r="U45" s="34" t="s">
        <v>23</v>
      </c>
      <c r="V45" s="22">
        <f t="shared" si="32"/>
        <v>-776</v>
      </c>
      <c r="W45" s="22">
        <v>24</v>
      </c>
      <c r="X45" s="22">
        <v>800</v>
      </c>
      <c r="Y45" s="22">
        <f t="shared" si="33"/>
        <v>-387</v>
      </c>
      <c r="Z45" s="22">
        <v>1721</v>
      </c>
      <c r="AA45" s="22">
        <v>2108</v>
      </c>
      <c r="AB45" s="22">
        <f t="shared" si="34"/>
        <v>-35</v>
      </c>
      <c r="AC45" s="22">
        <v>68</v>
      </c>
      <c r="AD45" s="22">
        <v>103</v>
      </c>
      <c r="AE45" s="22">
        <f t="shared" si="35"/>
        <v>-245</v>
      </c>
      <c r="AF45" s="22">
        <v>27</v>
      </c>
      <c r="AG45" s="22">
        <v>272</v>
      </c>
      <c r="AH45" s="22">
        <f t="shared" si="36"/>
        <v>0</v>
      </c>
      <c r="AI45" s="22">
        <v>0</v>
      </c>
      <c r="AJ45" s="22">
        <v>0</v>
      </c>
    </row>
    <row r="46" spans="1:36" s="1" customFormat="1" ht="21" customHeight="1" x14ac:dyDescent="0.2">
      <c r="A46" s="29" t="s">
        <v>24</v>
      </c>
      <c r="B46" s="24">
        <f t="shared" si="24"/>
        <v>-1873</v>
      </c>
      <c r="C46" s="24">
        <f t="shared" si="25"/>
        <v>3705</v>
      </c>
      <c r="D46" s="24">
        <f t="shared" si="26"/>
        <v>5578</v>
      </c>
      <c r="E46" s="24">
        <f t="shared" si="27"/>
        <v>-50</v>
      </c>
      <c r="F46" s="24">
        <v>227</v>
      </c>
      <c r="G46" s="24">
        <v>277</v>
      </c>
      <c r="H46" s="24">
        <f t="shared" si="28"/>
        <v>387</v>
      </c>
      <c r="I46" s="24">
        <v>747</v>
      </c>
      <c r="J46" s="24">
        <v>360</v>
      </c>
      <c r="K46" s="24">
        <f t="shared" si="29"/>
        <v>-387</v>
      </c>
      <c r="L46" s="24">
        <v>55</v>
      </c>
      <c r="M46" s="24">
        <v>442</v>
      </c>
      <c r="N46" s="24">
        <f t="shared" si="30"/>
        <v>-119</v>
      </c>
      <c r="O46" s="24">
        <v>187</v>
      </c>
      <c r="P46" s="24">
        <v>306</v>
      </c>
      <c r="Q46" s="24">
        <f t="shared" si="31"/>
        <v>-187</v>
      </c>
      <c r="R46" s="24">
        <v>162</v>
      </c>
      <c r="S46" s="24">
        <v>349</v>
      </c>
      <c r="T46"/>
      <c r="U46" s="35" t="s">
        <v>24</v>
      </c>
      <c r="V46" s="24">
        <f t="shared" si="32"/>
        <v>-724</v>
      </c>
      <c r="W46" s="24">
        <v>56</v>
      </c>
      <c r="X46" s="24">
        <v>780</v>
      </c>
      <c r="Y46" s="24">
        <f t="shared" si="33"/>
        <v>-630</v>
      </c>
      <c r="Z46" s="24">
        <v>2167</v>
      </c>
      <c r="AA46" s="24">
        <v>2797</v>
      </c>
      <c r="AB46" s="24">
        <f t="shared" si="34"/>
        <v>-35</v>
      </c>
      <c r="AC46" s="24">
        <v>66</v>
      </c>
      <c r="AD46" s="24">
        <v>101</v>
      </c>
      <c r="AE46" s="24">
        <f t="shared" si="35"/>
        <v>-128</v>
      </c>
      <c r="AF46" s="24">
        <v>38</v>
      </c>
      <c r="AG46" s="24">
        <v>166</v>
      </c>
      <c r="AH46" s="24">
        <f t="shared" si="36"/>
        <v>0</v>
      </c>
      <c r="AI46" s="24">
        <v>0</v>
      </c>
      <c r="AJ46" s="24">
        <v>0</v>
      </c>
    </row>
    <row r="47" spans="1:36" s="1" customFormat="1" ht="21" customHeight="1" x14ac:dyDescent="0.2">
      <c r="A47" s="28" t="s">
        <v>25</v>
      </c>
      <c r="B47" s="22">
        <f t="shared" si="24"/>
        <v>-1308</v>
      </c>
      <c r="C47" s="22">
        <f t="shared" si="25"/>
        <v>3797</v>
      </c>
      <c r="D47" s="22">
        <f t="shared" si="26"/>
        <v>5105</v>
      </c>
      <c r="E47" s="22">
        <f t="shared" si="27"/>
        <v>-22</v>
      </c>
      <c r="F47" s="22">
        <v>321</v>
      </c>
      <c r="G47" s="22">
        <v>343</v>
      </c>
      <c r="H47" s="22">
        <f t="shared" si="28"/>
        <v>270</v>
      </c>
      <c r="I47" s="22">
        <v>693</v>
      </c>
      <c r="J47" s="22">
        <v>423</v>
      </c>
      <c r="K47" s="22">
        <f t="shared" si="29"/>
        <v>-147</v>
      </c>
      <c r="L47" s="22">
        <v>92</v>
      </c>
      <c r="M47" s="22">
        <v>239</v>
      </c>
      <c r="N47" s="22">
        <f t="shared" si="30"/>
        <v>-160</v>
      </c>
      <c r="O47" s="22">
        <v>150</v>
      </c>
      <c r="P47" s="22">
        <v>310</v>
      </c>
      <c r="Q47" s="22">
        <f t="shared" si="31"/>
        <v>-148</v>
      </c>
      <c r="R47" s="22">
        <v>155</v>
      </c>
      <c r="S47" s="22">
        <v>303</v>
      </c>
      <c r="T47"/>
      <c r="U47" s="34" t="s">
        <v>25</v>
      </c>
      <c r="V47" s="22">
        <f t="shared" si="32"/>
        <v>-680</v>
      </c>
      <c r="W47" s="22">
        <v>43</v>
      </c>
      <c r="X47" s="22">
        <v>723</v>
      </c>
      <c r="Y47" s="22">
        <f t="shared" si="33"/>
        <v>-320</v>
      </c>
      <c r="Z47" s="22">
        <v>2217</v>
      </c>
      <c r="AA47" s="22">
        <v>2537</v>
      </c>
      <c r="AB47" s="22">
        <f t="shared" si="34"/>
        <v>-24</v>
      </c>
      <c r="AC47" s="22">
        <v>83</v>
      </c>
      <c r="AD47" s="22">
        <v>107</v>
      </c>
      <c r="AE47" s="22">
        <f t="shared" si="35"/>
        <v>-77</v>
      </c>
      <c r="AF47" s="22">
        <v>43</v>
      </c>
      <c r="AG47" s="22">
        <v>120</v>
      </c>
      <c r="AH47" s="22">
        <f t="shared" si="36"/>
        <v>0</v>
      </c>
      <c r="AI47" s="22">
        <v>0</v>
      </c>
      <c r="AJ47" s="22">
        <v>0</v>
      </c>
    </row>
    <row r="48" spans="1:36" s="1" customFormat="1" ht="21" customHeight="1" x14ac:dyDescent="0.2">
      <c r="A48" s="29" t="s">
        <v>26</v>
      </c>
      <c r="B48" s="24">
        <f t="shared" si="24"/>
        <v>-1764</v>
      </c>
      <c r="C48" s="24">
        <f t="shared" si="25"/>
        <v>4401</v>
      </c>
      <c r="D48" s="24">
        <f t="shared" si="26"/>
        <v>6165</v>
      </c>
      <c r="E48" s="24">
        <f t="shared" si="27"/>
        <v>-43</v>
      </c>
      <c r="F48" s="24">
        <v>281</v>
      </c>
      <c r="G48" s="24">
        <v>324</v>
      </c>
      <c r="H48" s="24">
        <f t="shared" si="28"/>
        <v>282</v>
      </c>
      <c r="I48" s="24">
        <v>902</v>
      </c>
      <c r="J48" s="24">
        <v>620</v>
      </c>
      <c r="K48" s="24">
        <f t="shared" si="29"/>
        <v>-212</v>
      </c>
      <c r="L48" s="24">
        <v>69</v>
      </c>
      <c r="M48" s="24">
        <v>281</v>
      </c>
      <c r="N48" s="24">
        <f t="shared" si="30"/>
        <v>-187</v>
      </c>
      <c r="O48" s="24">
        <v>167</v>
      </c>
      <c r="P48" s="24">
        <v>354</v>
      </c>
      <c r="Q48" s="24">
        <f t="shared" si="31"/>
        <v>-176</v>
      </c>
      <c r="R48" s="24">
        <v>208</v>
      </c>
      <c r="S48" s="24">
        <v>384</v>
      </c>
      <c r="T48"/>
      <c r="U48" s="35" t="s">
        <v>26</v>
      </c>
      <c r="V48" s="24">
        <f t="shared" si="32"/>
        <v>-970</v>
      </c>
      <c r="W48" s="24">
        <v>80</v>
      </c>
      <c r="X48" s="24">
        <v>1050</v>
      </c>
      <c r="Y48" s="24">
        <f t="shared" si="33"/>
        <v>-265</v>
      </c>
      <c r="Z48" s="24">
        <v>2568</v>
      </c>
      <c r="AA48" s="24">
        <v>2833</v>
      </c>
      <c r="AB48" s="24">
        <f t="shared" si="34"/>
        <v>-118</v>
      </c>
      <c r="AC48" s="24">
        <v>86</v>
      </c>
      <c r="AD48" s="24">
        <v>204</v>
      </c>
      <c r="AE48" s="24">
        <f t="shared" si="35"/>
        <v>-75</v>
      </c>
      <c r="AF48" s="24">
        <v>40</v>
      </c>
      <c r="AG48" s="24">
        <v>115</v>
      </c>
      <c r="AH48" s="24">
        <f t="shared" si="36"/>
        <v>0</v>
      </c>
      <c r="AI48" s="24">
        <v>0</v>
      </c>
      <c r="AJ48" s="24">
        <v>0</v>
      </c>
    </row>
    <row r="49" spans="1:36" s="1" customFormat="1" ht="21" customHeight="1" x14ac:dyDescent="0.2">
      <c r="A49" s="28" t="s">
        <v>130</v>
      </c>
      <c r="B49" s="22">
        <f t="shared" ref="B49:B56" si="37">C49-D49</f>
        <v>-1758</v>
      </c>
      <c r="C49" s="22">
        <f t="shared" si="25"/>
        <v>4176</v>
      </c>
      <c r="D49" s="22">
        <f t="shared" si="26"/>
        <v>5934</v>
      </c>
      <c r="E49" s="22">
        <f t="shared" ref="E49:E56" si="38">+F49-G49</f>
        <v>-47</v>
      </c>
      <c r="F49" s="22">
        <v>265</v>
      </c>
      <c r="G49" s="22">
        <v>312</v>
      </c>
      <c r="H49" s="22">
        <f t="shared" ref="H49:H56" si="39">+I49-J49</f>
        <v>334</v>
      </c>
      <c r="I49" s="22">
        <v>700</v>
      </c>
      <c r="J49" s="22">
        <v>366</v>
      </c>
      <c r="K49" s="22">
        <f t="shared" ref="K49:K56" si="40">+L49-M49</f>
        <v>-113</v>
      </c>
      <c r="L49" s="22">
        <v>59</v>
      </c>
      <c r="M49" s="22">
        <v>172</v>
      </c>
      <c r="N49" s="22">
        <f t="shared" ref="N49:N56" si="41">+O49-P49</f>
        <v>-113</v>
      </c>
      <c r="O49" s="22">
        <v>152</v>
      </c>
      <c r="P49" s="22">
        <v>265</v>
      </c>
      <c r="Q49" s="22">
        <f t="shared" ref="Q49:Q56" si="42">+R49-S49</f>
        <v>-192</v>
      </c>
      <c r="R49" s="22">
        <v>286</v>
      </c>
      <c r="S49" s="22">
        <v>478</v>
      </c>
      <c r="T49"/>
      <c r="U49" s="34" t="s">
        <v>130</v>
      </c>
      <c r="V49" s="22">
        <f t="shared" ref="V49:V56" si="43">+W49-X49</f>
        <v>-1025</v>
      </c>
      <c r="W49" s="22">
        <v>37</v>
      </c>
      <c r="X49" s="22">
        <v>1062</v>
      </c>
      <c r="Y49" s="22">
        <f t="shared" ref="Y49:Y56" si="44">+Z49-AA49</f>
        <v>-301</v>
      </c>
      <c r="Z49" s="22">
        <v>2541</v>
      </c>
      <c r="AA49" s="22">
        <v>2842</v>
      </c>
      <c r="AB49" s="22">
        <f t="shared" ref="AB49:AB56" si="45">+AC49-AD49</f>
        <v>-42</v>
      </c>
      <c r="AC49" s="22">
        <v>97</v>
      </c>
      <c r="AD49" s="22">
        <v>139</v>
      </c>
      <c r="AE49" s="22">
        <f t="shared" ref="AE49:AE56" si="46">+AF49-AG49</f>
        <v>-259</v>
      </c>
      <c r="AF49" s="22">
        <v>39</v>
      </c>
      <c r="AG49" s="22">
        <v>298</v>
      </c>
      <c r="AH49" s="22">
        <f t="shared" ref="AH49:AH56" si="47">+AI49-AJ49</f>
        <v>0</v>
      </c>
      <c r="AI49" s="22">
        <v>0</v>
      </c>
      <c r="AJ49" s="22">
        <v>0</v>
      </c>
    </row>
    <row r="50" spans="1:36" s="1" customFormat="1" ht="21" customHeight="1" x14ac:dyDescent="0.2">
      <c r="A50" s="29" t="s">
        <v>131</v>
      </c>
      <c r="B50" s="24">
        <f t="shared" si="37"/>
        <v>-1666</v>
      </c>
      <c r="C50" s="24">
        <f t="shared" si="25"/>
        <v>4500</v>
      </c>
      <c r="D50" s="24">
        <f t="shared" si="26"/>
        <v>6166</v>
      </c>
      <c r="E50" s="24">
        <f t="shared" si="38"/>
        <v>-65</v>
      </c>
      <c r="F50" s="24">
        <v>265</v>
      </c>
      <c r="G50" s="24">
        <v>330</v>
      </c>
      <c r="H50" s="24">
        <f t="shared" si="39"/>
        <v>296</v>
      </c>
      <c r="I50" s="24">
        <v>834</v>
      </c>
      <c r="J50" s="24">
        <v>538</v>
      </c>
      <c r="K50" s="24">
        <f t="shared" si="40"/>
        <v>-161</v>
      </c>
      <c r="L50" s="24">
        <v>153</v>
      </c>
      <c r="M50" s="24">
        <v>314</v>
      </c>
      <c r="N50" s="24">
        <f t="shared" si="41"/>
        <v>-120</v>
      </c>
      <c r="O50" s="24">
        <v>165</v>
      </c>
      <c r="P50" s="24">
        <v>285</v>
      </c>
      <c r="Q50" s="24">
        <f t="shared" si="42"/>
        <v>-161</v>
      </c>
      <c r="R50" s="24">
        <v>276</v>
      </c>
      <c r="S50" s="24">
        <v>437</v>
      </c>
      <c r="T50"/>
      <c r="U50" s="35" t="s">
        <v>131</v>
      </c>
      <c r="V50" s="24">
        <f t="shared" si="43"/>
        <v>-821</v>
      </c>
      <c r="W50" s="24">
        <v>24</v>
      </c>
      <c r="X50" s="24">
        <v>845</v>
      </c>
      <c r="Y50" s="24">
        <f t="shared" si="44"/>
        <v>-403</v>
      </c>
      <c r="Z50" s="24">
        <v>2633</v>
      </c>
      <c r="AA50" s="24">
        <v>3036</v>
      </c>
      <c r="AB50" s="24">
        <f t="shared" si="45"/>
        <v>-90</v>
      </c>
      <c r="AC50" s="24">
        <v>103</v>
      </c>
      <c r="AD50" s="24">
        <v>193</v>
      </c>
      <c r="AE50" s="24">
        <f t="shared" si="46"/>
        <v>-141</v>
      </c>
      <c r="AF50" s="24">
        <v>47</v>
      </c>
      <c r="AG50" s="24">
        <v>188</v>
      </c>
      <c r="AH50" s="24">
        <f t="shared" si="47"/>
        <v>0</v>
      </c>
      <c r="AI50" s="24">
        <v>0</v>
      </c>
      <c r="AJ50" s="24">
        <v>0</v>
      </c>
    </row>
    <row r="51" spans="1:36" s="1" customFormat="1" ht="21" customHeight="1" x14ac:dyDescent="0.2">
      <c r="A51" s="28" t="s">
        <v>132</v>
      </c>
      <c r="B51" s="22">
        <f t="shared" si="37"/>
        <v>-1010</v>
      </c>
      <c r="C51" s="22">
        <f t="shared" si="25"/>
        <v>5133</v>
      </c>
      <c r="D51" s="22">
        <f t="shared" si="26"/>
        <v>6143</v>
      </c>
      <c r="E51" s="22">
        <f t="shared" si="38"/>
        <v>-10</v>
      </c>
      <c r="F51" s="22">
        <v>374</v>
      </c>
      <c r="G51" s="22">
        <v>384</v>
      </c>
      <c r="H51" s="22">
        <f t="shared" si="39"/>
        <v>524</v>
      </c>
      <c r="I51" s="22">
        <v>1104</v>
      </c>
      <c r="J51" s="22">
        <v>580</v>
      </c>
      <c r="K51" s="22">
        <f t="shared" si="40"/>
        <v>-325</v>
      </c>
      <c r="L51" s="22">
        <v>18</v>
      </c>
      <c r="M51" s="22">
        <v>343</v>
      </c>
      <c r="N51" s="22">
        <f t="shared" si="41"/>
        <v>-76</v>
      </c>
      <c r="O51" s="22">
        <v>156</v>
      </c>
      <c r="P51" s="22">
        <v>232</v>
      </c>
      <c r="Q51" s="22">
        <f t="shared" si="42"/>
        <v>-50</v>
      </c>
      <c r="R51" s="22">
        <v>380</v>
      </c>
      <c r="S51" s="22">
        <v>430</v>
      </c>
      <c r="T51"/>
      <c r="U51" s="34" t="s">
        <v>132</v>
      </c>
      <c r="V51" s="22">
        <f t="shared" si="43"/>
        <v>-1071</v>
      </c>
      <c r="W51" s="22">
        <v>19</v>
      </c>
      <c r="X51" s="22">
        <v>1090</v>
      </c>
      <c r="Y51" s="22">
        <f t="shared" si="44"/>
        <v>142</v>
      </c>
      <c r="Z51" s="22">
        <v>2925</v>
      </c>
      <c r="AA51" s="22">
        <v>2783</v>
      </c>
      <c r="AB51" s="22">
        <f t="shared" si="45"/>
        <v>-78</v>
      </c>
      <c r="AC51" s="22">
        <v>110</v>
      </c>
      <c r="AD51" s="22">
        <v>188</v>
      </c>
      <c r="AE51" s="22">
        <f t="shared" si="46"/>
        <v>-66</v>
      </c>
      <c r="AF51" s="22">
        <v>47</v>
      </c>
      <c r="AG51" s="22">
        <v>113</v>
      </c>
      <c r="AH51" s="22">
        <f t="shared" si="47"/>
        <v>0</v>
      </c>
      <c r="AI51" s="22">
        <v>0</v>
      </c>
      <c r="AJ51" s="22">
        <v>0</v>
      </c>
    </row>
    <row r="52" spans="1:36" s="1" customFormat="1" ht="21" customHeight="1" x14ac:dyDescent="0.2">
      <c r="A52" s="29" t="s">
        <v>133</v>
      </c>
      <c r="B52" s="24">
        <f t="shared" si="37"/>
        <v>-1823</v>
      </c>
      <c r="C52" s="24">
        <f t="shared" si="25"/>
        <v>5851</v>
      </c>
      <c r="D52" s="24">
        <f t="shared" si="26"/>
        <v>7674</v>
      </c>
      <c r="E52" s="24">
        <f t="shared" si="38"/>
        <v>-99</v>
      </c>
      <c r="F52" s="24">
        <v>324</v>
      </c>
      <c r="G52" s="24">
        <v>423</v>
      </c>
      <c r="H52" s="24">
        <f t="shared" si="39"/>
        <v>392</v>
      </c>
      <c r="I52" s="24">
        <v>1155</v>
      </c>
      <c r="J52" s="24">
        <v>763</v>
      </c>
      <c r="K52" s="24">
        <f t="shared" si="40"/>
        <v>-330</v>
      </c>
      <c r="L52" s="24">
        <v>67</v>
      </c>
      <c r="M52" s="24">
        <v>397</v>
      </c>
      <c r="N52" s="24">
        <f t="shared" si="41"/>
        <v>-182</v>
      </c>
      <c r="O52" s="24">
        <v>202</v>
      </c>
      <c r="P52" s="24">
        <v>384</v>
      </c>
      <c r="Q52" s="24">
        <f t="shared" si="42"/>
        <v>-143</v>
      </c>
      <c r="R52" s="24">
        <v>327</v>
      </c>
      <c r="S52" s="24">
        <v>470</v>
      </c>
      <c r="T52"/>
      <c r="U52" s="35" t="s">
        <v>133</v>
      </c>
      <c r="V52" s="24">
        <f t="shared" si="43"/>
        <v>-1036</v>
      </c>
      <c r="W52" s="24">
        <v>38</v>
      </c>
      <c r="X52" s="24">
        <v>1074</v>
      </c>
      <c r="Y52" s="24">
        <f t="shared" si="44"/>
        <v>253</v>
      </c>
      <c r="Z52" s="24">
        <v>3534</v>
      </c>
      <c r="AA52" s="24">
        <v>3281</v>
      </c>
      <c r="AB52" s="24">
        <f t="shared" si="45"/>
        <v>-53</v>
      </c>
      <c r="AC52" s="24">
        <v>148</v>
      </c>
      <c r="AD52" s="24">
        <v>201</v>
      </c>
      <c r="AE52" s="24">
        <f t="shared" si="46"/>
        <v>-625</v>
      </c>
      <c r="AF52" s="24">
        <v>56</v>
      </c>
      <c r="AG52" s="24">
        <v>681</v>
      </c>
      <c r="AH52" s="24">
        <f t="shared" si="47"/>
        <v>0</v>
      </c>
      <c r="AI52" s="24">
        <v>0</v>
      </c>
      <c r="AJ52" s="24">
        <v>0</v>
      </c>
    </row>
    <row r="53" spans="1:36" s="1" customFormat="1" ht="21" customHeight="1" x14ac:dyDescent="0.2">
      <c r="A53" s="28" t="s">
        <v>135</v>
      </c>
      <c r="B53" s="22">
        <f t="shared" si="37"/>
        <v>-1096</v>
      </c>
      <c r="C53" s="22">
        <f t="shared" si="25"/>
        <v>5733</v>
      </c>
      <c r="D53" s="22">
        <f t="shared" si="26"/>
        <v>6829</v>
      </c>
      <c r="E53" s="22">
        <f t="shared" si="38"/>
        <v>-95</v>
      </c>
      <c r="F53" s="22">
        <v>347</v>
      </c>
      <c r="G53" s="22">
        <v>442</v>
      </c>
      <c r="H53" s="22">
        <f t="shared" si="39"/>
        <v>558</v>
      </c>
      <c r="I53" s="22">
        <v>1009</v>
      </c>
      <c r="J53" s="22">
        <v>451</v>
      </c>
      <c r="K53" s="22">
        <f t="shared" si="40"/>
        <v>-299</v>
      </c>
      <c r="L53" s="22">
        <v>38</v>
      </c>
      <c r="M53" s="22">
        <v>337</v>
      </c>
      <c r="N53" s="22">
        <f t="shared" si="41"/>
        <v>-75</v>
      </c>
      <c r="O53" s="22">
        <v>301</v>
      </c>
      <c r="P53" s="22">
        <v>376</v>
      </c>
      <c r="Q53" s="22">
        <f t="shared" si="42"/>
        <v>-151</v>
      </c>
      <c r="R53" s="22">
        <v>412</v>
      </c>
      <c r="S53" s="22">
        <v>563</v>
      </c>
      <c r="T53"/>
      <c r="U53" s="34" t="s">
        <v>135</v>
      </c>
      <c r="V53" s="22">
        <f t="shared" si="43"/>
        <v>-989</v>
      </c>
      <c r="W53" s="22">
        <v>45</v>
      </c>
      <c r="X53" s="22">
        <v>1034</v>
      </c>
      <c r="Y53" s="22">
        <f t="shared" si="44"/>
        <v>216</v>
      </c>
      <c r="Z53" s="22">
        <v>3399</v>
      </c>
      <c r="AA53" s="22">
        <v>3183</v>
      </c>
      <c r="AB53" s="22">
        <f t="shared" si="45"/>
        <v>-26</v>
      </c>
      <c r="AC53" s="22">
        <v>130</v>
      </c>
      <c r="AD53" s="22">
        <v>156</v>
      </c>
      <c r="AE53" s="22">
        <f t="shared" si="46"/>
        <v>-235</v>
      </c>
      <c r="AF53" s="22">
        <v>52</v>
      </c>
      <c r="AG53" s="22">
        <v>287</v>
      </c>
      <c r="AH53" s="22">
        <f t="shared" si="47"/>
        <v>0</v>
      </c>
      <c r="AI53" s="22">
        <v>0</v>
      </c>
      <c r="AJ53" s="22">
        <v>0</v>
      </c>
    </row>
    <row r="54" spans="1:36" s="1" customFormat="1" ht="21" customHeight="1" x14ac:dyDescent="0.2">
      <c r="A54" s="29" t="s">
        <v>136</v>
      </c>
      <c r="B54" s="24">
        <f t="shared" si="37"/>
        <v>-997</v>
      </c>
      <c r="C54" s="24">
        <f t="shared" si="25"/>
        <v>5960</v>
      </c>
      <c r="D54" s="24">
        <f t="shared" si="26"/>
        <v>6957</v>
      </c>
      <c r="E54" s="24">
        <f t="shared" si="38"/>
        <v>-98</v>
      </c>
      <c r="F54" s="24">
        <v>349</v>
      </c>
      <c r="G54" s="24">
        <v>447</v>
      </c>
      <c r="H54" s="24">
        <f t="shared" si="39"/>
        <v>451</v>
      </c>
      <c r="I54" s="24">
        <v>1022</v>
      </c>
      <c r="J54" s="24">
        <v>571</v>
      </c>
      <c r="K54" s="24">
        <f t="shared" si="40"/>
        <v>-296</v>
      </c>
      <c r="L54" s="24">
        <v>48</v>
      </c>
      <c r="M54" s="24">
        <v>344</v>
      </c>
      <c r="N54" s="24">
        <f t="shared" si="41"/>
        <v>-93</v>
      </c>
      <c r="O54" s="24">
        <v>194</v>
      </c>
      <c r="P54" s="24">
        <v>287</v>
      </c>
      <c r="Q54" s="24">
        <f t="shared" si="42"/>
        <v>-107</v>
      </c>
      <c r="R54" s="24">
        <v>503</v>
      </c>
      <c r="S54" s="24">
        <v>610</v>
      </c>
      <c r="T54"/>
      <c r="U54" s="35" t="s">
        <v>136</v>
      </c>
      <c r="V54" s="24">
        <f t="shared" si="43"/>
        <v>-946</v>
      </c>
      <c r="W54" s="24">
        <v>37</v>
      </c>
      <c r="X54" s="24">
        <v>983</v>
      </c>
      <c r="Y54" s="24">
        <f t="shared" si="44"/>
        <v>388</v>
      </c>
      <c r="Z54" s="24">
        <v>3571</v>
      </c>
      <c r="AA54" s="24">
        <v>3183</v>
      </c>
      <c r="AB54" s="24">
        <f t="shared" si="45"/>
        <v>-89</v>
      </c>
      <c r="AC54" s="24">
        <v>179</v>
      </c>
      <c r="AD54" s="24">
        <v>268</v>
      </c>
      <c r="AE54" s="24">
        <f t="shared" si="46"/>
        <v>-207</v>
      </c>
      <c r="AF54" s="24">
        <v>57</v>
      </c>
      <c r="AG54" s="24">
        <v>264</v>
      </c>
      <c r="AH54" s="24">
        <f t="shared" si="47"/>
        <v>0</v>
      </c>
      <c r="AI54" s="24">
        <v>0</v>
      </c>
      <c r="AJ54" s="24">
        <v>0</v>
      </c>
    </row>
    <row r="55" spans="1:36" s="1" customFormat="1" ht="21" customHeight="1" x14ac:dyDescent="0.2">
      <c r="A55" s="28" t="s">
        <v>137</v>
      </c>
      <c r="B55" s="22">
        <f t="shared" si="37"/>
        <v>-1441</v>
      </c>
      <c r="C55" s="22">
        <f t="shared" si="25"/>
        <v>5946</v>
      </c>
      <c r="D55" s="22">
        <f t="shared" si="26"/>
        <v>7387</v>
      </c>
      <c r="E55" s="22">
        <f t="shared" si="38"/>
        <v>-163</v>
      </c>
      <c r="F55" s="22">
        <v>359</v>
      </c>
      <c r="G55" s="22">
        <v>522</v>
      </c>
      <c r="H55" s="22">
        <f t="shared" si="39"/>
        <v>485</v>
      </c>
      <c r="I55" s="22">
        <v>1164</v>
      </c>
      <c r="J55" s="22">
        <v>679</v>
      </c>
      <c r="K55" s="22">
        <f t="shared" si="40"/>
        <v>-322</v>
      </c>
      <c r="L55" s="22">
        <v>-91</v>
      </c>
      <c r="M55" s="22">
        <v>231</v>
      </c>
      <c r="N55" s="22">
        <f t="shared" si="41"/>
        <v>-91</v>
      </c>
      <c r="O55" s="22">
        <v>196</v>
      </c>
      <c r="P55" s="22">
        <v>287</v>
      </c>
      <c r="Q55" s="22">
        <f t="shared" si="42"/>
        <v>-132</v>
      </c>
      <c r="R55" s="22">
        <v>452</v>
      </c>
      <c r="S55" s="22">
        <v>584</v>
      </c>
      <c r="T55"/>
      <c r="U55" s="34" t="s">
        <v>137</v>
      </c>
      <c r="V55" s="22">
        <f t="shared" si="43"/>
        <v>-1129</v>
      </c>
      <c r="W55" s="22">
        <v>23</v>
      </c>
      <c r="X55" s="22">
        <v>1152</v>
      </c>
      <c r="Y55" s="22">
        <f t="shared" si="44"/>
        <v>148</v>
      </c>
      <c r="Z55" s="22">
        <v>3677</v>
      </c>
      <c r="AA55" s="22">
        <v>3529</v>
      </c>
      <c r="AB55" s="22">
        <f t="shared" si="45"/>
        <v>-91</v>
      </c>
      <c r="AC55" s="22">
        <v>102</v>
      </c>
      <c r="AD55" s="22">
        <v>193</v>
      </c>
      <c r="AE55" s="22">
        <f t="shared" si="46"/>
        <v>-146</v>
      </c>
      <c r="AF55" s="22">
        <v>64</v>
      </c>
      <c r="AG55" s="22">
        <v>210</v>
      </c>
      <c r="AH55" s="22">
        <f t="shared" si="47"/>
        <v>0</v>
      </c>
      <c r="AI55" s="22">
        <v>0</v>
      </c>
      <c r="AJ55" s="22">
        <v>0</v>
      </c>
    </row>
    <row r="56" spans="1:36" s="1" customFormat="1" ht="21" customHeight="1" x14ac:dyDescent="0.2">
      <c r="A56" s="29" t="s">
        <v>138</v>
      </c>
      <c r="B56" s="24">
        <f t="shared" si="37"/>
        <v>-1134</v>
      </c>
      <c r="C56" s="24">
        <f t="shared" si="25"/>
        <v>7098</v>
      </c>
      <c r="D56" s="24">
        <f t="shared" si="26"/>
        <v>8232</v>
      </c>
      <c r="E56" s="24">
        <f t="shared" si="38"/>
        <v>-182</v>
      </c>
      <c r="F56" s="24">
        <v>340</v>
      </c>
      <c r="G56" s="24">
        <v>522</v>
      </c>
      <c r="H56" s="24">
        <f t="shared" si="39"/>
        <v>453</v>
      </c>
      <c r="I56" s="24">
        <v>1246</v>
      </c>
      <c r="J56" s="24">
        <v>793</v>
      </c>
      <c r="K56" s="24">
        <f t="shared" si="40"/>
        <v>-300</v>
      </c>
      <c r="L56" s="24">
        <v>57</v>
      </c>
      <c r="M56" s="24">
        <v>357</v>
      </c>
      <c r="N56" s="24">
        <f t="shared" si="41"/>
        <v>-79</v>
      </c>
      <c r="O56" s="24">
        <v>390</v>
      </c>
      <c r="P56" s="24">
        <v>469</v>
      </c>
      <c r="Q56" s="24">
        <f t="shared" si="42"/>
        <v>-187</v>
      </c>
      <c r="R56" s="24">
        <v>462</v>
      </c>
      <c r="S56" s="24">
        <v>649</v>
      </c>
      <c r="T56"/>
      <c r="U56" s="35" t="s">
        <v>138</v>
      </c>
      <c r="V56" s="24">
        <f t="shared" si="43"/>
        <v>-990</v>
      </c>
      <c r="W56" s="24">
        <v>170</v>
      </c>
      <c r="X56" s="24">
        <v>1160</v>
      </c>
      <c r="Y56" s="24">
        <f t="shared" si="44"/>
        <v>434</v>
      </c>
      <c r="Z56" s="24">
        <v>4225</v>
      </c>
      <c r="AA56" s="24">
        <v>3791</v>
      </c>
      <c r="AB56" s="24">
        <f t="shared" si="45"/>
        <v>-93</v>
      </c>
      <c r="AC56" s="24">
        <v>121</v>
      </c>
      <c r="AD56" s="24">
        <v>214</v>
      </c>
      <c r="AE56" s="24">
        <f t="shared" si="46"/>
        <v>-190</v>
      </c>
      <c r="AF56" s="24">
        <v>87</v>
      </c>
      <c r="AG56" s="24">
        <v>277</v>
      </c>
      <c r="AH56" s="24">
        <f t="shared" si="47"/>
        <v>0</v>
      </c>
      <c r="AI56" s="24">
        <v>0</v>
      </c>
      <c r="AJ56" s="24">
        <v>0</v>
      </c>
    </row>
    <row r="57" spans="1:36" s="1" customFormat="1" ht="21" customHeight="1" x14ac:dyDescent="0.2">
      <c r="A57" s="28" t="s">
        <v>139</v>
      </c>
      <c r="B57" s="22">
        <f t="shared" ref="B57:B64" si="48">C57-D57</f>
        <v>-961</v>
      </c>
      <c r="C57" s="22">
        <f t="shared" ref="C57:C80" si="49">+F57+I57+L57+O57+R57+W57+Z57+AC57+AF57+AI57</f>
        <v>6684</v>
      </c>
      <c r="D57" s="22">
        <f t="shared" ref="D57:D80" si="50">+G57+J57+M57+P57+S57+X57+AA57+AD57+AG57+AJ57</f>
        <v>7645</v>
      </c>
      <c r="E57" s="22">
        <f t="shared" ref="E57:E64" si="51">+F57-G57</f>
        <v>-118</v>
      </c>
      <c r="F57" s="22">
        <v>342</v>
      </c>
      <c r="G57" s="22">
        <v>460</v>
      </c>
      <c r="H57" s="22">
        <f t="shared" ref="H57:H64" si="52">+I57-J57</f>
        <v>612</v>
      </c>
      <c r="I57" s="22">
        <v>1060</v>
      </c>
      <c r="J57" s="22">
        <v>448</v>
      </c>
      <c r="K57" s="22">
        <f t="shared" ref="K57:K64" si="53">+L57-M57</f>
        <v>-237</v>
      </c>
      <c r="L57" s="22">
        <v>101</v>
      </c>
      <c r="M57" s="22">
        <v>338</v>
      </c>
      <c r="N57" s="22">
        <f t="shared" ref="N57:N64" si="54">+O57-P57</f>
        <v>-136</v>
      </c>
      <c r="O57" s="22">
        <v>242</v>
      </c>
      <c r="P57" s="22">
        <v>378</v>
      </c>
      <c r="Q57" s="22">
        <f t="shared" ref="Q57:Q64" si="55">+R57-S57</f>
        <v>-15</v>
      </c>
      <c r="R57" s="22">
        <v>545</v>
      </c>
      <c r="S57" s="22">
        <v>560</v>
      </c>
      <c r="T57"/>
      <c r="U57" s="34" t="s">
        <v>139</v>
      </c>
      <c r="V57" s="22">
        <f t="shared" ref="V57:V64" si="56">+W57-X57</f>
        <v>-1062</v>
      </c>
      <c r="W57" s="22">
        <v>23</v>
      </c>
      <c r="X57" s="22">
        <v>1085</v>
      </c>
      <c r="Y57" s="22">
        <f t="shared" ref="Y57:Y64" si="57">+Z57-AA57</f>
        <v>286</v>
      </c>
      <c r="Z57" s="22">
        <v>4142</v>
      </c>
      <c r="AA57" s="22">
        <v>3856</v>
      </c>
      <c r="AB57" s="22">
        <f t="shared" ref="AB57:AB64" si="58">+AC57-AD57</f>
        <v>-60</v>
      </c>
      <c r="AC57" s="22">
        <v>142</v>
      </c>
      <c r="AD57" s="22">
        <v>202</v>
      </c>
      <c r="AE57" s="22">
        <f t="shared" ref="AE57:AE64" si="59">+AF57-AG57</f>
        <v>-231</v>
      </c>
      <c r="AF57" s="22">
        <v>87</v>
      </c>
      <c r="AG57" s="22">
        <v>318</v>
      </c>
      <c r="AH57" s="22">
        <f t="shared" ref="AH57:AH64" si="60">+AI57-AJ57</f>
        <v>0</v>
      </c>
      <c r="AI57" s="22">
        <v>0</v>
      </c>
      <c r="AJ57" s="22">
        <v>0</v>
      </c>
    </row>
    <row r="58" spans="1:36" s="1" customFormat="1" ht="21" customHeight="1" x14ac:dyDescent="0.2">
      <c r="A58" s="29" t="s">
        <v>140</v>
      </c>
      <c r="B58" s="24">
        <f t="shared" si="48"/>
        <v>-97</v>
      </c>
      <c r="C58" s="24">
        <f t="shared" si="49"/>
        <v>7720</v>
      </c>
      <c r="D58" s="24">
        <f t="shared" si="50"/>
        <v>7817</v>
      </c>
      <c r="E58" s="24">
        <f t="shared" si="51"/>
        <v>-71</v>
      </c>
      <c r="F58" s="24">
        <v>310</v>
      </c>
      <c r="G58" s="24">
        <v>381</v>
      </c>
      <c r="H58" s="24">
        <f t="shared" si="52"/>
        <v>331</v>
      </c>
      <c r="I58" s="24">
        <v>1108</v>
      </c>
      <c r="J58" s="24">
        <v>777</v>
      </c>
      <c r="K58" s="24">
        <f t="shared" si="53"/>
        <v>-177</v>
      </c>
      <c r="L58" s="24">
        <v>111</v>
      </c>
      <c r="M58" s="24">
        <v>288</v>
      </c>
      <c r="N58" s="24">
        <f t="shared" si="54"/>
        <v>-115</v>
      </c>
      <c r="O58" s="24">
        <v>364</v>
      </c>
      <c r="P58" s="24">
        <v>479</v>
      </c>
      <c r="Q58" s="24">
        <f t="shared" si="55"/>
        <v>-126</v>
      </c>
      <c r="R58" s="24">
        <v>602</v>
      </c>
      <c r="S58" s="24">
        <v>728</v>
      </c>
      <c r="T58"/>
      <c r="U58" s="35" t="s">
        <v>140</v>
      </c>
      <c r="V58" s="24">
        <f t="shared" si="56"/>
        <v>-1035</v>
      </c>
      <c r="W58" s="24">
        <v>73</v>
      </c>
      <c r="X58" s="24">
        <v>1108</v>
      </c>
      <c r="Y58" s="24">
        <f t="shared" si="57"/>
        <v>1431</v>
      </c>
      <c r="Z58" s="24">
        <v>4929</v>
      </c>
      <c r="AA58" s="24">
        <v>3498</v>
      </c>
      <c r="AB58" s="24">
        <f t="shared" si="58"/>
        <v>-76</v>
      </c>
      <c r="AC58" s="24">
        <v>134</v>
      </c>
      <c r="AD58" s="24">
        <v>210</v>
      </c>
      <c r="AE58" s="24">
        <f t="shared" si="59"/>
        <v>-259</v>
      </c>
      <c r="AF58" s="24">
        <v>89</v>
      </c>
      <c r="AG58" s="24">
        <v>348</v>
      </c>
      <c r="AH58" s="24">
        <f t="shared" si="60"/>
        <v>0</v>
      </c>
      <c r="AI58" s="24">
        <v>0</v>
      </c>
      <c r="AJ58" s="24">
        <v>0</v>
      </c>
    </row>
    <row r="59" spans="1:36" s="1" customFormat="1" ht="21" customHeight="1" x14ac:dyDescent="0.2">
      <c r="A59" s="28" t="s">
        <v>141</v>
      </c>
      <c r="B59" s="22">
        <f t="shared" si="48"/>
        <v>-31</v>
      </c>
      <c r="C59" s="22">
        <f t="shared" si="49"/>
        <v>7776</v>
      </c>
      <c r="D59" s="22">
        <f t="shared" si="50"/>
        <v>7807</v>
      </c>
      <c r="E59" s="22">
        <f t="shared" si="51"/>
        <v>-128</v>
      </c>
      <c r="F59" s="22">
        <v>415</v>
      </c>
      <c r="G59" s="22">
        <v>543</v>
      </c>
      <c r="H59" s="22">
        <f t="shared" si="52"/>
        <v>308</v>
      </c>
      <c r="I59" s="22">
        <v>1058</v>
      </c>
      <c r="J59" s="22">
        <v>750</v>
      </c>
      <c r="K59" s="22">
        <f t="shared" si="53"/>
        <v>-189</v>
      </c>
      <c r="L59" s="22">
        <v>152</v>
      </c>
      <c r="M59" s="22">
        <v>341</v>
      </c>
      <c r="N59" s="22">
        <f t="shared" si="54"/>
        <v>-216</v>
      </c>
      <c r="O59" s="22">
        <v>438</v>
      </c>
      <c r="P59" s="22">
        <v>654</v>
      </c>
      <c r="Q59" s="22">
        <f t="shared" si="55"/>
        <v>62</v>
      </c>
      <c r="R59" s="22">
        <v>546</v>
      </c>
      <c r="S59" s="22">
        <v>484</v>
      </c>
      <c r="T59"/>
      <c r="U59" s="34" t="s">
        <v>141</v>
      </c>
      <c r="V59" s="22">
        <f t="shared" si="56"/>
        <v>-886</v>
      </c>
      <c r="W59" s="22">
        <v>36</v>
      </c>
      <c r="X59" s="22">
        <v>922</v>
      </c>
      <c r="Y59" s="22">
        <f t="shared" si="57"/>
        <v>1248</v>
      </c>
      <c r="Z59" s="22">
        <v>4959</v>
      </c>
      <c r="AA59" s="22">
        <v>3711</v>
      </c>
      <c r="AB59" s="22">
        <f t="shared" si="58"/>
        <v>-74</v>
      </c>
      <c r="AC59" s="22">
        <v>92</v>
      </c>
      <c r="AD59" s="22">
        <v>166</v>
      </c>
      <c r="AE59" s="22">
        <f t="shared" si="59"/>
        <v>-156</v>
      </c>
      <c r="AF59" s="22">
        <v>80</v>
      </c>
      <c r="AG59" s="22">
        <v>236</v>
      </c>
      <c r="AH59" s="22">
        <f t="shared" si="60"/>
        <v>0</v>
      </c>
      <c r="AI59" s="22">
        <v>0</v>
      </c>
      <c r="AJ59" s="22">
        <v>0</v>
      </c>
    </row>
    <row r="60" spans="1:36" s="1" customFormat="1" ht="21" customHeight="1" x14ac:dyDescent="0.2">
      <c r="A60" s="29" t="s">
        <v>142</v>
      </c>
      <c r="B60" s="24">
        <f t="shared" si="48"/>
        <v>-475</v>
      </c>
      <c r="C60" s="24">
        <f t="shared" si="49"/>
        <v>8454</v>
      </c>
      <c r="D60" s="24">
        <f t="shared" si="50"/>
        <v>8929</v>
      </c>
      <c r="E60" s="24">
        <f t="shared" si="51"/>
        <v>-58</v>
      </c>
      <c r="F60" s="24">
        <v>423</v>
      </c>
      <c r="G60" s="24">
        <v>481</v>
      </c>
      <c r="H60" s="24">
        <f t="shared" si="52"/>
        <v>298</v>
      </c>
      <c r="I60" s="24">
        <v>1345</v>
      </c>
      <c r="J60" s="24">
        <v>1047</v>
      </c>
      <c r="K60" s="24">
        <f t="shared" si="53"/>
        <v>-222</v>
      </c>
      <c r="L60" s="24">
        <v>-20</v>
      </c>
      <c r="M60" s="24">
        <v>202</v>
      </c>
      <c r="N60" s="24">
        <f t="shared" si="54"/>
        <v>-243</v>
      </c>
      <c r="O60" s="24">
        <v>279</v>
      </c>
      <c r="P60" s="24">
        <v>522</v>
      </c>
      <c r="Q60" s="24">
        <f t="shared" si="55"/>
        <v>-48</v>
      </c>
      <c r="R60" s="24">
        <v>544</v>
      </c>
      <c r="S60" s="24">
        <v>592</v>
      </c>
      <c r="T60"/>
      <c r="U60" s="35" t="s">
        <v>142</v>
      </c>
      <c r="V60" s="24">
        <f t="shared" si="56"/>
        <v>-698</v>
      </c>
      <c r="W60" s="24">
        <v>425</v>
      </c>
      <c r="X60" s="24">
        <v>1123</v>
      </c>
      <c r="Y60" s="24">
        <f t="shared" si="57"/>
        <v>837</v>
      </c>
      <c r="Z60" s="24">
        <v>5237</v>
      </c>
      <c r="AA60" s="24">
        <v>4400</v>
      </c>
      <c r="AB60" s="24">
        <f t="shared" si="58"/>
        <v>-81</v>
      </c>
      <c r="AC60" s="24">
        <v>123</v>
      </c>
      <c r="AD60" s="24">
        <v>204</v>
      </c>
      <c r="AE60" s="24">
        <f t="shared" si="59"/>
        <v>-260</v>
      </c>
      <c r="AF60" s="24">
        <v>98</v>
      </c>
      <c r="AG60" s="24">
        <v>358</v>
      </c>
      <c r="AH60" s="24">
        <f t="shared" si="60"/>
        <v>0</v>
      </c>
      <c r="AI60" s="24">
        <v>0</v>
      </c>
      <c r="AJ60" s="24">
        <v>0</v>
      </c>
    </row>
    <row r="61" spans="1:36" s="1" customFormat="1" ht="21" customHeight="1" x14ac:dyDescent="0.2">
      <c r="A61" s="28" t="s">
        <v>147</v>
      </c>
      <c r="B61" s="22">
        <f t="shared" si="48"/>
        <v>-656</v>
      </c>
      <c r="C61" s="22">
        <f t="shared" si="49"/>
        <v>8060</v>
      </c>
      <c r="D61" s="22">
        <f t="shared" si="50"/>
        <v>8716</v>
      </c>
      <c r="E61" s="22">
        <f t="shared" si="51"/>
        <v>-153</v>
      </c>
      <c r="F61" s="22">
        <v>532</v>
      </c>
      <c r="G61" s="22">
        <v>685</v>
      </c>
      <c r="H61" s="22">
        <f t="shared" si="52"/>
        <v>185</v>
      </c>
      <c r="I61" s="22">
        <v>866</v>
      </c>
      <c r="J61" s="22">
        <v>681</v>
      </c>
      <c r="K61" s="22">
        <f t="shared" si="53"/>
        <v>-352</v>
      </c>
      <c r="L61" s="22">
        <v>-18</v>
      </c>
      <c r="M61" s="22">
        <v>334</v>
      </c>
      <c r="N61" s="22">
        <f t="shared" si="54"/>
        <v>-85</v>
      </c>
      <c r="O61" s="22">
        <v>388</v>
      </c>
      <c r="P61" s="22">
        <v>473</v>
      </c>
      <c r="Q61" s="22">
        <f t="shared" si="55"/>
        <v>6</v>
      </c>
      <c r="R61" s="22">
        <v>645</v>
      </c>
      <c r="S61" s="22">
        <v>639</v>
      </c>
      <c r="T61"/>
      <c r="U61" s="34" t="s">
        <v>147</v>
      </c>
      <c r="V61" s="22">
        <f t="shared" si="56"/>
        <v>-1305</v>
      </c>
      <c r="W61" s="22">
        <v>58</v>
      </c>
      <c r="X61" s="22">
        <v>1363</v>
      </c>
      <c r="Y61" s="22">
        <f t="shared" si="57"/>
        <v>1365</v>
      </c>
      <c r="Z61" s="22">
        <v>5401</v>
      </c>
      <c r="AA61" s="22">
        <v>4036</v>
      </c>
      <c r="AB61" s="22">
        <f t="shared" si="58"/>
        <v>-88</v>
      </c>
      <c r="AC61" s="22">
        <v>115</v>
      </c>
      <c r="AD61" s="22">
        <v>203</v>
      </c>
      <c r="AE61" s="22">
        <f t="shared" si="59"/>
        <v>-229</v>
      </c>
      <c r="AF61" s="22">
        <v>73</v>
      </c>
      <c r="AG61" s="22">
        <v>302</v>
      </c>
      <c r="AH61" s="22">
        <f t="shared" si="60"/>
        <v>0</v>
      </c>
      <c r="AI61" s="22">
        <v>0</v>
      </c>
      <c r="AJ61" s="22">
        <v>0</v>
      </c>
    </row>
    <row r="62" spans="1:36" s="1" customFormat="1" ht="21" customHeight="1" x14ac:dyDescent="0.2">
      <c r="A62" s="29" t="s">
        <v>148</v>
      </c>
      <c r="B62" s="24">
        <f t="shared" si="48"/>
        <v>-82</v>
      </c>
      <c r="C62" s="24">
        <f t="shared" si="49"/>
        <v>8628</v>
      </c>
      <c r="D62" s="24">
        <f t="shared" si="50"/>
        <v>8710</v>
      </c>
      <c r="E62" s="24">
        <f t="shared" si="51"/>
        <v>-82</v>
      </c>
      <c r="F62" s="24">
        <v>446</v>
      </c>
      <c r="G62" s="24">
        <v>528</v>
      </c>
      <c r="H62" s="24">
        <f t="shared" si="52"/>
        <v>605</v>
      </c>
      <c r="I62" s="24">
        <v>1208</v>
      </c>
      <c r="J62" s="24">
        <v>603</v>
      </c>
      <c r="K62" s="24">
        <f t="shared" si="53"/>
        <v>-395</v>
      </c>
      <c r="L62" s="24">
        <v>-22</v>
      </c>
      <c r="M62" s="24">
        <v>373</v>
      </c>
      <c r="N62" s="24">
        <f t="shared" si="54"/>
        <v>-417</v>
      </c>
      <c r="O62" s="24">
        <v>308</v>
      </c>
      <c r="P62" s="24">
        <v>725</v>
      </c>
      <c r="Q62" s="24">
        <f t="shared" si="55"/>
        <v>-25</v>
      </c>
      <c r="R62" s="24">
        <v>751</v>
      </c>
      <c r="S62" s="24">
        <v>776</v>
      </c>
      <c r="T62"/>
      <c r="U62" s="35" t="s">
        <v>148</v>
      </c>
      <c r="V62" s="24">
        <f t="shared" si="56"/>
        <v>-892</v>
      </c>
      <c r="W62" s="24">
        <v>151</v>
      </c>
      <c r="X62" s="24">
        <v>1043</v>
      </c>
      <c r="Y62" s="24">
        <f t="shared" si="57"/>
        <v>1539</v>
      </c>
      <c r="Z62" s="24">
        <v>5590</v>
      </c>
      <c r="AA62" s="24">
        <v>4051</v>
      </c>
      <c r="AB62" s="24">
        <f t="shared" si="58"/>
        <v>-256</v>
      </c>
      <c r="AC62" s="24">
        <v>89</v>
      </c>
      <c r="AD62" s="24">
        <v>345</v>
      </c>
      <c r="AE62" s="24">
        <f t="shared" si="59"/>
        <v>-159</v>
      </c>
      <c r="AF62" s="24">
        <v>107</v>
      </c>
      <c r="AG62" s="24">
        <v>266</v>
      </c>
      <c r="AH62" s="24">
        <f t="shared" si="60"/>
        <v>0</v>
      </c>
      <c r="AI62" s="24">
        <v>0</v>
      </c>
      <c r="AJ62" s="24">
        <v>0</v>
      </c>
    </row>
    <row r="63" spans="1:36" s="1" customFormat="1" ht="21" customHeight="1" x14ac:dyDescent="0.2">
      <c r="A63" s="28" t="s">
        <v>149</v>
      </c>
      <c r="B63" s="22">
        <f t="shared" si="48"/>
        <v>23</v>
      </c>
      <c r="C63" s="22">
        <f t="shared" si="49"/>
        <v>8540</v>
      </c>
      <c r="D63" s="22">
        <f t="shared" si="50"/>
        <v>8517</v>
      </c>
      <c r="E63" s="22">
        <f t="shared" si="51"/>
        <v>-133</v>
      </c>
      <c r="F63" s="22">
        <v>546</v>
      </c>
      <c r="G63" s="22">
        <v>679</v>
      </c>
      <c r="H63" s="22">
        <f t="shared" si="52"/>
        <v>388</v>
      </c>
      <c r="I63" s="22">
        <v>1184</v>
      </c>
      <c r="J63" s="22">
        <v>796</v>
      </c>
      <c r="K63" s="22">
        <f t="shared" si="53"/>
        <v>-323</v>
      </c>
      <c r="L63" s="22">
        <v>59</v>
      </c>
      <c r="M63" s="22">
        <v>382</v>
      </c>
      <c r="N63" s="22">
        <f t="shared" si="54"/>
        <v>-244</v>
      </c>
      <c r="O63" s="22">
        <v>279</v>
      </c>
      <c r="P63" s="22">
        <v>523</v>
      </c>
      <c r="Q63" s="22">
        <f t="shared" si="55"/>
        <v>56</v>
      </c>
      <c r="R63" s="22">
        <v>606</v>
      </c>
      <c r="S63" s="22">
        <v>550</v>
      </c>
      <c r="T63"/>
      <c r="U63" s="34" t="s">
        <v>149</v>
      </c>
      <c r="V63" s="22">
        <f t="shared" si="56"/>
        <v>-1073</v>
      </c>
      <c r="W63" s="22">
        <v>54</v>
      </c>
      <c r="X63" s="22">
        <v>1127</v>
      </c>
      <c r="Y63" s="22">
        <f t="shared" si="57"/>
        <v>1720</v>
      </c>
      <c r="Z63" s="22">
        <v>5608</v>
      </c>
      <c r="AA63" s="22">
        <v>3888</v>
      </c>
      <c r="AB63" s="22">
        <f t="shared" si="58"/>
        <v>-154</v>
      </c>
      <c r="AC63" s="22">
        <v>118</v>
      </c>
      <c r="AD63" s="22">
        <v>272</v>
      </c>
      <c r="AE63" s="22">
        <f t="shared" si="59"/>
        <v>-214</v>
      </c>
      <c r="AF63" s="22">
        <v>86</v>
      </c>
      <c r="AG63" s="22">
        <v>300</v>
      </c>
      <c r="AH63" s="22">
        <f t="shared" si="60"/>
        <v>0</v>
      </c>
      <c r="AI63" s="22">
        <v>0</v>
      </c>
      <c r="AJ63" s="22">
        <v>0</v>
      </c>
    </row>
    <row r="64" spans="1:36" s="1" customFormat="1" ht="21" customHeight="1" x14ac:dyDescent="0.2">
      <c r="A64" s="29" t="s">
        <v>150</v>
      </c>
      <c r="B64" s="24">
        <f t="shared" si="48"/>
        <v>-314</v>
      </c>
      <c r="C64" s="24">
        <f t="shared" si="49"/>
        <v>9540</v>
      </c>
      <c r="D64" s="24">
        <f t="shared" si="50"/>
        <v>9854</v>
      </c>
      <c r="E64" s="24">
        <f t="shared" si="51"/>
        <v>-131</v>
      </c>
      <c r="F64" s="24">
        <v>481</v>
      </c>
      <c r="G64" s="24">
        <v>612</v>
      </c>
      <c r="H64" s="24">
        <f t="shared" si="52"/>
        <v>407</v>
      </c>
      <c r="I64" s="24">
        <v>1368</v>
      </c>
      <c r="J64" s="24">
        <v>961</v>
      </c>
      <c r="K64" s="24">
        <f t="shared" si="53"/>
        <v>-240</v>
      </c>
      <c r="L64" s="24">
        <v>56</v>
      </c>
      <c r="M64" s="24">
        <v>296</v>
      </c>
      <c r="N64" s="24">
        <f t="shared" si="54"/>
        <v>-637</v>
      </c>
      <c r="O64" s="24">
        <v>334</v>
      </c>
      <c r="P64" s="24">
        <v>971</v>
      </c>
      <c r="Q64" s="24">
        <f t="shared" si="55"/>
        <v>67</v>
      </c>
      <c r="R64" s="24">
        <v>738</v>
      </c>
      <c r="S64" s="24">
        <v>671</v>
      </c>
      <c r="T64"/>
      <c r="U64" s="35" t="s">
        <v>150</v>
      </c>
      <c r="V64" s="24">
        <f t="shared" si="56"/>
        <v>-1195</v>
      </c>
      <c r="W64" s="24">
        <v>61</v>
      </c>
      <c r="X64" s="24">
        <v>1256</v>
      </c>
      <c r="Y64" s="24">
        <f t="shared" si="57"/>
        <v>1753</v>
      </c>
      <c r="Z64" s="24">
        <v>6252</v>
      </c>
      <c r="AA64" s="24">
        <v>4499</v>
      </c>
      <c r="AB64" s="24">
        <f t="shared" si="58"/>
        <v>-102</v>
      </c>
      <c r="AC64" s="24">
        <v>115</v>
      </c>
      <c r="AD64" s="24">
        <v>217</v>
      </c>
      <c r="AE64" s="24">
        <f t="shared" si="59"/>
        <v>-236</v>
      </c>
      <c r="AF64" s="24">
        <v>135</v>
      </c>
      <c r="AG64" s="24">
        <v>371</v>
      </c>
      <c r="AH64" s="24">
        <f t="shared" si="60"/>
        <v>0</v>
      </c>
      <c r="AI64" s="24">
        <v>0</v>
      </c>
      <c r="AJ64" s="24">
        <v>0</v>
      </c>
    </row>
    <row r="65" spans="1:36" s="1" customFormat="1" ht="21" customHeight="1" x14ac:dyDescent="0.2">
      <c r="A65" s="28" t="s">
        <v>151</v>
      </c>
      <c r="B65" s="22">
        <f t="shared" ref="B65:B72" si="61">C65-D65</f>
        <v>380</v>
      </c>
      <c r="C65" s="22">
        <f t="shared" si="49"/>
        <v>9158</v>
      </c>
      <c r="D65" s="22">
        <f t="shared" si="50"/>
        <v>8778</v>
      </c>
      <c r="E65" s="22">
        <f t="shared" ref="E65:E72" si="62">+F65-G65</f>
        <v>-63</v>
      </c>
      <c r="F65" s="22">
        <v>322</v>
      </c>
      <c r="G65" s="22">
        <v>385</v>
      </c>
      <c r="H65" s="22">
        <f t="shared" ref="H65:H72" si="63">+I65-J65</f>
        <v>188</v>
      </c>
      <c r="I65" s="22">
        <v>711</v>
      </c>
      <c r="J65" s="22">
        <v>523</v>
      </c>
      <c r="K65" s="22">
        <f t="shared" ref="K65:K72" si="64">+L65-M65</f>
        <v>-237</v>
      </c>
      <c r="L65" s="22">
        <v>105</v>
      </c>
      <c r="M65" s="22">
        <v>342</v>
      </c>
      <c r="N65" s="22">
        <f t="shared" ref="N65:N72" si="65">+O65-P65</f>
        <v>-216</v>
      </c>
      <c r="O65" s="22">
        <v>357</v>
      </c>
      <c r="P65" s="22">
        <v>573</v>
      </c>
      <c r="Q65" s="22">
        <f t="shared" ref="Q65:Q72" si="66">+R65-S65</f>
        <v>31</v>
      </c>
      <c r="R65" s="22">
        <v>960</v>
      </c>
      <c r="S65" s="22">
        <v>929</v>
      </c>
      <c r="T65"/>
      <c r="U65" s="34" t="s">
        <v>151</v>
      </c>
      <c r="V65" s="22">
        <f t="shared" ref="V65:V72" si="67">+W65-X65</f>
        <v>-1269</v>
      </c>
      <c r="W65" s="22">
        <v>130</v>
      </c>
      <c r="X65" s="22">
        <v>1399</v>
      </c>
      <c r="Y65" s="22">
        <f t="shared" ref="Y65:Y72" si="68">+Z65-AA65</f>
        <v>2308</v>
      </c>
      <c r="Z65" s="22">
        <v>6410</v>
      </c>
      <c r="AA65" s="22">
        <v>4102</v>
      </c>
      <c r="AB65" s="22">
        <f t="shared" ref="AB65:AB72" si="69">+AC65-AD65</f>
        <v>-283</v>
      </c>
      <c r="AC65" s="22">
        <v>156</v>
      </c>
      <c r="AD65" s="22">
        <v>439</v>
      </c>
      <c r="AE65" s="22">
        <f t="shared" ref="AE65:AE72" si="70">+AF65-AG65</f>
        <v>-73</v>
      </c>
      <c r="AF65" s="22">
        <v>0</v>
      </c>
      <c r="AG65" s="22">
        <v>73</v>
      </c>
      <c r="AH65" s="22">
        <f t="shared" ref="AH65:AH72" si="71">+AI65-AJ65</f>
        <v>-6</v>
      </c>
      <c r="AI65" s="22">
        <v>7</v>
      </c>
      <c r="AJ65" s="22">
        <v>13</v>
      </c>
    </row>
    <row r="66" spans="1:36" s="1" customFormat="1" ht="21" customHeight="1" x14ac:dyDescent="0.2">
      <c r="A66" s="29" t="s">
        <v>152</v>
      </c>
      <c r="B66" s="24">
        <f t="shared" si="61"/>
        <v>-297</v>
      </c>
      <c r="C66" s="24">
        <f t="shared" si="49"/>
        <v>10594</v>
      </c>
      <c r="D66" s="24">
        <f t="shared" si="50"/>
        <v>10891</v>
      </c>
      <c r="E66" s="24">
        <f t="shared" si="62"/>
        <v>-45</v>
      </c>
      <c r="F66" s="24">
        <v>507</v>
      </c>
      <c r="G66" s="24">
        <v>552</v>
      </c>
      <c r="H66" s="24">
        <f t="shared" si="63"/>
        <v>508</v>
      </c>
      <c r="I66" s="24">
        <v>985</v>
      </c>
      <c r="J66" s="24">
        <v>477</v>
      </c>
      <c r="K66" s="24">
        <f t="shared" si="64"/>
        <v>-297</v>
      </c>
      <c r="L66" s="24">
        <v>73</v>
      </c>
      <c r="M66" s="24">
        <v>370</v>
      </c>
      <c r="N66" s="24">
        <f t="shared" si="65"/>
        <v>-310</v>
      </c>
      <c r="O66" s="24">
        <v>349</v>
      </c>
      <c r="P66" s="24">
        <v>659</v>
      </c>
      <c r="Q66" s="24">
        <f t="shared" si="66"/>
        <v>-76</v>
      </c>
      <c r="R66" s="24">
        <v>1132</v>
      </c>
      <c r="S66" s="24">
        <v>1208</v>
      </c>
      <c r="T66"/>
      <c r="U66" s="35" t="s">
        <v>152</v>
      </c>
      <c r="V66" s="24">
        <f t="shared" si="67"/>
        <v>-1474</v>
      </c>
      <c r="W66" s="24">
        <v>153</v>
      </c>
      <c r="X66" s="24">
        <v>1627</v>
      </c>
      <c r="Y66" s="24">
        <f t="shared" si="68"/>
        <v>1850</v>
      </c>
      <c r="Z66" s="24">
        <v>7129</v>
      </c>
      <c r="AA66" s="24">
        <v>5279</v>
      </c>
      <c r="AB66" s="24">
        <f t="shared" si="69"/>
        <v>-375</v>
      </c>
      <c r="AC66" s="24">
        <v>245</v>
      </c>
      <c r="AD66" s="24">
        <v>620</v>
      </c>
      <c r="AE66" s="24">
        <f t="shared" si="70"/>
        <v>-78</v>
      </c>
      <c r="AF66" s="24">
        <v>20</v>
      </c>
      <c r="AG66" s="24">
        <v>98</v>
      </c>
      <c r="AH66" s="24">
        <f t="shared" si="71"/>
        <v>0</v>
      </c>
      <c r="AI66" s="24">
        <v>1</v>
      </c>
      <c r="AJ66" s="24">
        <v>1</v>
      </c>
    </row>
    <row r="67" spans="1:36" s="1" customFormat="1" ht="21" customHeight="1" x14ac:dyDescent="0.2">
      <c r="A67" s="28" t="s">
        <v>153</v>
      </c>
      <c r="B67" s="22">
        <f t="shared" si="61"/>
        <v>-183</v>
      </c>
      <c r="C67" s="22">
        <f t="shared" si="49"/>
        <v>10476</v>
      </c>
      <c r="D67" s="22">
        <f t="shared" si="50"/>
        <v>10659</v>
      </c>
      <c r="E67" s="22">
        <f t="shared" si="62"/>
        <v>-99</v>
      </c>
      <c r="F67" s="22">
        <v>381</v>
      </c>
      <c r="G67" s="22">
        <v>480</v>
      </c>
      <c r="H67" s="22">
        <f t="shared" si="63"/>
        <v>650</v>
      </c>
      <c r="I67" s="22">
        <v>1108</v>
      </c>
      <c r="J67" s="22">
        <v>458</v>
      </c>
      <c r="K67" s="22">
        <f t="shared" si="64"/>
        <v>24</v>
      </c>
      <c r="L67" s="22">
        <v>115</v>
      </c>
      <c r="M67" s="22">
        <v>91</v>
      </c>
      <c r="N67" s="22">
        <f t="shared" si="65"/>
        <v>-224</v>
      </c>
      <c r="O67" s="22">
        <v>368</v>
      </c>
      <c r="P67" s="22">
        <v>592</v>
      </c>
      <c r="Q67" s="22">
        <f t="shared" si="66"/>
        <v>-4</v>
      </c>
      <c r="R67" s="22">
        <v>1162</v>
      </c>
      <c r="S67" s="22">
        <v>1166</v>
      </c>
      <c r="T67"/>
      <c r="U67" s="34" t="s">
        <v>153</v>
      </c>
      <c r="V67" s="22">
        <f t="shared" si="67"/>
        <v>-1352</v>
      </c>
      <c r="W67" s="22">
        <v>176</v>
      </c>
      <c r="X67" s="22">
        <v>1528</v>
      </c>
      <c r="Y67" s="22">
        <f t="shared" si="68"/>
        <v>1383</v>
      </c>
      <c r="Z67" s="22">
        <v>6919</v>
      </c>
      <c r="AA67" s="22">
        <v>5536</v>
      </c>
      <c r="AB67" s="22">
        <f t="shared" si="69"/>
        <v>-447</v>
      </c>
      <c r="AC67" s="22">
        <v>245</v>
      </c>
      <c r="AD67" s="22">
        <v>692</v>
      </c>
      <c r="AE67" s="22">
        <f t="shared" si="70"/>
        <v>-101</v>
      </c>
      <c r="AF67" s="22">
        <v>2</v>
      </c>
      <c r="AG67" s="22">
        <v>103</v>
      </c>
      <c r="AH67" s="22">
        <f t="shared" si="71"/>
        <v>-13</v>
      </c>
      <c r="AI67" s="22">
        <v>0</v>
      </c>
      <c r="AJ67" s="22">
        <v>13</v>
      </c>
    </row>
    <row r="68" spans="1:36" s="1" customFormat="1" ht="21" customHeight="1" x14ac:dyDescent="0.2">
      <c r="A68" s="29" t="s">
        <v>154</v>
      </c>
      <c r="B68" s="24">
        <f t="shared" si="61"/>
        <v>-1382</v>
      </c>
      <c r="C68" s="24">
        <f t="shared" si="49"/>
        <v>13140</v>
      </c>
      <c r="D68" s="24">
        <f t="shared" si="50"/>
        <v>14522</v>
      </c>
      <c r="E68" s="24">
        <f t="shared" si="62"/>
        <v>-68</v>
      </c>
      <c r="F68" s="24">
        <v>468</v>
      </c>
      <c r="G68" s="24">
        <v>536</v>
      </c>
      <c r="H68" s="24">
        <f t="shared" si="63"/>
        <v>498</v>
      </c>
      <c r="I68" s="24">
        <v>1183</v>
      </c>
      <c r="J68" s="24">
        <v>685</v>
      </c>
      <c r="K68" s="24">
        <f t="shared" si="64"/>
        <v>-63</v>
      </c>
      <c r="L68" s="24">
        <v>246</v>
      </c>
      <c r="M68" s="24">
        <v>309</v>
      </c>
      <c r="N68" s="24">
        <f t="shared" si="65"/>
        <v>-138</v>
      </c>
      <c r="O68" s="24">
        <v>603</v>
      </c>
      <c r="P68" s="24">
        <v>741</v>
      </c>
      <c r="Q68" s="24">
        <f t="shared" si="66"/>
        <v>-322</v>
      </c>
      <c r="R68" s="24">
        <v>1392</v>
      </c>
      <c r="S68" s="24">
        <v>1714</v>
      </c>
      <c r="T68"/>
      <c r="U68" s="35" t="s">
        <v>154</v>
      </c>
      <c r="V68" s="24">
        <f t="shared" si="67"/>
        <v>-1955</v>
      </c>
      <c r="W68" s="24">
        <v>250</v>
      </c>
      <c r="X68" s="24">
        <v>2205</v>
      </c>
      <c r="Y68" s="24">
        <f t="shared" si="68"/>
        <v>1350</v>
      </c>
      <c r="Z68" s="24">
        <v>8688</v>
      </c>
      <c r="AA68" s="24">
        <v>7338</v>
      </c>
      <c r="AB68" s="24">
        <f t="shared" si="69"/>
        <v>-567</v>
      </c>
      <c r="AC68" s="24">
        <v>282</v>
      </c>
      <c r="AD68" s="24">
        <v>849</v>
      </c>
      <c r="AE68" s="24">
        <f t="shared" si="70"/>
        <v>-130</v>
      </c>
      <c r="AF68" s="24">
        <v>13</v>
      </c>
      <c r="AG68" s="24">
        <v>143</v>
      </c>
      <c r="AH68" s="24">
        <f t="shared" si="71"/>
        <v>13</v>
      </c>
      <c r="AI68" s="24">
        <v>15</v>
      </c>
      <c r="AJ68" s="24">
        <v>2</v>
      </c>
    </row>
    <row r="69" spans="1:36" s="1" customFormat="1" ht="21" customHeight="1" x14ac:dyDescent="0.2">
      <c r="A69" s="28" t="s">
        <v>155</v>
      </c>
      <c r="B69" s="22">
        <f t="shared" si="61"/>
        <v>-792</v>
      </c>
      <c r="C69" s="22">
        <f t="shared" si="49"/>
        <v>9801</v>
      </c>
      <c r="D69" s="22">
        <f t="shared" si="50"/>
        <v>10593</v>
      </c>
      <c r="E69" s="22">
        <f t="shared" si="62"/>
        <v>-72</v>
      </c>
      <c r="F69" s="22">
        <v>348</v>
      </c>
      <c r="G69" s="22">
        <v>420</v>
      </c>
      <c r="H69" s="22">
        <f t="shared" si="63"/>
        <v>530</v>
      </c>
      <c r="I69" s="22">
        <v>852</v>
      </c>
      <c r="J69" s="22">
        <v>322</v>
      </c>
      <c r="K69" s="22">
        <f t="shared" si="64"/>
        <v>-507</v>
      </c>
      <c r="L69" s="22">
        <v>253</v>
      </c>
      <c r="M69" s="22">
        <v>760</v>
      </c>
      <c r="N69" s="22">
        <f t="shared" si="65"/>
        <v>-230</v>
      </c>
      <c r="O69" s="22">
        <v>259</v>
      </c>
      <c r="P69" s="22">
        <v>489</v>
      </c>
      <c r="Q69" s="22">
        <f t="shared" si="66"/>
        <v>190</v>
      </c>
      <c r="R69" s="22">
        <v>1253</v>
      </c>
      <c r="S69" s="22">
        <v>1063</v>
      </c>
      <c r="T69"/>
      <c r="U69" s="34" t="s">
        <v>155</v>
      </c>
      <c r="V69" s="22">
        <f t="shared" si="67"/>
        <v>-1550</v>
      </c>
      <c r="W69" s="22">
        <v>160</v>
      </c>
      <c r="X69" s="22">
        <v>1710</v>
      </c>
      <c r="Y69" s="22">
        <f t="shared" si="68"/>
        <v>1293</v>
      </c>
      <c r="Z69" s="22">
        <v>6392</v>
      </c>
      <c r="AA69" s="22">
        <v>5099</v>
      </c>
      <c r="AB69" s="22">
        <f t="shared" si="69"/>
        <v>-379</v>
      </c>
      <c r="AC69" s="22">
        <v>264</v>
      </c>
      <c r="AD69" s="22">
        <v>643</v>
      </c>
      <c r="AE69" s="22">
        <f t="shared" si="70"/>
        <v>-66</v>
      </c>
      <c r="AF69" s="22">
        <v>13</v>
      </c>
      <c r="AG69" s="22">
        <v>79</v>
      </c>
      <c r="AH69" s="22">
        <f t="shared" si="71"/>
        <v>-1</v>
      </c>
      <c r="AI69" s="22">
        <v>7</v>
      </c>
      <c r="AJ69" s="22">
        <v>8</v>
      </c>
    </row>
    <row r="70" spans="1:36" s="1" customFormat="1" ht="21" customHeight="1" x14ac:dyDescent="0.2">
      <c r="A70" s="29" t="s">
        <v>156</v>
      </c>
      <c r="B70" s="24">
        <f t="shared" si="61"/>
        <v>368</v>
      </c>
      <c r="C70" s="24">
        <f t="shared" si="49"/>
        <v>11559</v>
      </c>
      <c r="D70" s="24">
        <f t="shared" si="50"/>
        <v>11191</v>
      </c>
      <c r="E70" s="24">
        <f t="shared" si="62"/>
        <v>-33</v>
      </c>
      <c r="F70" s="24">
        <v>455</v>
      </c>
      <c r="G70" s="24">
        <v>488</v>
      </c>
      <c r="H70" s="24">
        <f t="shared" si="63"/>
        <v>707</v>
      </c>
      <c r="I70" s="24">
        <v>1104</v>
      </c>
      <c r="J70" s="24">
        <v>397</v>
      </c>
      <c r="K70" s="24">
        <f t="shared" si="64"/>
        <v>-191</v>
      </c>
      <c r="L70" s="24">
        <v>337</v>
      </c>
      <c r="M70" s="24">
        <v>528</v>
      </c>
      <c r="N70" s="24">
        <f t="shared" si="65"/>
        <v>-231</v>
      </c>
      <c r="O70" s="24">
        <v>308</v>
      </c>
      <c r="P70" s="24">
        <v>539</v>
      </c>
      <c r="Q70" s="24">
        <f t="shared" si="66"/>
        <v>130</v>
      </c>
      <c r="R70" s="24">
        <v>1439</v>
      </c>
      <c r="S70" s="24">
        <v>1309</v>
      </c>
      <c r="T70"/>
      <c r="U70" s="35" t="s">
        <v>156</v>
      </c>
      <c r="V70" s="24">
        <f t="shared" si="67"/>
        <v>-1611</v>
      </c>
      <c r="W70" s="24">
        <v>179</v>
      </c>
      <c r="X70" s="24">
        <v>1790</v>
      </c>
      <c r="Y70" s="24">
        <f t="shared" si="68"/>
        <v>2015</v>
      </c>
      <c r="Z70" s="24">
        <v>7375</v>
      </c>
      <c r="AA70" s="24">
        <v>5360</v>
      </c>
      <c r="AB70" s="24">
        <f t="shared" si="69"/>
        <v>-334</v>
      </c>
      <c r="AC70" s="24">
        <v>356</v>
      </c>
      <c r="AD70" s="24">
        <v>690</v>
      </c>
      <c r="AE70" s="24">
        <f t="shared" si="70"/>
        <v>-84</v>
      </c>
      <c r="AF70" s="24">
        <v>2</v>
      </c>
      <c r="AG70" s="24">
        <v>86</v>
      </c>
      <c r="AH70" s="24">
        <f t="shared" si="71"/>
        <v>0</v>
      </c>
      <c r="AI70" s="24">
        <v>4</v>
      </c>
      <c r="AJ70" s="24">
        <v>4</v>
      </c>
    </row>
    <row r="71" spans="1:36" s="1" customFormat="1" ht="21" customHeight="1" x14ac:dyDescent="0.2">
      <c r="A71" s="28" t="s">
        <v>157</v>
      </c>
      <c r="B71" s="22">
        <f t="shared" si="61"/>
        <v>210</v>
      </c>
      <c r="C71" s="22">
        <f t="shared" si="49"/>
        <v>11827</v>
      </c>
      <c r="D71" s="22">
        <f t="shared" si="50"/>
        <v>11617</v>
      </c>
      <c r="E71" s="22">
        <f t="shared" si="62"/>
        <v>-3</v>
      </c>
      <c r="F71" s="22">
        <v>479</v>
      </c>
      <c r="G71" s="22">
        <v>482</v>
      </c>
      <c r="H71" s="22">
        <f t="shared" si="63"/>
        <v>651</v>
      </c>
      <c r="I71" s="22">
        <v>1207</v>
      </c>
      <c r="J71" s="22">
        <v>556</v>
      </c>
      <c r="K71" s="22">
        <f t="shared" si="64"/>
        <v>-280</v>
      </c>
      <c r="L71" s="22">
        <v>168</v>
      </c>
      <c r="M71" s="22">
        <v>448</v>
      </c>
      <c r="N71" s="22">
        <f t="shared" si="65"/>
        <v>-151</v>
      </c>
      <c r="O71" s="22">
        <v>391</v>
      </c>
      <c r="P71" s="22">
        <v>542</v>
      </c>
      <c r="Q71" s="22">
        <f t="shared" si="66"/>
        <v>249</v>
      </c>
      <c r="R71" s="22">
        <v>1617</v>
      </c>
      <c r="S71" s="22">
        <v>1368</v>
      </c>
      <c r="T71"/>
      <c r="U71" s="34" t="s">
        <v>157</v>
      </c>
      <c r="V71" s="22">
        <f t="shared" si="67"/>
        <v>-1277</v>
      </c>
      <c r="W71" s="22">
        <v>170</v>
      </c>
      <c r="X71" s="22">
        <v>1447</v>
      </c>
      <c r="Y71" s="22">
        <f t="shared" si="68"/>
        <v>1573</v>
      </c>
      <c r="Z71" s="22">
        <v>7300</v>
      </c>
      <c r="AA71" s="22">
        <v>5727</v>
      </c>
      <c r="AB71" s="22">
        <f t="shared" si="69"/>
        <v>-462</v>
      </c>
      <c r="AC71" s="22">
        <v>492</v>
      </c>
      <c r="AD71" s="22">
        <v>954</v>
      </c>
      <c r="AE71" s="22">
        <f t="shared" si="70"/>
        <v>-92</v>
      </c>
      <c r="AF71" s="22">
        <v>0</v>
      </c>
      <c r="AG71" s="22">
        <v>92</v>
      </c>
      <c r="AH71" s="22">
        <f t="shared" si="71"/>
        <v>2</v>
      </c>
      <c r="AI71" s="22">
        <v>3</v>
      </c>
      <c r="AJ71" s="22">
        <v>1</v>
      </c>
    </row>
    <row r="72" spans="1:36" s="1" customFormat="1" ht="21" customHeight="1" x14ac:dyDescent="0.2">
      <c r="A72" s="29" t="s">
        <v>158</v>
      </c>
      <c r="B72" s="24">
        <f t="shared" si="61"/>
        <v>-1860</v>
      </c>
      <c r="C72" s="24">
        <f t="shared" si="49"/>
        <v>14149</v>
      </c>
      <c r="D72" s="24">
        <f t="shared" si="50"/>
        <v>16009</v>
      </c>
      <c r="E72" s="24">
        <f t="shared" si="62"/>
        <v>48</v>
      </c>
      <c r="F72" s="24">
        <v>441</v>
      </c>
      <c r="G72" s="24">
        <v>393</v>
      </c>
      <c r="H72" s="24">
        <f t="shared" si="63"/>
        <v>782</v>
      </c>
      <c r="I72" s="24">
        <v>1610</v>
      </c>
      <c r="J72" s="24">
        <v>828</v>
      </c>
      <c r="K72" s="24">
        <f t="shared" si="64"/>
        <v>-302</v>
      </c>
      <c r="L72" s="24">
        <v>462</v>
      </c>
      <c r="M72" s="24">
        <v>764</v>
      </c>
      <c r="N72" s="24">
        <f t="shared" si="65"/>
        <v>-162</v>
      </c>
      <c r="O72" s="24">
        <v>473</v>
      </c>
      <c r="P72" s="24">
        <v>635</v>
      </c>
      <c r="Q72" s="24">
        <f t="shared" si="66"/>
        <v>24</v>
      </c>
      <c r="R72" s="24">
        <v>1998</v>
      </c>
      <c r="S72" s="24">
        <v>1974</v>
      </c>
      <c r="T72"/>
      <c r="U72" s="35" t="s">
        <v>158</v>
      </c>
      <c r="V72" s="24">
        <f t="shared" si="67"/>
        <v>-1907</v>
      </c>
      <c r="W72" s="24">
        <v>294</v>
      </c>
      <c r="X72" s="24">
        <v>2201</v>
      </c>
      <c r="Y72" s="24">
        <f t="shared" si="68"/>
        <v>263</v>
      </c>
      <c r="Z72" s="24">
        <v>8426</v>
      </c>
      <c r="AA72" s="24">
        <v>8163</v>
      </c>
      <c r="AB72" s="24">
        <f t="shared" si="69"/>
        <v>-467</v>
      </c>
      <c r="AC72" s="24">
        <v>446</v>
      </c>
      <c r="AD72" s="24">
        <v>913</v>
      </c>
      <c r="AE72" s="24">
        <f t="shared" si="70"/>
        <v>-136</v>
      </c>
      <c r="AF72" s="24">
        <v>0</v>
      </c>
      <c r="AG72" s="24">
        <v>136</v>
      </c>
      <c r="AH72" s="24">
        <f t="shared" si="71"/>
        <v>-3</v>
      </c>
      <c r="AI72" s="24">
        <v>-1</v>
      </c>
      <c r="AJ72" s="24">
        <v>2</v>
      </c>
    </row>
    <row r="73" spans="1:36" s="1" customFormat="1" ht="21" customHeight="1" x14ac:dyDescent="0.2">
      <c r="A73" s="28" t="s">
        <v>162</v>
      </c>
      <c r="B73" s="22">
        <f t="shared" ref="B73:B80" si="72">C73-D73</f>
        <v>-764</v>
      </c>
      <c r="C73" s="22">
        <f t="shared" si="49"/>
        <v>11319</v>
      </c>
      <c r="D73" s="22">
        <f t="shared" si="50"/>
        <v>12083</v>
      </c>
      <c r="E73" s="22">
        <f t="shared" ref="E73:E80" si="73">+F73-G73</f>
        <v>-39</v>
      </c>
      <c r="F73" s="22">
        <v>409</v>
      </c>
      <c r="G73" s="22">
        <v>448</v>
      </c>
      <c r="H73" s="22">
        <f t="shared" ref="H73:H80" si="74">+I73-J73</f>
        <v>668</v>
      </c>
      <c r="I73" s="22">
        <v>1058</v>
      </c>
      <c r="J73" s="22">
        <v>390</v>
      </c>
      <c r="K73" s="22">
        <f t="shared" ref="K73:K80" si="75">+L73-M73</f>
        <v>-556</v>
      </c>
      <c r="L73" s="22">
        <v>250</v>
      </c>
      <c r="M73" s="22">
        <v>806</v>
      </c>
      <c r="N73" s="22">
        <f t="shared" ref="N73:N80" si="76">+O73-P73</f>
        <v>-382</v>
      </c>
      <c r="O73" s="22">
        <v>307</v>
      </c>
      <c r="P73" s="22">
        <v>689</v>
      </c>
      <c r="Q73" s="22">
        <f t="shared" ref="Q73:Q80" si="77">+R73-S73</f>
        <v>300</v>
      </c>
      <c r="R73" s="22">
        <v>1729</v>
      </c>
      <c r="S73" s="22">
        <v>1429</v>
      </c>
      <c r="T73"/>
      <c r="U73" s="34" t="s">
        <v>162</v>
      </c>
      <c r="V73" s="22">
        <f t="shared" ref="V73:V80" si="78">+W73-X73</f>
        <v>-1703</v>
      </c>
      <c r="W73" s="22">
        <v>188</v>
      </c>
      <c r="X73" s="22">
        <v>1891</v>
      </c>
      <c r="Y73" s="22">
        <f t="shared" ref="Y73:Y80" si="79">+Z73-AA73</f>
        <v>1664</v>
      </c>
      <c r="Z73" s="22">
        <v>7124</v>
      </c>
      <c r="AA73" s="22">
        <v>5460</v>
      </c>
      <c r="AB73" s="22">
        <f t="shared" ref="AB73:AB80" si="80">+AC73-AD73</f>
        <v>-631</v>
      </c>
      <c r="AC73" s="22">
        <v>251</v>
      </c>
      <c r="AD73" s="22">
        <v>882</v>
      </c>
      <c r="AE73" s="22">
        <f t="shared" ref="AE73:AE80" si="81">+AF73-AG73</f>
        <v>-83</v>
      </c>
      <c r="AF73" s="22">
        <v>3</v>
      </c>
      <c r="AG73" s="22">
        <v>86</v>
      </c>
      <c r="AH73" s="22">
        <f t="shared" ref="AH73:AH80" si="82">+AI73-AJ73</f>
        <v>-2</v>
      </c>
      <c r="AI73" s="22">
        <v>0</v>
      </c>
      <c r="AJ73" s="22">
        <v>2</v>
      </c>
    </row>
    <row r="74" spans="1:36" s="1" customFormat="1" ht="21" customHeight="1" x14ac:dyDescent="0.2">
      <c r="A74" s="29" t="s">
        <v>163</v>
      </c>
      <c r="B74" s="24">
        <f t="shared" si="72"/>
        <v>317</v>
      </c>
      <c r="C74" s="24">
        <f t="shared" si="49"/>
        <v>12542</v>
      </c>
      <c r="D74" s="24">
        <f t="shared" si="50"/>
        <v>12225</v>
      </c>
      <c r="E74" s="24">
        <f t="shared" si="73"/>
        <v>-45</v>
      </c>
      <c r="F74" s="24">
        <v>474</v>
      </c>
      <c r="G74" s="24">
        <v>519</v>
      </c>
      <c r="H74" s="24">
        <f t="shared" si="74"/>
        <v>587</v>
      </c>
      <c r="I74" s="24">
        <v>1201</v>
      </c>
      <c r="J74" s="24">
        <v>614</v>
      </c>
      <c r="K74" s="24">
        <f t="shared" si="75"/>
        <v>15</v>
      </c>
      <c r="L74" s="24">
        <v>272</v>
      </c>
      <c r="M74" s="24">
        <v>257</v>
      </c>
      <c r="N74" s="24">
        <f t="shared" si="76"/>
        <v>-204</v>
      </c>
      <c r="O74" s="24">
        <v>351</v>
      </c>
      <c r="P74" s="24">
        <v>555</v>
      </c>
      <c r="Q74" s="24">
        <f t="shared" si="77"/>
        <v>355</v>
      </c>
      <c r="R74" s="24">
        <v>1928</v>
      </c>
      <c r="S74" s="24">
        <v>1573</v>
      </c>
      <c r="T74"/>
      <c r="U74" s="35" t="s">
        <v>163</v>
      </c>
      <c r="V74" s="24">
        <f t="shared" si="78"/>
        <v>-1473</v>
      </c>
      <c r="W74" s="24">
        <v>200</v>
      </c>
      <c r="X74" s="24">
        <v>1673</v>
      </c>
      <c r="Y74" s="24">
        <f t="shared" si="79"/>
        <v>1800</v>
      </c>
      <c r="Z74" s="24">
        <v>7878</v>
      </c>
      <c r="AA74" s="24">
        <v>6078</v>
      </c>
      <c r="AB74" s="24">
        <f t="shared" si="80"/>
        <v>-616</v>
      </c>
      <c r="AC74" s="24">
        <v>237</v>
      </c>
      <c r="AD74" s="24">
        <v>853</v>
      </c>
      <c r="AE74" s="24">
        <f t="shared" si="81"/>
        <v>-102</v>
      </c>
      <c r="AF74" s="24">
        <v>1</v>
      </c>
      <c r="AG74" s="24">
        <v>103</v>
      </c>
      <c r="AH74" s="24">
        <f t="shared" si="82"/>
        <v>0</v>
      </c>
      <c r="AI74" s="24">
        <v>0</v>
      </c>
      <c r="AJ74" s="24">
        <v>0</v>
      </c>
    </row>
    <row r="75" spans="1:36" s="1" customFormat="1" ht="21" customHeight="1" x14ac:dyDescent="0.2">
      <c r="A75" s="28" t="s">
        <v>164</v>
      </c>
      <c r="B75" s="22">
        <f t="shared" si="72"/>
        <v>418</v>
      </c>
      <c r="C75" s="22">
        <f t="shared" si="49"/>
        <v>12817</v>
      </c>
      <c r="D75" s="22">
        <f t="shared" si="50"/>
        <v>12399</v>
      </c>
      <c r="E75" s="22">
        <f t="shared" si="73"/>
        <v>-106</v>
      </c>
      <c r="F75" s="22">
        <v>472</v>
      </c>
      <c r="G75" s="22">
        <v>578</v>
      </c>
      <c r="H75" s="22">
        <f t="shared" si="74"/>
        <v>843</v>
      </c>
      <c r="I75" s="22">
        <v>1597</v>
      </c>
      <c r="J75" s="22">
        <v>754</v>
      </c>
      <c r="K75" s="22">
        <f t="shared" si="75"/>
        <v>-94</v>
      </c>
      <c r="L75" s="22">
        <v>292</v>
      </c>
      <c r="M75" s="22">
        <v>386</v>
      </c>
      <c r="N75" s="22">
        <f t="shared" si="76"/>
        <v>-167</v>
      </c>
      <c r="O75" s="22">
        <v>377</v>
      </c>
      <c r="P75" s="22">
        <v>544</v>
      </c>
      <c r="Q75" s="22">
        <f t="shared" si="77"/>
        <v>490</v>
      </c>
      <c r="R75" s="22">
        <v>1884</v>
      </c>
      <c r="S75" s="22">
        <v>1394</v>
      </c>
      <c r="T75"/>
      <c r="U75" s="34" t="s">
        <v>164</v>
      </c>
      <c r="V75" s="22">
        <f t="shared" si="78"/>
        <v>-1479</v>
      </c>
      <c r="W75" s="22">
        <v>181</v>
      </c>
      <c r="X75" s="22">
        <v>1660</v>
      </c>
      <c r="Y75" s="22">
        <f t="shared" si="79"/>
        <v>1538</v>
      </c>
      <c r="Z75" s="22">
        <v>7625</v>
      </c>
      <c r="AA75" s="22">
        <v>6087</v>
      </c>
      <c r="AB75" s="22">
        <f t="shared" si="80"/>
        <v>-512</v>
      </c>
      <c r="AC75" s="22">
        <v>387</v>
      </c>
      <c r="AD75" s="22">
        <v>899</v>
      </c>
      <c r="AE75" s="22">
        <f t="shared" si="81"/>
        <v>-95</v>
      </c>
      <c r="AF75" s="22">
        <v>1</v>
      </c>
      <c r="AG75" s="22">
        <v>96</v>
      </c>
      <c r="AH75" s="22">
        <f t="shared" si="82"/>
        <v>0</v>
      </c>
      <c r="AI75" s="22">
        <v>1</v>
      </c>
      <c r="AJ75" s="22">
        <v>1</v>
      </c>
    </row>
    <row r="76" spans="1:36" s="1" customFormat="1" ht="21" customHeight="1" x14ac:dyDescent="0.2">
      <c r="A76" s="29" t="s">
        <v>165</v>
      </c>
      <c r="B76" s="24">
        <f t="shared" si="72"/>
        <v>-1009</v>
      </c>
      <c r="C76" s="24">
        <f t="shared" si="49"/>
        <v>14698</v>
      </c>
      <c r="D76" s="24">
        <f t="shared" si="50"/>
        <v>15707</v>
      </c>
      <c r="E76" s="24">
        <f t="shared" si="73"/>
        <v>-96</v>
      </c>
      <c r="F76" s="24">
        <v>422</v>
      </c>
      <c r="G76" s="24">
        <v>518</v>
      </c>
      <c r="H76" s="24">
        <f t="shared" si="74"/>
        <v>426</v>
      </c>
      <c r="I76" s="24">
        <v>1296</v>
      </c>
      <c r="J76" s="24">
        <v>870</v>
      </c>
      <c r="K76" s="24">
        <f t="shared" si="75"/>
        <v>-211</v>
      </c>
      <c r="L76" s="24">
        <v>363</v>
      </c>
      <c r="M76" s="24">
        <v>574</v>
      </c>
      <c r="N76" s="24">
        <f t="shared" si="76"/>
        <v>-204</v>
      </c>
      <c r="O76" s="24">
        <v>426</v>
      </c>
      <c r="P76" s="24">
        <v>630</v>
      </c>
      <c r="Q76" s="24">
        <f t="shared" si="77"/>
        <v>338</v>
      </c>
      <c r="R76" s="24">
        <v>2317</v>
      </c>
      <c r="S76" s="24">
        <v>1979</v>
      </c>
      <c r="T76"/>
      <c r="U76" s="35" t="s">
        <v>165</v>
      </c>
      <c r="V76" s="24">
        <f t="shared" si="78"/>
        <v>-2167</v>
      </c>
      <c r="W76" s="24">
        <v>178</v>
      </c>
      <c r="X76" s="24">
        <v>2345</v>
      </c>
      <c r="Y76" s="24">
        <f t="shared" si="79"/>
        <v>1465</v>
      </c>
      <c r="Z76" s="24">
        <v>9310</v>
      </c>
      <c r="AA76" s="24">
        <v>7845</v>
      </c>
      <c r="AB76" s="24">
        <f t="shared" si="80"/>
        <v>-421</v>
      </c>
      <c r="AC76" s="24">
        <v>386</v>
      </c>
      <c r="AD76" s="24">
        <v>807</v>
      </c>
      <c r="AE76" s="24">
        <f t="shared" si="81"/>
        <v>-139</v>
      </c>
      <c r="AF76" s="24">
        <v>0</v>
      </c>
      <c r="AG76" s="24">
        <v>139</v>
      </c>
      <c r="AH76" s="24">
        <f t="shared" si="82"/>
        <v>0</v>
      </c>
      <c r="AI76" s="24">
        <v>0</v>
      </c>
      <c r="AJ76" s="24">
        <v>0</v>
      </c>
    </row>
    <row r="77" spans="1:36" s="1" customFormat="1" ht="21" customHeight="1" x14ac:dyDescent="0.2">
      <c r="A77" s="28" t="s">
        <v>166</v>
      </c>
      <c r="B77" s="22">
        <f t="shared" si="72"/>
        <v>-17</v>
      </c>
      <c r="C77" s="22">
        <f t="shared" si="49"/>
        <v>11487</v>
      </c>
      <c r="D77" s="22">
        <f t="shared" si="50"/>
        <v>11504</v>
      </c>
      <c r="E77" s="22">
        <f t="shared" si="73"/>
        <v>-90</v>
      </c>
      <c r="F77" s="22">
        <v>403</v>
      </c>
      <c r="G77" s="22">
        <v>493</v>
      </c>
      <c r="H77" s="22">
        <f t="shared" si="74"/>
        <v>361</v>
      </c>
      <c r="I77" s="22">
        <v>975</v>
      </c>
      <c r="J77" s="22">
        <v>614</v>
      </c>
      <c r="K77" s="22">
        <f t="shared" si="75"/>
        <v>-138</v>
      </c>
      <c r="L77" s="22">
        <v>273</v>
      </c>
      <c r="M77" s="22">
        <v>411</v>
      </c>
      <c r="N77" s="22">
        <f t="shared" si="76"/>
        <v>-149</v>
      </c>
      <c r="O77" s="22">
        <v>354</v>
      </c>
      <c r="P77" s="22">
        <v>503</v>
      </c>
      <c r="Q77" s="22">
        <f t="shared" si="77"/>
        <v>476</v>
      </c>
      <c r="R77" s="22">
        <v>2103</v>
      </c>
      <c r="S77" s="22">
        <v>1627</v>
      </c>
      <c r="T77"/>
      <c r="U77" s="34" t="s">
        <v>166</v>
      </c>
      <c r="V77" s="22">
        <f t="shared" si="78"/>
        <v>-1401</v>
      </c>
      <c r="W77" s="22">
        <v>396</v>
      </c>
      <c r="X77" s="22">
        <v>1797</v>
      </c>
      <c r="Y77" s="22">
        <f t="shared" si="79"/>
        <v>1285</v>
      </c>
      <c r="Z77" s="22">
        <v>6694</v>
      </c>
      <c r="AA77" s="22">
        <v>5409</v>
      </c>
      <c r="AB77" s="22">
        <f t="shared" si="80"/>
        <v>-278</v>
      </c>
      <c r="AC77" s="22">
        <v>289</v>
      </c>
      <c r="AD77" s="22">
        <v>567</v>
      </c>
      <c r="AE77" s="22">
        <f t="shared" si="81"/>
        <v>-83</v>
      </c>
      <c r="AF77" s="22">
        <v>0</v>
      </c>
      <c r="AG77" s="22">
        <v>83</v>
      </c>
      <c r="AH77" s="22">
        <f t="shared" si="82"/>
        <v>0</v>
      </c>
      <c r="AI77" s="22">
        <v>0</v>
      </c>
      <c r="AJ77" s="22">
        <v>0</v>
      </c>
    </row>
    <row r="78" spans="1:36" s="1" customFormat="1" ht="21" customHeight="1" x14ac:dyDescent="0.2">
      <c r="A78" s="29" t="s">
        <v>167</v>
      </c>
      <c r="B78" s="24">
        <f t="shared" si="72"/>
        <v>-70</v>
      </c>
      <c r="C78" s="24">
        <f t="shared" si="49"/>
        <v>13182</v>
      </c>
      <c r="D78" s="24">
        <f t="shared" si="50"/>
        <v>13252</v>
      </c>
      <c r="E78" s="24">
        <f t="shared" si="73"/>
        <v>-123</v>
      </c>
      <c r="F78" s="24">
        <v>406</v>
      </c>
      <c r="G78" s="24">
        <v>529</v>
      </c>
      <c r="H78" s="24">
        <f t="shared" si="74"/>
        <v>681</v>
      </c>
      <c r="I78" s="24">
        <v>1161</v>
      </c>
      <c r="J78" s="24">
        <v>480</v>
      </c>
      <c r="K78" s="24">
        <f t="shared" si="75"/>
        <v>-537</v>
      </c>
      <c r="L78" s="24">
        <v>196</v>
      </c>
      <c r="M78" s="24">
        <v>733</v>
      </c>
      <c r="N78" s="24">
        <f t="shared" si="76"/>
        <v>-66</v>
      </c>
      <c r="O78" s="24">
        <v>430</v>
      </c>
      <c r="P78" s="24">
        <v>496</v>
      </c>
      <c r="Q78" s="24">
        <f t="shared" si="77"/>
        <v>524</v>
      </c>
      <c r="R78" s="24">
        <v>2337</v>
      </c>
      <c r="S78" s="24">
        <v>1813</v>
      </c>
      <c r="T78"/>
      <c r="U78" s="35" t="s">
        <v>167</v>
      </c>
      <c r="V78" s="24">
        <f t="shared" si="78"/>
        <v>-2073</v>
      </c>
      <c r="W78" s="24">
        <v>161</v>
      </c>
      <c r="X78" s="24">
        <v>2234</v>
      </c>
      <c r="Y78" s="24">
        <f t="shared" si="79"/>
        <v>1885</v>
      </c>
      <c r="Z78" s="24">
        <v>8231</v>
      </c>
      <c r="AA78" s="24">
        <v>6346</v>
      </c>
      <c r="AB78" s="24">
        <f t="shared" si="80"/>
        <v>-261</v>
      </c>
      <c r="AC78" s="24">
        <v>259</v>
      </c>
      <c r="AD78" s="24">
        <v>520</v>
      </c>
      <c r="AE78" s="24">
        <f t="shared" si="81"/>
        <v>-100</v>
      </c>
      <c r="AF78" s="24">
        <v>1</v>
      </c>
      <c r="AG78" s="24">
        <v>101</v>
      </c>
      <c r="AH78" s="24">
        <f t="shared" si="82"/>
        <v>0</v>
      </c>
      <c r="AI78" s="24">
        <v>0</v>
      </c>
      <c r="AJ78" s="24">
        <v>0</v>
      </c>
    </row>
    <row r="79" spans="1:36" s="1" customFormat="1" ht="21" customHeight="1" x14ac:dyDescent="0.2">
      <c r="A79" s="28" t="s">
        <v>168</v>
      </c>
      <c r="B79" s="22">
        <f t="shared" si="72"/>
        <v>-306</v>
      </c>
      <c r="C79" s="22">
        <f t="shared" si="49"/>
        <v>12857</v>
      </c>
      <c r="D79" s="22">
        <f t="shared" si="50"/>
        <v>13163</v>
      </c>
      <c r="E79" s="22">
        <f t="shared" si="73"/>
        <v>-139</v>
      </c>
      <c r="F79" s="22">
        <v>418</v>
      </c>
      <c r="G79" s="22">
        <v>557</v>
      </c>
      <c r="H79" s="22">
        <f t="shared" si="74"/>
        <v>701</v>
      </c>
      <c r="I79" s="22">
        <v>1425</v>
      </c>
      <c r="J79" s="22">
        <v>724</v>
      </c>
      <c r="K79" s="22">
        <f t="shared" si="75"/>
        <v>-527</v>
      </c>
      <c r="L79" s="22">
        <v>117</v>
      </c>
      <c r="M79" s="22">
        <v>644</v>
      </c>
      <c r="N79" s="22">
        <f t="shared" si="76"/>
        <v>-160</v>
      </c>
      <c r="O79" s="22">
        <v>384</v>
      </c>
      <c r="P79" s="22">
        <v>544</v>
      </c>
      <c r="Q79" s="22">
        <f t="shared" si="77"/>
        <v>600</v>
      </c>
      <c r="R79" s="22">
        <v>2296</v>
      </c>
      <c r="S79" s="22">
        <v>1696</v>
      </c>
      <c r="T79"/>
      <c r="U79" s="34" t="s">
        <v>168</v>
      </c>
      <c r="V79" s="22">
        <f t="shared" si="78"/>
        <v>-1732</v>
      </c>
      <c r="W79" s="22">
        <v>184</v>
      </c>
      <c r="X79" s="22">
        <v>1916</v>
      </c>
      <c r="Y79" s="22">
        <f t="shared" si="79"/>
        <v>1271</v>
      </c>
      <c r="Z79" s="22">
        <v>7713</v>
      </c>
      <c r="AA79" s="22">
        <v>6442</v>
      </c>
      <c r="AB79" s="22">
        <f t="shared" si="80"/>
        <v>-233</v>
      </c>
      <c r="AC79" s="22">
        <v>319</v>
      </c>
      <c r="AD79" s="22">
        <v>552</v>
      </c>
      <c r="AE79" s="22">
        <f t="shared" si="81"/>
        <v>-87</v>
      </c>
      <c r="AF79" s="22">
        <v>1</v>
      </c>
      <c r="AG79" s="22">
        <v>88</v>
      </c>
      <c r="AH79" s="22">
        <f t="shared" si="82"/>
        <v>0</v>
      </c>
      <c r="AI79" s="22">
        <v>0</v>
      </c>
      <c r="AJ79" s="22">
        <v>0</v>
      </c>
    </row>
    <row r="80" spans="1:36" s="1" customFormat="1" ht="21" customHeight="1" x14ac:dyDescent="0.2">
      <c r="A80" s="29" t="s">
        <v>169</v>
      </c>
      <c r="B80" s="24">
        <f t="shared" si="72"/>
        <v>-1154</v>
      </c>
      <c r="C80" s="24">
        <f t="shared" si="49"/>
        <v>14595</v>
      </c>
      <c r="D80" s="24">
        <f t="shared" si="50"/>
        <v>15749</v>
      </c>
      <c r="E80" s="24">
        <f t="shared" si="73"/>
        <v>-98</v>
      </c>
      <c r="F80" s="24">
        <v>494</v>
      </c>
      <c r="G80" s="24">
        <v>592</v>
      </c>
      <c r="H80" s="24">
        <f t="shared" si="74"/>
        <v>561</v>
      </c>
      <c r="I80" s="24">
        <v>1272</v>
      </c>
      <c r="J80" s="24">
        <v>711</v>
      </c>
      <c r="K80" s="24">
        <f t="shared" si="75"/>
        <v>-492</v>
      </c>
      <c r="L80" s="24">
        <v>64</v>
      </c>
      <c r="M80" s="24">
        <v>556</v>
      </c>
      <c r="N80" s="24">
        <f t="shared" si="76"/>
        <v>-140</v>
      </c>
      <c r="O80" s="24">
        <v>433</v>
      </c>
      <c r="P80" s="24">
        <v>573</v>
      </c>
      <c r="Q80" s="24">
        <f t="shared" si="77"/>
        <v>517</v>
      </c>
      <c r="R80" s="24">
        <v>2594</v>
      </c>
      <c r="S80" s="24">
        <v>2077</v>
      </c>
      <c r="T80"/>
      <c r="U80" s="35" t="s">
        <v>169</v>
      </c>
      <c r="V80" s="24">
        <f t="shared" si="78"/>
        <v>-2336</v>
      </c>
      <c r="W80" s="24">
        <v>260</v>
      </c>
      <c r="X80" s="24">
        <v>2596</v>
      </c>
      <c r="Y80" s="24">
        <f t="shared" si="79"/>
        <v>1232</v>
      </c>
      <c r="Z80" s="24">
        <v>9148</v>
      </c>
      <c r="AA80" s="24">
        <v>7916</v>
      </c>
      <c r="AB80" s="24">
        <f t="shared" si="80"/>
        <v>-257</v>
      </c>
      <c r="AC80" s="24">
        <v>329</v>
      </c>
      <c r="AD80" s="24">
        <v>586</v>
      </c>
      <c r="AE80" s="24">
        <f t="shared" si="81"/>
        <v>-141</v>
      </c>
      <c r="AF80" s="24">
        <v>1</v>
      </c>
      <c r="AG80" s="24">
        <v>142</v>
      </c>
      <c r="AH80" s="24">
        <f t="shared" si="82"/>
        <v>0</v>
      </c>
      <c r="AI80" s="24">
        <v>0</v>
      </c>
      <c r="AJ80" s="24">
        <v>0</v>
      </c>
    </row>
    <row r="81" spans="1:36" s="1" customFormat="1" ht="21" customHeight="1" x14ac:dyDescent="0.2">
      <c r="A81" s="28" t="s">
        <v>174</v>
      </c>
      <c r="B81" s="22">
        <f t="shared" ref="B81:B84" si="83">C81-D81</f>
        <v>-504</v>
      </c>
      <c r="C81" s="22">
        <f t="shared" ref="C81:C84" si="84">+F81+I81+L81+O81+R81+W81+Z81+AC81+AF81+AI81</f>
        <v>11880</v>
      </c>
      <c r="D81" s="22">
        <f t="shared" ref="D81:D84" si="85">+G81+J81+M81+P81+S81+X81+AA81+AD81+AG81+AJ81</f>
        <v>12384</v>
      </c>
      <c r="E81" s="22">
        <f t="shared" ref="E81:E84" si="86">+F81-G81</f>
        <v>-169</v>
      </c>
      <c r="F81" s="22">
        <v>373</v>
      </c>
      <c r="G81" s="22">
        <v>542</v>
      </c>
      <c r="H81" s="22">
        <f t="shared" ref="H81:H84" si="87">+I81-J81</f>
        <v>678</v>
      </c>
      <c r="I81" s="22">
        <v>1014</v>
      </c>
      <c r="J81" s="22">
        <v>336</v>
      </c>
      <c r="K81" s="22">
        <f t="shared" ref="K81:K84" si="88">+L81-M81</f>
        <v>-707</v>
      </c>
      <c r="L81" s="22">
        <v>100</v>
      </c>
      <c r="M81" s="22">
        <v>807</v>
      </c>
      <c r="N81" s="22">
        <f t="shared" ref="N81:N84" si="89">+O81-P81</f>
        <v>-129</v>
      </c>
      <c r="O81" s="22">
        <v>394</v>
      </c>
      <c r="P81" s="22">
        <v>523</v>
      </c>
      <c r="Q81" s="22">
        <f t="shared" ref="Q81:Q84" si="90">+R81-S81</f>
        <v>749</v>
      </c>
      <c r="R81" s="22">
        <v>2382</v>
      </c>
      <c r="S81" s="22">
        <v>1633</v>
      </c>
      <c r="T81"/>
      <c r="U81" s="34" t="s">
        <v>174</v>
      </c>
      <c r="V81" s="22">
        <f t="shared" ref="V81:V84" si="91">+W81-X81</f>
        <v>-1571</v>
      </c>
      <c r="W81" s="22">
        <v>186</v>
      </c>
      <c r="X81" s="22">
        <v>1757</v>
      </c>
      <c r="Y81" s="22">
        <f t="shared" ref="Y81:Y84" si="92">+Z81-AA81</f>
        <v>960</v>
      </c>
      <c r="Z81" s="22">
        <v>7158</v>
      </c>
      <c r="AA81" s="22">
        <v>6198</v>
      </c>
      <c r="AB81" s="22">
        <f t="shared" ref="AB81:AB84" si="93">+AC81-AD81</f>
        <v>-237</v>
      </c>
      <c r="AC81" s="22">
        <v>269</v>
      </c>
      <c r="AD81" s="22">
        <v>506</v>
      </c>
      <c r="AE81" s="22">
        <f t="shared" ref="AE81:AE84" si="94">+AF81-AG81</f>
        <v>-78</v>
      </c>
      <c r="AF81" s="22">
        <v>4</v>
      </c>
      <c r="AG81" s="22">
        <v>82</v>
      </c>
      <c r="AH81" s="22">
        <f t="shared" ref="AH81:AH84" si="95">+AI81-AJ81</f>
        <v>0</v>
      </c>
      <c r="AI81" s="22">
        <v>0</v>
      </c>
      <c r="AJ81" s="22">
        <v>0</v>
      </c>
    </row>
    <row r="82" spans="1:36" s="1" customFormat="1" ht="21" customHeight="1" x14ac:dyDescent="0.2">
      <c r="A82" s="29" t="s">
        <v>175</v>
      </c>
      <c r="B82" s="24">
        <f t="shared" si="83"/>
        <v>0</v>
      </c>
      <c r="C82" s="24">
        <f t="shared" si="84"/>
        <v>0</v>
      </c>
      <c r="D82" s="24">
        <f t="shared" si="85"/>
        <v>0</v>
      </c>
      <c r="E82" s="24">
        <f t="shared" si="86"/>
        <v>0</v>
      </c>
      <c r="F82" s="24">
        <v>0</v>
      </c>
      <c r="G82" s="24">
        <v>0</v>
      </c>
      <c r="H82" s="24">
        <f t="shared" si="87"/>
        <v>0</v>
      </c>
      <c r="I82" s="24">
        <v>0</v>
      </c>
      <c r="J82" s="24">
        <v>0</v>
      </c>
      <c r="K82" s="24">
        <f t="shared" si="88"/>
        <v>0</v>
      </c>
      <c r="L82" s="24">
        <v>0</v>
      </c>
      <c r="M82" s="24">
        <v>0</v>
      </c>
      <c r="N82" s="24">
        <f t="shared" si="89"/>
        <v>0</v>
      </c>
      <c r="O82" s="24">
        <v>0</v>
      </c>
      <c r="P82" s="24">
        <v>0</v>
      </c>
      <c r="Q82" s="24">
        <f t="shared" si="90"/>
        <v>0</v>
      </c>
      <c r="R82" s="24">
        <v>0</v>
      </c>
      <c r="S82" s="24">
        <v>0</v>
      </c>
      <c r="T82"/>
      <c r="U82" s="35" t="s">
        <v>175</v>
      </c>
      <c r="V82" s="24">
        <f t="shared" si="91"/>
        <v>0</v>
      </c>
      <c r="W82" s="24">
        <v>0</v>
      </c>
      <c r="X82" s="24">
        <v>0</v>
      </c>
      <c r="Y82" s="24">
        <f t="shared" si="92"/>
        <v>0</v>
      </c>
      <c r="Z82" s="24">
        <v>0</v>
      </c>
      <c r="AA82" s="24">
        <v>0</v>
      </c>
      <c r="AB82" s="24">
        <f t="shared" si="93"/>
        <v>0</v>
      </c>
      <c r="AC82" s="24">
        <v>0</v>
      </c>
      <c r="AD82" s="24">
        <v>0</v>
      </c>
      <c r="AE82" s="24">
        <f t="shared" si="94"/>
        <v>0</v>
      </c>
      <c r="AF82" s="24">
        <v>0</v>
      </c>
      <c r="AG82" s="24">
        <v>0</v>
      </c>
      <c r="AH82" s="24">
        <f t="shared" si="95"/>
        <v>0</v>
      </c>
      <c r="AI82" s="24">
        <v>0</v>
      </c>
      <c r="AJ82" s="24">
        <v>0</v>
      </c>
    </row>
    <row r="83" spans="1:36" s="1" customFormat="1" ht="21" customHeight="1" x14ac:dyDescent="0.2">
      <c r="A83" s="28" t="s">
        <v>176</v>
      </c>
      <c r="B83" s="22">
        <f t="shared" si="83"/>
        <v>0</v>
      </c>
      <c r="C83" s="22">
        <f t="shared" si="84"/>
        <v>0</v>
      </c>
      <c r="D83" s="22">
        <f t="shared" si="85"/>
        <v>0</v>
      </c>
      <c r="E83" s="22">
        <f t="shared" si="86"/>
        <v>0</v>
      </c>
      <c r="F83" s="22">
        <v>0</v>
      </c>
      <c r="G83" s="22">
        <v>0</v>
      </c>
      <c r="H83" s="22">
        <f t="shared" si="87"/>
        <v>0</v>
      </c>
      <c r="I83" s="22">
        <v>0</v>
      </c>
      <c r="J83" s="22">
        <v>0</v>
      </c>
      <c r="K83" s="22">
        <f t="shared" si="88"/>
        <v>0</v>
      </c>
      <c r="L83" s="22">
        <v>0</v>
      </c>
      <c r="M83" s="22">
        <v>0</v>
      </c>
      <c r="N83" s="22">
        <f t="shared" si="89"/>
        <v>0</v>
      </c>
      <c r="O83" s="22">
        <v>0</v>
      </c>
      <c r="P83" s="22">
        <v>0</v>
      </c>
      <c r="Q83" s="22">
        <f t="shared" si="90"/>
        <v>0</v>
      </c>
      <c r="R83" s="22">
        <v>0</v>
      </c>
      <c r="S83" s="22">
        <v>0</v>
      </c>
      <c r="T83"/>
      <c r="U83" s="34" t="s">
        <v>176</v>
      </c>
      <c r="V83" s="22">
        <f t="shared" si="91"/>
        <v>0</v>
      </c>
      <c r="W83" s="22">
        <v>0</v>
      </c>
      <c r="X83" s="22">
        <v>0</v>
      </c>
      <c r="Y83" s="22">
        <f t="shared" si="92"/>
        <v>0</v>
      </c>
      <c r="Z83" s="22">
        <v>0</v>
      </c>
      <c r="AA83" s="22">
        <v>0</v>
      </c>
      <c r="AB83" s="22">
        <f t="shared" si="93"/>
        <v>0</v>
      </c>
      <c r="AC83" s="22">
        <v>0</v>
      </c>
      <c r="AD83" s="22">
        <v>0</v>
      </c>
      <c r="AE83" s="22">
        <f t="shared" si="94"/>
        <v>0</v>
      </c>
      <c r="AF83" s="22">
        <v>0</v>
      </c>
      <c r="AG83" s="22">
        <v>0</v>
      </c>
      <c r="AH83" s="22">
        <f t="shared" si="95"/>
        <v>0</v>
      </c>
      <c r="AI83" s="22">
        <v>0</v>
      </c>
      <c r="AJ83" s="22">
        <v>0</v>
      </c>
    </row>
    <row r="84" spans="1:36" s="1" customFormat="1" ht="21" customHeight="1" x14ac:dyDescent="0.2">
      <c r="A84" s="29" t="s">
        <v>177</v>
      </c>
      <c r="B84" s="24">
        <f t="shared" si="83"/>
        <v>0</v>
      </c>
      <c r="C84" s="24">
        <f t="shared" si="84"/>
        <v>0</v>
      </c>
      <c r="D84" s="24">
        <f t="shared" si="85"/>
        <v>0</v>
      </c>
      <c r="E84" s="24">
        <f t="shared" si="86"/>
        <v>0</v>
      </c>
      <c r="F84" s="24">
        <v>0</v>
      </c>
      <c r="G84" s="24">
        <v>0</v>
      </c>
      <c r="H84" s="24">
        <f t="shared" si="87"/>
        <v>0</v>
      </c>
      <c r="I84" s="24">
        <v>0</v>
      </c>
      <c r="J84" s="24">
        <v>0</v>
      </c>
      <c r="K84" s="24">
        <f t="shared" si="88"/>
        <v>0</v>
      </c>
      <c r="L84" s="24">
        <v>0</v>
      </c>
      <c r="M84" s="24">
        <v>0</v>
      </c>
      <c r="N84" s="24">
        <f t="shared" si="89"/>
        <v>0</v>
      </c>
      <c r="O84" s="24">
        <v>0</v>
      </c>
      <c r="P84" s="24">
        <v>0</v>
      </c>
      <c r="Q84" s="24">
        <f t="shared" si="90"/>
        <v>0</v>
      </c>
      <c r="R84" s="24">
        <v>0</v>
      </c>
      <c r="S84" s="24">
        <v>0</v>
      </c>
      <c r="T84"/>
      <c r="U84" s="35" t="s">
        <v>177</v>
      </c>
      <c r="V84" s="24">
        <f t="shared" si="91"/>
        <v>0</v>
      </c>
      <c r="W84" s="24">
        <v>0</v>
      </c>
      <c r="X84" s="24">
        <v>0</v>
      </c>
      <c r="Y84" s="24">
        <f t="shared" si="92"/>
        <v>0</v>
      </c>
      <c r="Z84" s="24">
        <v>0</v>
      </c>
      <c r="AA84" s="24">
        <v>0</v>
      </c>
      <c r="AB84" s="24">
        <f t="shared" si="93"/>
        <v>0</v>
      </c>
      <c r="AC84" s="24">
        <v>0</v>
      </c>
      <c r="AD84" s="24">
        <v>0</v>
      </c>
      <c r="AE84" s="24">
        <f t="shared" si="94"/>
        <v>0</v>
      </c>
      <c r="AF84" s="24">
        <v>0</v>
      </c>
      <c r="AG84" s="24">
        <v>0</v>
      </c>
      <c r="AH84" s="24">
        <f t="shared" si="95"/>
        <v>0</v>
      </c>
      <c r="AI84" s="24">
        <v>0</v>
      </c>
      <c r="AJ84" s="24">
        <v>0</v>
      </c>
    </row>
    <row r="85" spans="1:36" s="1" customFormat="1" ht="2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1" customFormat="1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1" customFormat="1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1" customFormat="1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1" customFormat="1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1" customFormat="1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1" customFormat="1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1" customFormat="1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1" customFormat="1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1" customFormat="1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:36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:36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1:36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:36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:36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:36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:36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</sheetData>
  <mergeCells count="17">
    <mergeCell ref="Y7:AA7"/>
    <mergeCell ref="A6:A8"/>
    <mergeCell ref="U6:U8"/>
    <mergeCell ref="AB7:AD7"/>
    <mergeCell ref="H7:J7"/>
    <mergeCell ref="E7:G7"/>
    <mergeCell ref="K7:M7"/>
    <mergeCell ref="N7:P7"/>
    <mergeCell ref="B6:S6"/>
    <mergeCell ref="V6:AJ6"/>
    <mergeCell ref="AH7:AJ7"/>
    <mergeCell ref="B7:B8"/>
    <mergeCell ref="C7:C8"/>
    <mergeCell ref="D7:D8"/>
    <mergeCell ref="AE7:AG7"/>
    <mergeCell ref="Q7:S7"/>
    <mergeCell ref="V7:X7"/>
  </mergeCells>
  <phoneticPr fontId="4" type="noConversion"/>
  <pageMargins left="0.11811023622047245" right="0.31" top="0.15748031496062992" bottom="0.23622047244094491" header="0.15748031496062992" footer="0.15748031496062992"/>
  <pageSetup paperSize="9" scale="56" orientation="landscape" r:id="rId1"/>
  <headerFooter alignWithMargins="0"/>
  <colBreaks count="1" manualBreakCount="1">
    <brk id="19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pageSetUpPr fitToPage="1"/>
  </sheetPr>
  <dimension ref="A2:S221"/>
  <sheetViews>
    <sheetView showGridLines="0" view="pageBreakPreview" zoomScale="75" zoomScaleNormal="75" workbookViewId="0">
      <pane ySplit="10" topLeftCell="A56" activePane="bottomLeft" state="frozen"/>
      <selection pane="bottomLeft" activeCell="S86" sqref="S86"/>
    </sheetView>
  </sheetViews>
  <sheetFormatPr defaultRowHeight="12.75" x14ac:dyDescent="0.2"/>
  <cols>
    <col min="1" max="1" width="14.28515625" customWidth="1"/>
    <col min="2" max="7" width="13.7109375" customWidth="1"/>
    <col min="8" max="8" width="12.5703125" customWidth="1"/>
    <col min="9" max="19" width="13.7109375" customWidth="1"/>
  </cols>
  <sheetData>
    <row r="2" spans="1:19" ht="20.25" x14ac:dyDescent="0.2">
      <c r="A2" s="11" t="s">
        <v>171</v>
      </c>
    </row>
    <row r="4" spans="1:19" ht="15.75" x14ac:dyDescent="0.25">
      <c r="A4" s="8" t="s">
        <v>99</v>
      </c>
      <c r="B4" s="1"/>
      <c r="C4" s="8"/>
      <c r="D4" s="8"/>
      <c r="E4" s="1"/>
      <c r="N4" s="5"/>
      <c r="O4" s="5"/>
      <c r="P4" s="5"/>
    </row>
    <row r="5" spans="1:19" ht="12.75" customHeight="1" x14ac:dyDescent="0.2">
      <c r="S5" s="2"/>
    </row>
    <row r="6" spans="1:19" s="14" customFormat="1" ht="24.75" customHeight="1" x14ac:dyDescent="0.2">
      <c r="A6" s="44" t="s">
        <v>172</v>
      </c>
      <c r="B6" s="53" t="s">
        <v>42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19" s="14" customFormat="1" ht="24.75" customHeight="1" x14ac:dyDescent="0.2">
      <c r="A7" s="51"/>
      <c r="B7" s="56" t="s">
        <v>38</v>
      </c>
      <c r="C7" s="60" t="s">
        <v>39</v>
      </c>
      <c r="D7" s="60" t="s">
        <v>45</v>
      </c>
      <c r="E7" s="62" t="s">
        <v>57</v>
      </c>
      <c r="F7" s="63"/>
      <c r="G7" s="76"/>
      <c r="H7" s="80" t="s">
        <v>118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</row>
    <row r="8" spans="1:19" s="14" customFormat="1" ht="38.25" customHeight="1" x14ac:dyDescent="0.2">
      <c r="A8" s="51"/>
      <c r="B8" s="56"/>
      <c r="C8" s="88"/>
      <c r="D8" s="88"/>
      <c r="E8" s="90"/>
      <c r="F8" s="82"/>
      <c r="G8" s="91"/>
      <c r="H8" s="82" t="s">
        <v>38</v>
      </c>
      <c r="I8" s="84" t="s">
        <v>39</v>
      </c>
      <c r="J8" s="86" t="s">
        <v>45</v>
      </c>
      <c r="K8" s="89" t="s">
        <v>119</v>
      </c>
      <c r="L8" s="89"/>
      <c r="M8" s="89"/>
      <c r="N8" s="89" t="s">
        <v>121</v>
      </c>
      <c r="O8" s="89"/>
      <c r="P8" s="89"/>
      <c r="Q8" s="89" t="s">
        <v>120</v>
      </c>
      <c r="R8" s="89"/>
      <c r="S8" s="89"/>
    </row>
    <row r="9" spans="1:19" s="1" customFormat="1" ht="37.5" customHeight="1" x14ac:dyDescent="0.2">
      <c r="A9" s="45"/>
      <c r="B9" s="57"/>
      <c r="C9" s="61"/>
      <c r="D9" s="61"/>
      <c r="E9" s="36" t="s">
        <v>38</v>
      </c>
      <c r="F9" s="37" t="s">
        <v>39</v>
      </c>
      <c r="G9" s="37" t="s">
        <v>45</v>
      </c>
      <c r="H9" s="83"/>
      <c r="I9" s="85"/>
      <c r="J9" s="87"/>
      <c r="K9" s="41" t="s">
        <v>38</v>
      </c>
      <c r="L9" s="42" t="s">
        <v>39</v>
      </c>
      <c r="M9" s="42" t="s">
        <v>45</v>
      </c>
      <c r="N9" s="41" t="s">
        <v>38</v>
      </c>
      <c r="O9" s="42" t="s">
        <v>39</v>
      </c>
      <c r="P9" s="42" t="s">
        <v>45</v>
      </c>
      <c r="Q9" s="41" t="s">
        <v>38</v>
      </c>
      <c r="R9" s="42" t="s">
        <v>39</v>
      </c>
      <c r="S9" s="42" t="s">
        <v>45</v>
      </c>
    </row>
    <row r="10" spans="1:19" s="1" customFormat="1" ht="21" customHeight="1" x14ac:dyDescent="0.2">
      <c r="A10" s="20">
        <v>1</v>
      </c>
      <c r="B10" s="20">
        <f t="shared" ref="B10:S10" si="0">A10+1</f>
        <v>2</v>
      </c>
      <c r="C10" s="20">
        <f t="shared" si="0"/>
        <v>3</v>
      </c>
      <c r="D10" s="20">
        <f t="shared" si="0"/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f t="shared" si="0"/>
        <v>11</v>
      </c>
      <c r="L10" s="20">
        <f t="shared" si="0"/>
        <v>12</v>
      </c>
      <c r="M10" s="20">
        <f t="shared" si="0"/>
        <v>13</v>
      </c>
      <c r="N10" s="20">
        <f t="shared" si="0"/>
        <v>14</v>
      </c>
      <c r="O10" s="20">
        <f t="shared" si="0"/>
        <v>15</v>
      </c>
      <c r="P10" s="20">
        <f t="shared" si="0"/>
        <v>16</v>
      </c>
      <c r="Q10" s="20">
        <f t="shared" si="0"/>
        <v>17</v>
      </c>
      <c r="R10" s="20">
        <f t="shared" si="0"/>
        <v>18</v>
      </c>
      <c r="S10" s="20">
        <f t="shared" si="0"/>
        <v>19</v>
      </c>
    </row>
    <row r="11" spans="1:19" s="1" customFormat="1" ht="21" customHeight="1" x14ac:dyDescent="0.2">
      <c r="A11" s="21">
        <v>2000</v>
      </c>
      <c r="B11" s="22">
        <f t="shared" ref="B11:B16" si="1">C11-D11</f>
        <v>-3221</v>
      </c>
      <c r="C11" s="22">
        <f t="shared" ref="C11:D15" si="2">F11+I11</f>
        <v>12982</v>
      </c>
      <c r="D11" s="22">
        <f t="shared" si="2"/>
        <v>16203</v>
      </c>
      <c r="E11" s="22">
        <f t="shared" ref="E11:E16" si="3">F11-G11</f>
        <v>3098</v>
      </c>
      <c r="F11" s="22">
        <f>+F26+F27+F28+F29</f>
        <v>4023</v>
      </c>
      <c r="G11" s="22">
        <f>+G26+G27+G28+G29</f>
        <v>925</v>
      </c>
      <c r="H11" s="22">
        <f t="shared" ref="H11:H16" si="4">I11-J11</f>
        <v>-6319</v>
      </c>
      <c r="I11" s="22">
        <f t="shared" ref="I11:J14" si="5">L11+O11+R11</f>
        <v>8959</v>
      </c>
      <c r="J11" s="22">
        <f t="shared" si="5"/>
        <v>15278</v>
      </c>
      <c r="K11" s="22">
        <f t="shared" ref="K11:K16" si="6">L11-M11</f>
        <v>-2971</v>
      </c>
      <c r="L11" s="22">
        <f>+L26+L27+L28+L29</f>
        <v>106</v>
      </c>
      <c r="M11" s="22">
        <f>+M26+M27+M28+M29</f>
        <v>3077</v>
      </c>
      <c r="N11" s="22">
        <f t="shared" ref="N11:N16" si="7">O11-P11</f>
        <v>-2800</v>
      </c>
      <c r="O11" s="22">
        <f>+O26+O27+O28+O29</f>
        <v>1276</v>
      </c>
      <c r="P11" s="22">
        <f>+P26+P27+P28+P29</f>
        <v>4076</v>
      </c>
      <c r="Q11" s="22">
        <f t="shared" ref="Q11:Q16" si="8">R11-S11</f>
        <v>-548</v>
      </c>
      <c r="R11" s="22">
        <f>+R26+R27+R28+R29</f>
        <v>7577</v>
      </c>
      <c r="S11" s="22">
        <f>+S26+S27+S28+S29</f>
        <v>8125</v>
      </c>
    </row>
    <row r="12" spans="1:19" s="1" customFormat="1" ht="21" customHeight="1" x14ac:dyDescent="0.2">
      <c r="A12" s="23">
        <v>2001</v>
      </c>
      <c r="B12" s="24">
        <f t="shared" si="1"/>
        <v>-2435</v>
      </c>
      <c r="C12" s="24">
        <f t="shared" si="2"/>
        <v>13922</v>
      </c>
      <c r="D12" s="24">
        <f t="shared" si="2"/>
        <v>16357</v>
      </c>
      <c r="E12" s="24">
        <f t="shared" si="3"/>
        <v>2951</v>
      </c>
      <c r="F12" s="24">
        <f>+F30+F31+F32+F33</f>
        <v>3972</v>
      </c>
      <c r="G12" s="24">
        <f>+G30+G31+G32+G33</f>
        <v>1021</v>
      </c>
      <c r="H12" s="24">
        <f t="shared" si="4"/>
        <v>-5386</v>
      </c>
      <c r="I12" s="24">
        <f t="shared" si="5"/>
        <v>9950</v>
      </c>
      <c r="J12" s="24">
        <f t="shared" si="5"/>
        <v>15336</v>
      </c>
      <c r="K12" s="24">
        <f t="shared" si="6"/>
        <v>-2769</v>
      </c>
      <c r="L12" s="24">
        <f>+L30+L31+L32+L33</f>
        <v>131</v>
      </c>
      <c r="M12" s="24">
        <f>+M30+M31+M32+M33</f>
        <v>2900</v>
      </c>
      <c r="N12" s="24">
        <f t="shared" si="7"/>
        <v>-2544</v>
      </c>
      <c r="O12" s="24">
        <f>+O30+O31+O32+O33</f>
        <v>1735</v>
      </c>
      <c r="P12" s="24">
        <f>+P30+P31+P32+P33</f>
        <v>4279</v>
      </c>
      <c r="Q12" s="24">
        <f t="shared" si="8"/>
        <v>-73</v>
      </c>
      <c r="R12" s="24">
        <f>+R30+R31+R32+R33</f>
        <v>8084</v>
      </c>
      <c r="S12" s="24">
        <f>+S30+S31+S32+S33</f>
        <v>8157</v>
      </c>
    </row>
    <row r="13" spans="1:19" s="1" customFormat="1" ht="21" customHeight="1" x14ac:dyDescent="0.2">
      <c r="A13" s="21">
        <v>2002</v>
      </c>
      <c r="B13" s="22">
        <f t="shared" si="1"/>
        <v>-4302</v>
      </c>
      <c r="C13" s="22">
        <f t="shared" si="2"/>
        <v>11326</v>
      </c>
      <c r="D13" s="22">
        <f t="shared" si="2"/>
        <v>15628</v>
      </c>
      <c r="E13" s="22">
        <f t="shared" si="3"/>
        <v>3362</v>
      </c>
      <c r="F13" s="22">
        <f>+F34+F35+F36+F37</f>
        <v>4450</v>
      </c>
      <c r="G13" s="22">
        <f>+G34+G35+G36+G37</f>
        <v>1088</v>
      </c>
      <c r="H13" s="22">
        <f t="shared" si="4"/>
        <v>-7664</v>
      </c>
      <c r="I13" s="22">
        <f t="shared" si="5"/>
        <v>6876</v>
      </c>
      <c r="J13" s="22">
        <f t="shared" si="5"/>
        <v>14540</v>
      </c>
      <c r="K13" s="22">
        <f t="shared" si="6"/>
        <v>-3358</v>
      </c>
      <c r="L13" s="22">
        <f>+L34+L35+L36+L37</f>
        <v>-220</v>
      </c>
      <c r="M13" s="22">
        <f>+M34+M35+M36+M37</f>
        <v>3138</v>
      </c>
      <c r="N13" s="22">
        <f t="shared" si="7"/>
        <v>-2959</v>
      </c>
      <c r="O13" s="22">
        <f>+O34+O35+O36+O37</f>
        <v>1135</v>
      </c>
      <c r="P13" s="22">
        <f>+P34+P35+P36+P37</f>
        <v>4094</v>
      </c>
      <c r="Q13" s="22">
        <f t="shared" si="8"/>
        <v>-1347</v>
      </c>
      <c r="R13" s="22">
        <f>+R34+R35+R36+R37</f>
        <v>5961</v>
      </c>
      <c r="S13" s="22">
        <f>+S34+S35+S36+S37</f>
        <v>7308</v>
      </c>
    </row>
    <row r="14" spans="1:19" s="7" customFormat="1" ht="21" customHeight="1" x14ac:dyDescent="0.2">
      <c r="A14" s="23">
        <v>2003</v>
      </c>
      <c r="B14" s="24">
        <f t="shared" si="1"/>
        <v>-9526</v>
      </c>
      <c r="C14" s="24">
        <f t="shared" si="2"/>
        <v>12779</v>
      </c>
      <c r="D14" s="24">
        <f t="shared" si="2"/>
        <v>22305</v>
      </c>
      <c r="E14" s="24">
        <f t="shared" si="3"/>
        <v>4863</v>
      </c>
      <c r="F14" s="24">
        <f>+F38+F39+F40+F41</f>
        <v>5999</v>
      </c>
      <c r="G14" s="24">
        <f>+G38+G39+G40+G41</f>
        <v>1136</v>
      </c>
      <c r="H14" s="24">
        <f t="shared" si="4"/>
        <v>-14389</v>
      </c>
      <c r="I14" s="24">
        <f t="shared" si="5"/>
        <v>6780</v>
      </c>
      <c r="J14" s="24">
        <f t="shared" si="5"/>
        <v>21169</v>
      </c>
      <c r="K14" s="24">
        <f t="shared" si="6"/>
        <v>-8087</v>
      </c>
      <c r="L14" s="24">
        <f>+L38+L39+L40+L41</f>
        <v>20</v>
      </c>
      <c r="M14" s="24">
        <f>+M38+M39+M40+M41</f>
        <v>8107</v>
      </c>
      <c r="N14" s="24">
        <f t="shared" si="7"/>
        <v>-4266</v>
      </c>
      <c r="O14" s="24">
        <f>+O38+O39+O40+O41</f>
        <v>1669</v>
      </c>
      <c r="P14" s="24">
        <f>+P38+P39+P40+P41</f>
        <v>5935</v>
      </c>
      <c r="Q14" s="24">
        <f t="shared" si="8"/>
        <v>-2036</v>
      </c>
      <c r="R14" s="24">
        <f>+R38+R39+R40+R41</f>
        <v>5091</v>
      </c>
      <c r="S14" s="24">
        <f>+S38+S39+S40+S41</f>
        <v>7127</v>
      </c>
    </row>
    <row r="15" spans="1:19" s="1" customFormat="1" ht="21" customHeight="1" x14ac:dyDescent="0.2">
      <c r="A15" s="21">
        <v>2004</v>
      </c>
      <c r="B15" s="22">
        <f t="shared" si="1"/>
        <v>-30717</v>
      </c>
      <c r="C15" s="22">
        <f t="shared" si="2"/>
        <v>19315</v>
      </c>
      <c r="D15" s="22">
        <f t="shared" si="2"/>
        <v>50032</v>
      </c>
      <c r="E15" s="22">
        <f t="shared" si="3"/>
        <v>10804</v>
      </c>
      <c r="F15" s="22">
        <f>+F42+F43+F44+F45</f>
        <v>13110</v>
      </c>
      <c r="G15" s="22">
        <f>+G42+G43+G44+G45</f>
        <v>2306</v>
      </c>
      <c r="H15" s="22">
        <f t="shared" si="4"/>
        <v>-41521</v>
      </c>
      <c r="I15" s="22">
        <f>+I42+I43+I44+I45</f>
        <v>6205</v>
      </c>
      <c r="J15" s="22">
        <f>+J42+J43+J44+J45</f>
        <v>47726</v>
      </c>
      <c r="K15" s="22">
        <f t="shared" si="6"/>
        <v>-34566</v>
      </c>
      <c r="L15" s="22">
        <f>+L42+L43+L44+L45</f>
        <v>280</v>
      </c>
      <c r="M15" s="22">
        <f>+M42+M43+M44+M45</f>
        <v>34846</v>
      </c>
      <c r="N15" s="22">
        <f t="shared" si="7"/>
        <v>-5202</v>
      </c>
      <c r="O15" s="22">
        <f>+O42+O43+O44+O45</f>
        <v>1477</v>
      </c>
      <c r="P15" s="22">
        <f>+P42+P43+P44+P45</f>
        <v>6679</v>
      </c>
      <c r="Q15" s="22">
        <f t="shared" si="8"/>
        <v>-1753</v>
      </c>
      <c r="R15" s="22">
        <f>+R42+R43+R44+R45</f>
        <v>4448</v>
      </c>
      <c r="S15" s="22">
        <f>+S42+S43+S44+S45</f>
        <v>6201</v>
      </c>
    </row>
    <row r="16" spans="1:19" s="7" customFormat="1" ht="21" customHeight="1" x14ac:dyDescent="0.2">
      <c r="A16" s="23">
        <v>2005</v>
      </c>
      <c r="B16" s="24">
        <f t="shared" si="1"/>
        <v>-22103</v>
      </c>
      <c r="C16" s="24">
        <f t="shared" ref="C16:D18" si="9">F16+I16</f>
        <v>22711</v>
      </c>
      <c r="D16" s="24">
        <f t="shared" si="9"/>
        <v>44814</v>
      </c>
      <c r="E16" s="24">
        <f t="shared" si="3"/>
        <v>12796</v>
      </c>
      <c r="F16" s="24">
        <f>+F46+F47+F48+F49</f>
        <v>15126</v>
      </c>
      <c r="G16" s="24">
        <f>+G46+G47+G48+G49</f>
        <v>2330</v>
      </c>
      <c r="H16" s="24">
        <f t="shared" si="4"/>
        <v>-34899</v>
      </c>
      <c r="I16" s="24">
        <f>+I46+I47+I48+I49</f>
        <v>7585</v>
      </c>
      <c r="J16" s="24">
        <f>+J46+J47+J48+J49</f>
        <v>42484</v>
      </c>
      <c r="K16" s="24">
        <f t="shared" si="6"/>
        <v>-29698</v>
      </c>
      <c r="L16" s="24">
        <f>+L46+L47+L48+L49</f>
        <v>406</v>
      </c>
      <c r="M16" s="24">
        <f>+M46+M47+M48+M49</f>
        <v>30104</v>
      </c>
      <c r="N16" s="24">
        <f t="shared" si="7"/>
        <v>-5670</v>
      </c>
      <c r="O16" s="24">
        <f>+O46+O47+O48+O49</f>
        <v>1336</v>
      </c>
      <c r="P16" s="24">
        <f>+P46+P47+P48+P49</f>
        <v>7006</v>
      </c>
      <c r="Q16" s="24">
        <f t="shared" si="8"/>
        <v>469</v>
      </c>
      <c r="R16" s="24">
        <f>+R46+R47+R48+R49</f>
        <v>5843</v>
      </c>
      <c r="S16" s="24">
        <f>+S46+S47+S48+S49</f>
        <v>5374</v>
      </c>
    </row>
    <row r="17" spans="1:19" s="7" customFormat="1" ht="21" customHeight="1" x14ac:dyDescent="0.2">
      <c r="A17" s="21">
        <v>2006</v>
      </c>
      <c r="B17" s="22">
        <f>C17-D17</f>
        <v>-30060</v>
      </c>
      <c r="C17" s="22">
        <f t="shared" si="9"/>
        <v>28007</v>
      </c>
      <c r="D17" s="22">
        <f t="shared" si="9"/>
        <v>58067</v>
      </c>
      <c r="E17" s="22">
        <f>F17-G17</f>
        <v>14665</v>
      </c>
      <c r="F17" s="22">
        <f>+F50+F51+F52+F53</f>
        <v>17129</v>
      </c>
      <c r="G17" s="22">
        <f>+G50+G51+G52+G53</f>
        <v>2464</v>
      </c>
      <c r="H17" s="22">
        <f>I17-J17</f>
        <v>-44725</v>
      </c>
      <c r="I17" s="22">
        <f>+I50+I51+I52+I53</f>
        <v>10878</v>
      </c>
      <c r="J17" s="22">
        <f>+J50+J51+J52+J53</f>
        <v>55603</v>
      </c>
      <c r="K17" s="22">
        <f>L17-M17</f>
        <v>-38737</v>
      </c>
      <c r="L17" s="22">
        <f>+L50+L51+L52+L53</f>
        <v>2071</v>
      </c>
      <c r="M17" s="22">
        <f>+M50+M51+M52+M53</f>
        <v>40808</v>
      </c>
      <c r="N17" s="22">
        <f>O17-P17</f>
        <v>-7702</v>
      </c>
      <c r="O17" s="22">
        <f>+O50+O51+O52+O53</f>
        <v>1680</v>
      </c>
      <c r="P17" s="22">
        <f>+P50+P51+P52+P53</f>
        <v>9382</v>
      </c>
      <c r="Q17" s="22">
        <f>R17-S17</f>
        <v>1714</v>
      </c>
      <c r="R17" s="22">
        <f>+R50+R51+R52+R53</f>
        <v>7127</v>
      </c>
      <c r="S17" s="22">
        <f>+S50+S51+S52+S53</f>
        <v>5413</v>
      </c>
    </row>
    <row r="18" spans="1:19" s="7" customFormat="1" ht="21" customHeight="1" x14ac:dyDescent="0.2">
      <c r="A18" s="23">
        <v>2007</v>
      </c>
      <c r="B18" s="24">
        <f>C18-D18</f>
        <v>-45070</v>
      </c>
      <c r="C18" s="24">
        <f t="shared" si="9"/>
        <v>27928</v>
      </c>
      <c r="D18" s="24">
        <f t="shared" si="9"/>
        <v>72998</v>
      </c>
      <c r="E18" s="24">
        <f>F18-G18</f>
        <v>13882</v>
      </c>
      <c r="F18" s="24">
        <f>+F57+F56+F55+F54</f>
        <v>17125</v>
      </c>
      <c r="G18" s="24">
        <f>+G57+G56+G55+G54</f>
        <v>3243</v>
      </c>
      <c r="H18" s="24">
        <f>I18-J18</f>
        <v>-58952</v>
      </c>
      <c r="I18" s="24">
        <f>+I57+I56+I55+I54</f>
        <v>10803</v>
      </c>
      <c r="J18" s="24">
        <f>+J57+J56+J55+J54</f>
        <v>69755</v>
      </c>
      <c r="K18" s="24">
        <f>L18-M18</f>
        <v>-51637</v>
      </c>
      <c r="L18" s="24">
        <f>+L57+L56+L55+L54</f>
        <v>366</v>
      </c>
      <c r="M18" s="24">
        <f>+M57+M56+M55+M54</f>
        <v>52003</v>
      </c>
      <c r="N18" s="24">
        <f>O18-P18</f>
        <v>-7991</v>
      </c>
      <c r="O18" s="24">
        <f>+O57+O56+O55+O54</f>
        <v>1920</v>
      </c>
      <c r="P18" s="24">
        <f>+P57+P56+P55+P54</f>
        <v>9911</v>
      </c>
      <c r="Q18" s="24">
        <f>R18-S18</f>
        <v>676</v>
      </c>
      <c r="R18" s="24">
        <f>+R57+R56+R55+R54</f>
        <v>8517</v>
      </c>
      <c r="S18" s="24">
        <f>+S57+S56+S55+S54</f>
        <v>7841</v>
      </c>
    </row>
    <row r="19" spans="1:19" s="7" customFormat="1" ht="21" customHeight="1" x14ac:dyDescent="0.2">
      <c r="A19" s="21">
        <v>2008</v>
      </c>
      <c r="B19" s="22">
        <f>C19-D19</f>
        <v>-30396</v>
      </c>
      <c r="C19" s="22">
        <f>F19+I19</f>
        <v>26461</v>
      </c>
      <c r="D19" s="22">
        <f>G19+J19</f>
        <v>56857</v>
      </c>
      <c r="E19" s="22">
        <f>F19-G19</f>
        <v>9554</v>
      </c>
      <c r="F19" s="22">
        <f>+F58+F59+F60+F61</f>
        <v>13539</v>
      </c>
      <c r="G19" s="22">
        <f>+G58+G59+G60+G61</f>
        <v>3985</v>
      </c>
      <c r="H19" s="22">
        <f>I19-J19</f>
        <v>-39950</v>
      </c>
      <c r="I19" s="22">
        <f>+I58+I59+I60+I61</f>
        <v>12922</v>
      </c>
      <c r="J19" s="22">
        <f>+J58+J59+J60+J61</f>
        <v>52872</v>
      </c>
      <c r="K19" s="22">
        <f>L19-M19</f>
        <v>-28398</v>
      </c>
      <c r="L19" s="22">
        <f>+L58+L59+L60+L61</f>
        <v>2329</v>
      </c>
      <c r="M19" s="22">
        <f>+M58+M59+M60+M61</f>
        <v>30727</v>
      </c>
      <c r="N19" s="22">
        <f>O19-P19</f>
        <v>-8331</v>
      </c>
      <c r="O19" s="22">
        <f>+O58+O59+O60+O61</f>
        <v>1594</v>
      </c>
      <c r="P19" s="22">
        <f>+P58+P59+P60+P61</f>
        <v>9925</v>
      </c>
      <c r="Q19" s="22">
        <f>R19-S19</f>
        <v>-3221</v>
      </c>
      <c r="R19" s="22">
        <f>+R58+R59+R60+R61</f>
        <v>8999</v>
      </c>
      <c r="S19" s="22">
        <f>+S58+S59+S60+S61</f>
        <v>12220</v>
      </c>
    </row>
    <row r="20" spans="1:19" s="1" customFormat="1" ht="21" customHeight="1" x14ac:dyDescent="0.2">
      <c r="A20" s="23">
        <v>2009</v>
      </c>
      <c r="B20" s="24">
        <f>C20-D20</f>
        <v>-51112</v>
      </c>
      <c r="C20" s="24">
        <f>F20+I20</f>
        <v>20538</v>
      </c>
      <c r="D20" s="24">
        <f>G20+J20</f>
        <v>71650</v>
      </c>
      <c r="E20" s="24">
        <f>F20-G20</f>
        <v>9588</v>
      </c>
      <c r="F20" s="24">
        <f>+F62+F63+F64+F65</f>
        <v>13658</v>
      </c>
      <c r="G20" s="24">
        <f>+G62+G63+G64+G65</f>
        <v>4070</v>
      </c>
      <c r="H20" s="24">
        <f>I20-J20</f>
        <v>-60700</v>
      </c>
      <c r="I20" s="24">
        <f>+I62+I63+I64+I65</f>
        <v>6880</v>
      </c>
      <c r="J20" s="24">
        <f>+J62+J63+J64+J65</f>
        <v>67580</v>
      </c>
      <c r="K20" s="24">
        <f>L20-M20</f>
        <v>-46843</v>
      </c>
      <c r="L20" s="24">
        <f>+L62+L63+L64+L65</f>
        <v>-2459</v>
      </c>
      <c r="M20" s="24">
        <f>+M62+M63+M64+M65</f>
        <v>44384</v>
      </c>
      <c r="N20" s="24">
        <f>O20-P20</f>
        <v>-9911</v>
      </c>
      <c r="O20" s="24">
        <f>+O62+O63+O64+O65</f>
        <v>1868</v>
      </c>
      <c r="P20" s="24">
        <f>+P62+P63+P64+P65</f>
        <v>11779</v>
      </c>
      <c r="Q20" s="24">
        <f>R20-S20</f>
        <v>-3946</v>
      </c>
      <c r="R20" s="24">
        <f>+R62+R63+R64+R65</f>
        <v>7471</v>
      </c>
      <c r="S20" s="24">
        <f>+S62+S63+S64+S65</f>
        <v>11417</v>
      </c>
    </row>
    <row r="21" spans="1:19" s="7" customFormat="1" ht="21" customHeight="1" x14ac:dyDescent="0.2">
      <c r="A21" s="25">
        <v>2010</v>
      </c>
      <c r="B21" s="22">
        <f>+B66+B67+B68+B69</f>
        <v>-57561</v>
      </c>
      <c r="C21" s="22">
        <f t="shared" ref="C21:S21" si="10">+C66+C67+C68+C69</f>
        <v>24260</v>
      </c>
      <c r="D21" s="22">
        <f t="shared" si="10"/>
        <v>81821</v>
      </c>
      <c r="E21" s="22">
        <f t="shared" si="10"/>
        <v>7443</v>
      </c>
      <c r="F21" s="22">
        <f t="shared" si="10"/>
        <v>12019</v>
      </c>
      <c r="G21" s="22">
        <f t="shared" si="10"/>
        <v>4576</v>
      </c>
      <c r="H21" s="22">
        <f t="shared" si="10"/>
        <v>-65004</v>
      </c>
      <c r="I21" s="22">
        <f t="shared" si="10"/>
        <v>12241</v>
      </c>
      <c r="J21" s="22">
        <f t="shared" si="10"/>
        <v>77245</v>
      </c>
      <c r="K21" s="22">
        <f t="shared" si="10"/>
        <v>-49372</v>
      </c>
      <c r="L21" s="22">
        <f t="shared" si="10"/>
        <v>3849</v>
      </c>
      <c r="M21" s="22">
        <f t="shared" si="10"/>
        <v>53221</v>
      </c>
      <c r="N21" s="22">
        <f t="shared" si="10"/>
        <v>-13592</v>
      </c>
      <c r="O21" s="22">
        <f t="shared" si="10"/>
        <v>1187</v>
      </c>
      <c r="P21" s="22">
        <f t="shared" si="10"/>
        <v>14779</v>
      </c>
      <c r="Q21" s="22">
        <f t="shared" si="10"/>
        <v>-2040</v>
      </c>
      <c r="R21" s="22">
        <f t="shared" si="10"/>
        <v>7205</v>
      </c>
      <c r="S21" s="22">
        <f t="shared" si="10"/>
        <v>9245</v>
      </c>
    </row>
    <row r="22" spans="1:19" s="7" customFormat="1" ht="21" customHeight="1" x14ac:dyDescent="0.2">
      <c r="A22" s="23">
        <v>2011</v>
      </c>
      <c r="B22" s="24">
        <f>+B70+B71+B72+B73</f>
        <v>-69464</v>
      </c>
      <c r="C22" s="24">
        <f t="shared" ref="C22:S22" si="11">+C70+C71+C72+C73</f>
        <v>24866</v>
      </c>
      <c r="D22" s="24">
        <f t="shared" si="11"/>
        <v>94330</v>
      </c>
      <c r="E22" s="24">
        <f t="shared" si="11"/>
        <v>7050</v>
      </c>
      <c r="F22" s="24">
        <f t="shared" si="11"/>
        <v>11307</v>
      </c>
      <c r="G22" s="24">
        <f t="shared" si="11"/>
        <v>4257</v>
      </c>
      <c r="H22" s="24">
        <f t="shared" si="11"/>
        <v>-76514</v>
      </c>
      <c r="I22" s="24">
        <f t="shared" si="11"/>
        <v>13559</v>
      </c>
      <c r="J22" s="24">
        <f t="shared" si="11"/>
        <v>90073</v>
      </c>
      <c r="K22" s="24">
        <f t="shared" si="11"/>
        <v>-54219</v>
      </c>
      <c r="L22" s="24">
        <f t="shared" si="11"/>
        <v>4515</v>
      </c>
      <c r="M22" s="24">
        <f t="shared" si="11"/>
        <v>58734</v>
      </c>
      <c r="N22" s="24">
        <f t="shared" si="11"/>
        <v>-18121</v>
      </c>
      <c r="O22" s="24">
        <f t="shared" si="11"/>
        <v>1190</v>
      </c>
      <c r="P22" s="24">
        <f t="shared" si="11"/>
        <v>19311</v>
      </c>
      <c r="Q22" s="24">
        <f t="shared" si="11"/>
        <v>-4174</v>
      </c>
      <c r="R22" s="24">
        <f t="shared" si="11"/>
        <v>7854</v>
      </c>
      <c r="S22" s="24">
        <f t="shared" si="11"/>
        <v>12028</v>
      </c>
    </row>
    <row r="23" spans="1:19" s="7" customFormat="1" ht="21" customHeight="1" x14ac:dyDescent="0.2">
      <c r="A23" s="25">
        <v>2012</v>
      </c>
      <c r="B23" s="22">
        <f>+B74+B75+B76+B77</f>
        <v>-73871</v>
      </c>
      <c r="C23" s="22">
        <f t="shared" ref="C23:S23" si="12">+C74+C75+C76+C77</f>
        <v>27043</v>
      </c>
      <c r="D23" s="22">
        <f t="shared" si="12"/>
        <v>100914</v>
      </c>
      <c r="E23" s="22">
        <f t="shared" si="12"/>
        <v>6537</v>
      </c>
      <c r="F23" s="22">
        <f t="shared" si="12"/>
        <v>11401</v>
      </c>
      <c r="G23" s="22">
        <f t="shared" si="12"/>
        <v>4864</v>
      </c>
      <c r="H23" s="22">
        <f t="shared" si="12"/>
        <v>-80408</v>
      </c>
      <c r="I23" s="22">
        <f t="shared" si="12"/>
        <v>15642</v>
      </c>
      <c r="J23" s="22">
        <f t="shared" si="12"/>
        <v>96050</v>
      </c>
      <c r="K23" s="22">
        <f t="shared" si="12"/>
        <v>-52726</v>
      </c>
      <c r="L23" s="22">
        <f t="shared" si="12"/>
        <v>6466</v>
      </c>
      <c r="M23" s="22">
        <f t="shared" si="12"/>
        <v>59192</v>
      </c>
      <c r="N23" s="22">
        <f t="shared" si="12"/>
        <v>-21960</v>
      </c>
      <c r="O23" s="22">
        <f t="shared" si="12"/>
        <v>1093</v>
      </c>
      <c r="P23" s="22">
        <f t="shared" si="12"/>
        <v>23053</v>
      </c>
      <c r="Q23" s="22">
        <f t="shared" si="12"/>
        <v>-5722</v>
      </c>
      <c r="R23" s="22">
        <f t="shared" si="12"/>
        <v>8083</v>
      </c>
      <c r="S23" s="22">
        <f t="shared" si="12"/>
        <v>13805</v>
      </c>
    </row>
    <row r="24" spans="1:19" s="7" customFormat="1" ht="21" customHeight="1" x14ac:dyDescent="0.2">
      <c r="A24" s="23">
        <v>2013</v>
      </c>
      <c r="B24" s="24">
        <f>+B78+B79+B80+B81</f>
        <v>-70225</v>
      </c>
      <c r="C24" s="24">
        <f t="shared" ref="C24:S24" si="13">+C78+C79+C80+C81</f>
        <v>23809</v>
      </c>
      <c r="D24" s="24">
        <f t="shared" si="13"/>
        <v>94034</v>
      </c>
      <c r="E24" s="24">
        <f t="shared" si="13"/>
        <v>6087</v>
      </c>
      <c r="F24" s="24">
        <f t="shared" si="13"/>
        <v>10684</v>
      </c>
      <c r="G24" s="24">
        <f t="shared" si="13"/>
        <v>4597</v>
      </c>
      <c r="H24" s="24">
        <f t="shared" si="13"/>
        <v>-76312</v>
      </c>
      <c r="I24" s="24">
        <f t="shared" si="13"/>
        <v>13125</v>
      </c>
      <c r="J24" s="24">
        <f t="shared" si="13"/>
        <v>89437</v>
      </c>
      <c r="K24" s="24">
        <f t="shared" si="13"/>
        <v>-49437</v>
      </c>
      <c r="L24" s="24">
        <f t="shared" si="13"/>
        <v>4182</v>
      </c>
      <c r="M24" s="24">
        <f t="shared" si="13"/>
        <v>53619</v>
      </c>
      <c r="N24" s="24">
        <f t="shared" si="13"/>
        <v>-23627</v>
      </c>
      <c r="O24" s="24">
        <f t="shared" si="13"/>
        <v>1276</v>
      </c>
      <c r="P24" s="24">
        <f t="shared" si="13"/>
        <v>24903</v>
      </c>
      <c r="Q24" s="24">
        <f t="shared" si="13"/>
        <v>-3248</v>
      </c>
      <c r="R24" s="24">
        <f t="shared" si="13"/>
        <v>7667</v>
      </c>
      <c r="S24" s="24">
        <f t="shared" si="13"/>
        <v>10915</v>
      </c>
    </row>
    <row r="25" spans="1:19" s="1" customFormat="1" ht="2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s="1" customFormat="1" ht="21" customHeight="1" x14ac:dyDescent="0.2">
      <c r="A26" s="28" t="s">
        <v>0</v>
      </c>
      <c r="B26" s="22">
        <f t="shared" ref="B26:B49" si="14">C26-D26</f>
        <v>-830</v>
      </c>
      <c r="C26" s="22">
        <f t="shared" ref="C26:C49" si="15">F26+I26</f>
        <v>2480</v>
      </c>
      <c r="D26" s="22">
        <f t="shared" ref="D26:D49" si="16">G26+J26</f>
        <v>3310</v>
      </c>
      <c r="E26" s="22">
        <f t="shared" ref="E26:E49" si="17">F26-G26</f>
        <v>302</v>
      </c>
      <c r="F26" s="22">
        <v>505</v>
      </c>
      <c r="G26" s="22">
        <v>203</v>
      </c>
      <c r="H26" s="22">
        <f t="shared" ref="H26:H49" si="18">I26-J26</f>
        <v>-1132</v>
      </c>
      <c r="I26" s="22">
        <f t="shared" ref="I26:I49" si="19">L26+O26+R26</f>
        <v>1975</v>
      </c>
      <c r="J26" s="22">
        <f t="shared" ref="J26:J49" si="20">M26+P26+S26</f>
        <v>3107</v>
      </c>
      <c r="K26" s="22">
        <f t="shared" ref="K26:K49" si="21">L26-M26</f>
        <v>-386</v>
      </c>
      <c r="L26" s="22">
        <v>9</v>
      </c>
      <c r="M26" s="22">
        <v>395</v>
      </c>
      <c r="N26" s="22">
        <f t="shared" ref="N26:N49" si="22">O26-P26</f>
        <v>-356</v>
      </c>
      <c r="O26" s="22">
        <v>186</v>
      </c>
      <c r="P26" s="22">
        <v>542</v>
      </c>
      <c r="Q26" s="22">
        <f t="shared" ref="Q26:Q49" si="23">R26-S26</f>
        <v>-390</v>
      </c>
      <c r="R26" s="22">
        <v>1780</v>
      </c>
      <c r="S26" s="22">
        <v>2170</v>
      </c>
    </row>
    <row r="27" spans="1:19" s="1" customFormat="1" ht="21" customHeight="1" x14ac:dyDescent="0.2">
      <c r="A27" s="29" t="s">
        <v>1</v>
      </c>
      <c r="B27" s="24">
        <f t="shared" si="14"/>
        <v>-331</v>
      </c>
      <c r="C27" s="24">
        <f t="shared" si="15"/>
        <v>3506</v>
      </c>
      <c r="D27" s="24">
        <f t="shared" si="16"/>
        <v>3837</v>
      </c>
      <c r="E27" s="24">
        <f t="shared" si="17"/>
        <v>988</v>
      </c>
      <c r="F27" s="24">
        <v>1220</v>
      </c>
      <c r="G27" s="24">
        <v>232</v>
      </c>
      <c r="H27" s="24">
        <f t="shared" si="18"/>
        <v>-1319</v>
      </c>
      <c r="I27" s="24">
        <f t="shared" si="19"/>
        <v>2286</v>
      </c>
      <c r="J27" s="24">
        <f t="shared" si="20"/>
        <v>3605</v>
      </c>
      <c r="K27" s="24">
        <f t="shared" si="21"/>
        <v>-814</v>
      </c>
      <c r="L27" s="24">
        <v>42</v>
      </c>
      <c r="M27" s="24">
        <v>856</v>
      </c>
      <c r="N27" s="24">
        <f t="shared" si="22"/>
        <v>-891</v>
      </c>
      <c r="O27" s="24">
        <v>525</v>
      </c>
      <c r="P27" s="24">
        <v>1416</v>
      </c>
      <c r="Q27" s="24">
        <f t="shared" si="23"/>
        <v>386</v>
      </c>
      <c r="R27" s="24">
        <v>1719</v>
      </c>
      <c r="S27" s="24">
        <v>1333</v>
      </c>
    </row>
    <row r="28" spans="1:19" s="1" customFormat="1" ht="21" customHeight="1" x14ac:dyDescent="0.2">
      <c r="A28" s="28" t="s">
        <v>2</v>
      </c>
      <c r="B28" s="22">
        <f t="shared" si="14"/>
        <v>-33</v>
      </c>
      <c r="C28" s="22">
        <f t="shared" si="15"/>
        <v>3404</v>
      </c>
      <c r="D28" s="22">
        <f t="shared" si="16"/>
        <v>3437</v>
      </c>
      <c r="E28" s="22">
        <f t="shared" si="17"/>
        <v>1099</v>
      </c>
      <c r="F28" s="22">
        <v>1340</v>
      </c>
      <c r="G28" s="22">
        <v>241</v>
      </c>
      <c r="H28" s="22">
        <f t="shared" si="18"/>
        <v>-1132</v>
      </c>
      <c r="I28" s="22">
        <f t="shared" si="19"/>
        <v>2064</v>
      </c>
      <c r="J28" s="22">
        <f t="shared" si="20"/>
        <v>3196</v>
      </c>
      <c r="K28" s="22">
        <f t="shared" si="21"/>
        <v>-730</v>
      </c>
      <c r="L28" s="22">
        <v>7</v>
      </c>
      <c r="M28" s="22">
        <v>737</v>
      </c>
      <c r="N28" s="22">
        <f t="shared" si="22"/>
        <v>-507</v>
      </c>
      <c r="O28" s="22">
        <v>216</v>
      </c>
      <c r="P28" s="22">
        <v>723</v>
      </c>
      <c r="Q28" s="22">
        <f t="shared" si="23"/>
        <v>105</v>
      </c>
      <c r="R28" s="22">
        <v>1841</v>
      </c>
      <c r="S28" s="22">
        <v>1736</v>
      </c>
    </row>
    <row r="29" spans="1:19" s="1" customFormat="1" ht="21" customHeight="1" x14ac:dyDescent="0.2">
      <c r="A29" s="29" t="s">
        <v>3</v>
      </c>
      <c r="B29" s="24">
        <f t="shared" si="14"/>
        <v>-2027</v>
      </c>
      <c r="C29" s="24">
        <f t="shared" si="15"/>
        <v>3592</v>
      </c>
      <c r="D29" s="24">
        <f t="shared" si="16"/>
        <v>5619</v>
      </c>
      <c r="E29" s="24">
        <f t="shared" si="17"/>
        <v>709</v>
      </c>
      <c r="F29" s="24">
        <v>958</v>
      </c>
      <c r="G29" s="24">
        <v>249</v>
      </c>
      <c r="H29" s="24">
        <f t="shared" si="18"/>
        <v>-2736</v>
      </c>
      <c r="I29" s="24">
        <f t="shared" si="19"/>
        <v>2634</v>
      </c>
      <c r="J29" s="24">
        <f t="shared" si="20"/>
        <v>5370</v>
      </c>
      <c r="K29" s="24">
        <f t="shared" si="21"/>
        <v>-1041</v>
      </c>
      <c r="L29" s="24">
        <v>48</v>
      </c>
      <c r="M29" s="24">
        <v>1089</v>
      </c>
      <c r="N29" s="24">
        <f t="shared" si="22"/>
        <v>-1046</v>
      </c>
      <c r="O29" s="24">
        <v>349</v>
      </c>
      <c r="P29" s="24">
        <v>1395</v>
      </c>
      <c r="Q29" s="24">
        <f t="shared" si="23"/>
        <v>-649</v>
      </c>
      <c r="R29" s="24">
        <v>2237</v>
      </c>
      <c r="S29" s="24">
        <v>2886</v>
      </c>
    </row>
    <row r="30" spans="1:19" s="1" customFormat="1" ht="21" customHeight="1" x14ac:dyDescent="0.2">
      <c r="A30" s="28" t="s">
        <v>7</v>
      </c>
      <c r="B30" s="22">
        <f t="shared" si="14"/>
        <v>459</v>
      </c>
      <c r="C30" s="22">
        <f t="shared" si="15"/>
        <v>3788</v>
      </c>
      <c r="D30" s="22">
        <f t="shared" si="16"/>
        <v>3329</v>
      </c>
      <c r="E30" s="22">
        <f t="shared" si="17"/>
        <v>264</v>
      </c>
      <c r="F30" s="22">
        <v>503</v>
      </c>
      <c r="G30" s="22">
        <v>239</v>
      </c>
      <c r="H30" s="22">
        <f t="shared" si="18"/>
        <v>195</v>
      </c>
      <c r="I30" s="22">
        <f t="shared" si="19"/>
        <v>3285</v>
      </c>
      <c r="J30" s="22">
        <f t="shared" si="20"/>
        <v>3090</v>
      </c>
      <c r="K30" s="22">
        <f t="shared" si="21"/>
        <v>-261</v>
      </c>
      <c r="L30" s="22">
        <v>48</v>
      </c>
      <c r="M30" s="22">
        <v>309</v>
      </c>
      <c r="N30" s="22">
        <f t="shared" si="22"/>
        <v>130</v>
      </c>
      <c r="O30" s="22">
        <v>1060</v>
      </c>
      <c r="P30" s="22">
        <v>930</v>
      </c>
      <c r="Q30" s="22">
        <f t="shared" si="23"/>
        <v>326</v>
      </c>
      <c r="R30" s="22">
        <v>2177</v>
      </c>
      <c r="S30" s="22">
        <v>1851</v>
      </c>
    </row>
    <row r="31" spans="1:19" s="1" customFormat="1" ht="21" customHeight="1" x14ac:dyDescent="0.2">
      <c r="A31" s="29" t="s">
        <v>4</v>
      </c>
      <c r="B31" s="24">
        <f t="shared" si="14"/>
        <v>-2492</v>
      </c>
      <c r="C31" s="24">
        <f t="shared" si="15"/>
        <v>3345</v>
      </c>
      <c r="D31" s="24">
        <f t="shared" si="16"/>
        <v>5837</v>
      </c>
      <c r="E31" s="24">
        <f t="shared" si="17"/>
        <v>866</v>
      </c>
      <c r="F31" s="24">
        <v>1130</v>
      </c>
      <c r="G31" s="24">
        <v>264</v>
      </c>
      <c r="H31" s="24">
        <f t="shared" si="18"/>
        <v>-3358</v>
      </c>
      <c r="I31" s="24">
        <f t="shared" si="19"/>
        <v>2215</v>
      </c>
      <c r="J31" s="24">
        <f t="shared" si="20"/>
        <v>5573</v>
      </c>
      <c r="K31" s="24">
        <f t="shared" si="21"/>
        <v>-1592</v>
      </c>
      <c r="L31" s="24">
        <v>30</v>
      </c>
      <c r="M31" s="24">
        <v>1622</v>
      </c>
      <c r="N31" s="24">
        <f t="shared" si="22"/>
        <v>-1513</v>
      </c>
      <c r="O31" s="24">
        <v>179</v>
      </c>
      <c r="P31" s="24">
        <v>1692</v>
      </c>
      <c r="Q31" s="24">
        <f t="shared" si="23"/>
        <v>-253</v>
      </c>
      <c r="R31" s="24">
        <v>2006</v>
      </c>
      <c r="S31" s="24">
        <v>2259</v>
      </c>
    </row>
    <row r="32" spans="1:19" s="1" customFormat="1" ht="21" customHeight="1" x14ac:dyDescent="0.2">
      <c r="A32" s="28" t="s">
        <v>5</v>
      </c>
      <c r="B32" s="22">
        <f t="shared" si="14"/>
        <v>385</v>
      </c>
      <c r="C32" s="22">
        <f t="shared" si="15"/>
        <v>3642</v>
      </c>
      <c r="D32" s="22">
        <f t="shared" si="16"/>
        <v>3257</v>
      </c>
      <c r="E32" s="22">
        <f t="shared" si="17"/>
        <v>1121</v>
      </c>
      <c r="F32" s="22">
        <v>1371</v>
      </c>
      <c r="G32" s="22">
        <v>250</v>
      </c>
      <c r="H32" s="22">
        <f t="shared" si="18"/>
        <v>-736</v>
      </c>
      <c r="I32" s="22">
        <f t="shared" si="19"/>
        <v>2271</v>
      </c>
      <c r="J32" s="22">
        <f t="shared" si="20"/>
        <v>3007</v>
      </c>
      <c r="K32" s="22">
        <f t="shared" si="21"/>
        <v>-744</v>
      </c>
      <c r="L32" s="22">
        <v>23</v>
      </c>
      <c r="M32" s="22">
        <v>767</v>
      </c>
      <c r="N32" s="22">
        <f t="shared" si="22"/>
        <v>-585</v>
      </c>
      <c r="O32" s="22">
        <v>81</v>
      </c>
      <c r="P32" s="22">
        <v>666</v>
      </c>
      <c r="Q32" s="22">
        <f t="shared" si="23"/>
        <v>593</v>
      </c>
      <c r="R32" s="22">
        <v>2167</v>
      </c>
      <c r="S32" s="22">
        <v>1574</v>
      </c>
    </row>
    <row r="33" spans="1:19" s="1" customFormat="1" ht="21" customHeight="1" x14ac:dyDescent="0.2">
      <c r="A33" s="29" t="s">
        <v>6</v>
      </c>
      <c r="B33" s="24">
        <f t="shared" si="14"/>
        <v>-787</v>
      </c>
      <c r="C33" s="24">
        <f t="shared" si="15"/>
        <v>3147</v>
      </c>
      <c r="D33" s="24">
        <f t="shared" si="16"/>
        <v>3934</v>
      </c>
      <c r="E33" s="24">
        <f t="shared" si="17"/>
        <v>700</v>
      </c>
      <c r="F33" s="24">
        <v>968</v>
      </c>
      <c r="G33" s="24">
        <v>268</v>
      </c>
      <c r="H33" s="24">
        <f t="shared" si="18"/>
        <v>-1487</v>
      </c>
      <c r="I33" s="24">
        <f t="shared" si="19"/>
        <v>2179</v>
      </c>
      <c r="J33" s="24">
        <f t="shared" si="20"/>
        <v>3666</v>
      </c>
      <c r="K33" s="24">
        <f t="shared" si="21"/>
        <v>-172</v>
      </c>
      <c r="L33" s="24">
        <v>30</v>
      </c>
      <c r="M33" s="24">
        <v>202</v>
      </c>
      <c r="N33" s="24">
        <f t="shared" si="22"/>
        <v>-576</v>
      </c>
      <c r="O33" s="24">
        <v>415</v>
      </c>
      <c r="P33" s="24">
        <v>991</v>
      </c>
      <c r="Q33" s="24">
        <f t="shared" si="23"/>
        <v>-739</v>
      </c>
      <c r="R33" s="24">
        <v>1734</v>
      </c>
      <c r="S33" s="24">
        <v>2473</v>
      </c>
    </row>
    <row r="34" spans="1:19" s="1" customFormat="1" ht="21" customHeight="1" x14ac:dyDescent="0.2">
      <c r="A34" s="28" t="s">
        <v>11</v>
      </c>
      <c r="B34" s="22">
        <f t="shared" si="14"/>
        <v>-835</v>
      </c>
      <c r="C34" s="22">
        <f t="shared" si="15"/>
        <v>2015</v>
      </c>
      <c r="D34" s="22">
        <f t="shared" si="16"/>
        <v>2850</v>
      </c>
      <c r="E34" s="22">
        <f t="shared" si="17"/>
        <v>254</v>
      </c>
      <c r="F34" s="22">
        <v>503</v>
      </c>
      <c r="G34" s="22">
        <v>249</v>
      </c>
      <c r="H34" s="22">
        <f t="shared" si="18"/>
        <v>-1089</v>
      </c>
      <c r="I34" s="22">
        <f t="shared" si="19"/>
        <v>1512</v>
      </c>
      <c r="J34" s="22">
        <f t="shared" si="20"/>
        <v>2601</v>
      </c>
      <c r="K34" s="22">
        <f t="shared" si="21"/>
        <v>-307</v>
      </c>
      <c r="L34" s="22">
        <v>-66</v>
      </c>
      <c r="M34" s="22">
        <v>241</v>
      </c>
      <c r="N34" s="22">
        <f t="shared" si="22"/>
        <v>-765</v>
      </c>
      <c r="O34" s="22">
        <v>91</v>
      </c>
      <c r="P34" s="22">
        <v>856</v>
      </c>
      <c r="Q34" s="22">
        <f t="shared" si="23"/>
        <v>-17</v>
      </c>
      <c r="R34" s="22">
        <v>1487</v>
      </c>
      <c r="S34" s="22">
        <v>1504</v>
      </c>
    </row>
    <row r="35" spans="1:19" s="1" customFormat="1" ht="21" customHeight="1" x14ac:dyDescent="0.2">
      <c r="A35" s="29" t="s">
        <v>8</v>
      </c>
      <c r="B35" s="24">
        <f t="shared" si="14"/>
        <v>-1559</v>
      </c>
      <c r="C35" s="24">
        <f t="shared" si="15"/>
        <v>2674</v>
      </c>
      <c r="D35" s="24">
        <f t="shared" si="16"/>
        <v>4233</v>
      </c>
      <c r="E35" s="24">
        <f t="shared" si="17"/>
        <v>970</v>
      </c>
      <c r="F35" s="24">
        <v>1282</v>
      </c>
      <c r="G35" s="24">
        <v>312</v>
      </c>
      <c r="H35" s="24">
        <f t="shared" si="18"/>
        <v>-2529</v>
      </c>
      <c r="I35" s="24">
        <f t="shared" si="19"/>
        <v>1392</v>
      </c>
      <c r="J35" s="24">
        <f t="shared" si="20"/>
        <v>3921</v>
      </c>
      <c r="K35" s="24">
        <f t="shared" si="21"/>
        <v>-725</v>
      </c>
      <c r="L35" s="24">
        <v>-60</v>
      </c>
      <c r="M35" s="24">
        <v>665</v>
      </c>
      <c r="N35" s="24">
        <f t="shared" si="22"/>
        <v>-919</v>
      </c>
      <c r="O35" s="24">
        <v>195</v>
      </c>
      <c r="P35" s="24">
        <v>1114</v>
      </c>
      <c r="Q35" s="24">
        <f t="shared" si="23"/>
        <v>-885</v>
      </c>
      <c r="R35" s="24">
        <v>1257</v>
      </c>
      <c r="S35" s="24">
        <v>2142</v>
      </c>
    </row>
    <row r="36" spans="1:19" s="1" customFormat="1" ht="21" customHeight="1" x14ac:dyDescent="0.2">
      <c r="A36" s="28" t="s">
        <v>9</v>
      </c>
      <c r="B36" s="22">
        <f t="shared" si="14"/>
        <v>-451</v>
      </c>
      <c r="C36" s="22">
        <f t="shared" si="15"/>
        <v>3777</v>
      </c>
      <c r="D36" s="22">
        <f t="shared" si="16"/>
        <v>4228</v>
      </c>
      <c r="E36" s="22">
        <f t="shared" si="17"/>
        <v>1305</v>
      </c>
      <c r="F36" s="22">
        <v>1565</v>
      </c>
      <c r="G36" s="22">
        <v>260</v>
      </c>
      <c r="H36" s="22">
        <f t="shared" si="18"/>
        <v>-1756</v>
      </c>
      <c r="I36" s="22">
        <f t="shared" si="19"/>
        <v>2212</v>
      </c>
      <c r="J36" s="22">
        <f t="shared" si="20"/>
        <v>3968</v>
      </c>
      <c r="K36" s="22">
        <f t="shared" si="21"/>
        <v>-1270</v>
      </c>
      <c r="L36" s="22">
        <v>-66</v>
      </c>
      <c r="M36" s="22">
        <v>1204</v>
      </c>
      <c r="N36" s="22">
        <f t="shared" si="22"/>
        <v>-170</v>
      </c>
      <c r="O36" s="22">
        <v>546</v>
      </c>
      <c r="P36" s="22">
        <v>716</v>
      </c>
      <c r="Q36" s="22">
        <f t="shared" si="23"/>
        <v>-316</v>
      </c>
      <c r="R36" s="22">
        <v>1732</v>
      </c>
      <c r="S36" s="22">
        <v>2048</v>
      </c>
    </row>
    <row r="37" spans="1:19" s="1" customFormat="1" ht="21" customHeight="1" x14ac:dyDescent="0.2">
      <c r="A37" s="29" t="s">
        <v>10</v>
      </c>
      <c r="B37" s="24">
        <f t="shared" si="14"/>
        <v>-1457</v>
      </c>
      <c r="C37" s="24">
        <f t="shared" si="15"/>
        <v>2860</v>
      </c>
      <c r="D37" s="24">
        <f t="shared" si="16"/>
        <v>4317</v>
      </c>
      <c r="E37" s="24">
        <f t="shared" si="17"/>
        <v>833</v>
      </c>
      <c r="F37" s="24">
        <v>1100</v>
      </c>
      <c r="G37" s="24">
        <v>267</v>
      </c>
      <c r="H37" s="24">
        <f t="shared" si="18"/>
        <v>-2290</v>
      </c>
      <c r="I37" s="24">
        <f t="shared" si="19"/>
        <v>1760</v>
      </c>
      <c r="J37" s="24">
        <f t="shared" si="20"/>
        <v>4050</v>
      </c>
      <c r="K37" s="24">
        <f t="shared" si="21"/>
        <v>-1056</v>
      </c>
      <c r="L37" s="24">
        <v>-28</v>
      </c>
      <c r="M37" s="24">
        <v>1028</v>
      </c>
      <c r="N37" s="24">
        <f t="shared" si="22"/>
        <v>-1105</v>
      </c>
      <c r="O37" s="24">
        <v>303</v>
      </c>
      <c r="P37" s="24">
        <v>1408</v>
      </c>
      <c r="Q37" s="24">
        <f t="shared" si="23"/>
        <v>-129</v>
      </c>
      <c r="R37" s="24">
        <v>1485</v>
      </c>
      <c r="S37" s="24">
        <v>1614</v>
      </c>
    </row>
    <row r="38" spans="1:19" s="1" customFormat="1" ht="21" customHeight="1" x14ac:dyDescent="0.2">
      <c r="A38" s="28" t="s">
        <v>15</v>
      </c>
      <c r="B38" s="22">
        <f t="shared" si="14"/>
        <v>-2207</v>
      </c>
      <c r="C38" s="22">
        <f t="shared" si="15"/>
        <v>2413</v>
      </c>
      <c r="D38" s="22">
        <f t="shared" si="16"/>
        <v>4620</v>
      </c>
      <c r="E38" s="22">
        <f t="shared" si="17"/>
        <v>550</v>
      </c>
      <c r="F38" s="22">
        <v>823</v>
      </c>
      <c r="G38" s="22">
        <v>273</v>
      </c>
      <c r="H38" s="22">
        <f t="shared" si="18"/>
        <v>-2757</v>
      </c>
      <c r="I38" s="22">
        <f t="shared" si="19"/>
        <v>1590</v>
      </c>
      <c r="J38" s="22">
        <f t="shared" si="20"/>
        <v>4347</v>
      </c>
      <c r="K38" s="22">
        <f t="shared" si="21"/>
        <v>-711</v>
      </c>
      <c r="L38" s="22">
        <v>4</v>
      </c>
      <c r="M38" s="22">
        <v>715</v>
      </c>
      <c r="N38" s="22">
        <f t="shared" si="22"/>
        <v>-1281</v>
      </c>
      <c r="O38" s="22">
        <v>326</v>
      </c>
      <c r="P38" s="22">
        <v>1607</v>
      </c>
      <c r="Q38" s="22">
        <f t="shared" si="23"/>
        <v>-765</v>
      </c>
      <c r="R38" s="22">
        <v>1260</v>
      </c>
      <c r="S38" s="22">
        <v>2025</v>
      </c>
    </row>
    <row r="39" spans="1:19" s="1" customFormat="1" ht="21" customHeight="1" x14ac:dyDescent="0.2">
      <c r="A39" s="29" t="s">
        <v>12</v>
      </c>
      <c r="B39" s="24">
        <f t="shared" si="14"/>
        <v>-3557</v>
      </c>
      <c r="C39" s="24">
        <f t="shared" si="15"/>
        <v>3531</v>
      </c>
      <c r="D39" s="24">
        <f t="shared" si="16"/>
        <v>7088</v>
      </c>
      <c r="E39" s="24">
        <f t="shared" si="17"/>
        <v>1506</v>
      </c>
      <c r="F39" s="24">
        <v>1783</v>
      </c>
      <c r="G39" s="24">
        <v>277</v>
      </c>
      <c r="H39" s="24">
        <f t="shared" si="18"/>
        <v>-5063</v>
      </c>
      <c r="I39" s="24">
        <f t="shared" si="19"/>
        <v>1748</v>
      </c>
      <c r="J39" s="24">
        <f t="shared" si="20"/>
        <v>6811</v>
      </c>
      <c r="K39" s="24">
        <f t="shared" si="21"/>
        <v>-3594</v>
      </c>
      <c r="L39" s="24">
        <v>17</v>
      </c>
      <c r="M39" s="24">
        <v>3611</v>
      </c>
      <c r="N39" s="24">
        <f t="shared" si="22"/>
        <v>-1251</v>
      </c>
      <c r="O39" s="24">
        <v>493</v>
      </c>
      <c r="P39" s="24">
        <v>1744</v>
      </c>
      <c r="Q39" s="24">
        <f t="shared" si="23"/>
        <v>-218</v>
      </c>
      <c r="R39" s="24">
        <v>1238</v>
      </c>
      <c r="S39" s="24">
        <v>1456</v>
      </c>
    </row>
    <row r="40" spans="1:19" s="1" customFormat="1" ht="21" customHeight="1" x14ac:dyDescent="0.2">
      <c r="A40" s="28" t="s">
        <v>13</v>
      </c>
      <c r="B40" s="22">
        <f t="shared" si="14"/>
        <v>-1047</v>
      </c>
      <c r="C40" s="22">
        <f t="shared" si="15"/>
        <v>3660</v>
      </c>
      <c r="D40" s="22">
        <f t="shared" si="16"/>
        <v>4707</v>
      </c>
      <c r="E40" s="22">
        <f t="shared" si="17"/>
        <v>1689</v>
      </c>
      <c r="F40" s="22">
        <v>1969</v>
      </c>
      <c r="G40" s="22">
        <v>280</v>
      </c>
      <c r="H40" s="22">
        <f t="shared" si="18"/>
        <v>-2736</v>
      </c>
      <c r="I40" s="22">
        <f t="shared" si="19"/>
        <v>1691</v>
      </c>
      <c r="J40" s="22">
        <f t="shared" si="20"/>
        <v>4427</v>
      </c>
      <c r="K40" s="22">
        <f t="shared" si="21"/>
        <v>-1875</v>
      </c>
      <c r="L40" s="22">
        <v>4</v>
      </c>
      <c r="M40" s="22">
        <v>1879</v>
      </c>
      <c r="N40" s="22">
        <f t="shared" si="22"/>
        <v>-431</v>
      </c>
      <c r="O40" s="22">
        <v>334</v>
      </c>
      <c r="P40" s="22">
        <v>765</v>
      </c>
      <c r="Q40" s="22">
        <f t="shared" si="23"/>
        <v>-430</v>
      </c>
      <c r="R40" s="22">
        <v>1353</v>
      </c>
      <c r="S40" s="22">
        <v>1783</v>
      </c>
    </row>
    <row r="41" spans="1:19" s="1" customFormat="1" ht="21" customHeight="1" x14ac:dyDescent="0.2">
      <c r="A41" s="29" t="s">
        <v>14</v>
      </c>
      <c r="B41" s="24">
        <f t="shared" si="14"/>
        <v>-2715</v>
      </c>
      <c r="C41" s="24">
        <f t="shared" si="15"/>
        <v>3175</v>
      </c>
      <c r="D41" s="24">
        <f t="shared" si="16"/>
        <v>5890</v>
      </c>
      <c r="E41" s="24">
        <f t="shared" si="17"/>
        <v>1118</v>
      </c>
      <c r="F41" s="24">
        <v>1424</v>
      </c>
      <c r="G41" s="24">
        <v>306</v>
      </c>
      <c r="H41" s="24">
        <f t="shared" si="18"/>
        <v>-3833</v>
      </c>
      <c r="I41" s="24">
        <f t="shared" si="19"/>
        <v>1751</v>
      </c>
      <c r="J41" s="24">
        <f t="shared" si="20"/>
        <v>5584</v>
      </c>
      <c r="K41" s="24">
        <f t="shared" si="21"/>
        <v>-1907</v>
      </c>
      <c r="L41" s="24">
        <v>-5</v>
      </c>
      <c r="M41" s="24">
        <v>1902</v>
      </c>
      <c r="N41" s="24">
        <f t="shared" si="22"/>
        <v>-1303</v>
      </c>
      <c r="O41" s="24">
        <v>516</v>
      </c>
      <c r="P41" s="24">
        <v>1819</v>
      </c>
      <c r="Q41" s="24">
        <f t="shared" si="23"/>
        <v>-623</v>
      </c>
      <c r="R41" s="24">
        <v>1240</v>
      </c>
      <c r="S41" s="24">
        <v>1863</v>
      </c>
    </row>
    <row r="42" spans="1:19" s="1" customFormat="1" ht="21" customHeight="1" x14ac:dyDescent="0.2">
      <c r="A42" s="28" t="s">
        <v>19</v>
      </c>
      <c r="B42" s="22">
        <f t="shared" si="14"/>
        <v>-8881</v>
      </c>
      <c r="C42" s="22">
        <f t="shared" si="15"/>
        <v>3903</v>
      </c>
      <c r="D42" s="22">
        <f t="shared" si="16"/>
        <v>12784</v>
      </c>
      <c r="E42" s="22">
        <f t="shared" si="17"/>
        <v>1824</v>
      </c>
      <c r="F42" s="22">
        <v>2272</v>
      </c>
      <c r="G42" s="22">
        <v>448</v>
      </c>
      <c r="H42" s="22">
        <f t="shared" si="18"/>
        <v>-10705</v>
      </c>
      <c r="I42" s="22">
        <f t="shared" si="19"/>
        <v>1631</v>
      </c>
      <c r="J42" s="22">
        <f t="shared" si="20"/>
        <v>12336</v>
      </c>
      <c r="K42" s="22">
        <f t="shared" si="21"/>
        <v>-8797</v>
      </c>
      <c r="L42" s="22">
        <v>55</v>
      </c>
      <c r="M42" s="22">
        <v>8852</v>
      </c>
      <c r="N42" s="22">
        <f t="shared" si="22"/>
        <v>-1287</v>
      </c>
      <c r="O42" s="22">
        <v>455</v>
      </c>
      <c r="P42" s="22">
        <v>1742</v>
      </c>
      <c r="Q42" s="22">
        <f t="shared" si="23"/>
        <v>-621</v>
      </c>
      <c r="R42" s="22">
        <v>1121</v>
      </c>
      <c r="S42" s="22">
        <v>1742</v>
      </c>
    </row>
    <row r="43" spans="1:19" s="1" customFormat="1" ht="21" customHeight="1" x14ac:dyDescent="0.2">
      <c r="A43" s="29" t="s">
        <v>20</v>
      </c>
      <c r="B43" s="24">
        <f t="shared" si="14"/>
        <v>-7413</v>
      </c>
      <c r="C43" s="24">
        <f t="shared" si="15"/>
        <v>5213</v>
      </c>
      <c r="D43" s="24">
        <f t="shared" si="16"/>
        <v>12626</v>
      </c>
      <c r="E43" s="24">
        <f t="shared" si="17"/>
        <v>3136</v>
      </c>
      <c r="F43" s="24">
        <v>3806</v>
      </c>
      <c r="G43" s="24">
        <v>670</v>
      </c>
      <c r="H43" s="24">
        <f t="shared" si="18"/>
        <v>-10549</v>
      </c>
      <c r="I43" s="24">
        <f t="shared" si="19"/>
        <v>1407</v>
      </c>
      <c r="J43" s="24">
        <f t="shared" si="20"/>
        <v>11956</v>
      </c>
      <c r="K43" s="24">
        <f t="shared" si="21"/>
        <v>-8952</v>
      </c>
      <c r="L43" s="24">
        <v>68</v>
      </c>
      <c r="M43" s="24">
        <v>9020</v>
      </c>
      <c r="N43" s="24">
        <f t="shared" si="22"/>
        <v>-1172</v>
      </c>
      <c r="O43" s="24">
        <v>337</v>
      </c>
      <c r="P43" s="24">
        <v>1509</v>
      </c>
      <c r="Q43" s="24">
        <f t="shared" si="23"/>
        <v>-425</v>
      </c>
      <c r="R43" s="24">
        <v>1002</v>
      </c>
      <c r="S43" s="24">
        <v>1427</v>
      </c>
    </row>
    <row r="44" spans="1:19" s="1" customFormat="1" ht="21" customHeight="1" x14ac:dyDescent="0.2">
      <c r="A44" s="28" t="s">
        <v>21</v>
      </c>
      <c r="B44" s="22">
        <f t="shared" si="14"/>
        <v>-6545</v>
      </c>
      <c r="C44" s="22">
        <f t="shared" si="15"/>
        <v>5656</v>
      </c>
      <c r="D44" s="22">
        <f t="shared" si="16"/>
        <v>12201</v>
      </c>
      <c r="E44" s="22">
        <f t="shared" si="17"/>
        <v>3297</v>
      </c>
      <c r="F44" s="22">
        <v>3980</v>
      </c>
      <c r="G44" s="22">
        <v>683</v>
      </c>
      <c r="H44" s="22">
        <f t="shared" si="18"/>
        <v>-9842</v>
      </c>
      <c r="I44" s="22">
        <f t="shared" si="19"/>
        <v>1676</v>
      </c>
      <c r="J44" s="22">
        <f t="shared" si="20"/>
        <v>11518</v>
      </c>
      <c r="K44" s="22">
        <f t="shared" si="21"/>
        <v>-8446</v>
      </c>
      <c r="L44" s="22">
        <v>64</v>
      </c>
      <c r="M44" s="22">
        <v>8510</v>
      </c>
      <c r="N44" s="22">
        <f t="shared" si="22"/>
        <v>-1058</v>
      </c>
      <c r="O44" s="22">
        <v>291</v>
      </c>
      <c r="P44" s="22">
        <v>1349</v>
      </c>
      <c r="Q44" s="22">
        <f t="shared" si="23"/>
        <v>-338</v>
      </c>
      <c r="R44" s="22">
        <v>1321</v>
      </c>
      <c r="S44" s="22">
        <v>1659</v>
      </c>
    </row>
    <row r="45" spans="1:19" s="1" customFormat="1" ht="21" customHeight="1" x14ac:dyDescent="0.2">
      <c r="A45" s="29" t="s">
        <v>22</v>
      </c>
      <c r="B45" s="24">
        <f t="shared" si="14"/>
        <v>-7878</v>
      </c>
      <c r="C45" s="24">
        <f t="shared" si="15"/>
        <v>4543</v>
      </c>
      <c r="D45" s="24">
        <f t="shared" si="16"/>
        <v>12421</v>
      </c>
      <c r="E45" s="24">
        <f t="shared" si="17"/>
        <v>2547</v>
      </c>
      <c r="F45" s="24">
        <v>3052</v>
      </c>
      <c r="G45" s="24">
        <v>505</v>
      </c>
      <c r="H45" s="24">
        <f t="shared" si="18"/>
        <v>-10425</v>
      </c>
      <c r="I45" s="24">
        <f t="shared" si="19"/>
        <v>1491</v>
      </c>
      <c r="J45" s="24">
        <f t="shared" si="20"/>
        <v>11916</v>
      </c>
      <c r="K45" s="24">
        <f t="shared" si="21"/>
        <v>-8371</v>
      </c>
      <c r="L45" s="24">
        <v>93</v>
      </c>
      <c r="M45" s="24">
        <v>8464</v>
      </c>
      <c r="N45" s="24">
        <f t="shared" si="22"/>
        <v>-1685</v>
      </c>
      <c r="O45" s="24">
        <v>394</v>
      </c>
      <c r="P45" s="24">
        <v>2079</v>
      </c>
      <c r="Q45" s="24">
        <f t="shared" si="23"/>
        <v>-369</v>
      </c>
      <c r="R45" s="24">
        <v>1004</v>
      </c>
      <c r="S45" s="24">
        <v>1373</v>
      </c>
    </row>
    <row r="46" spans="1:19" s="1" customFormat="1" ht="21" customHeight="1" x14ac:dyDescent="0.2">
      <c r="A46" s="28" t="s">
        <v>23</v>
      </c>
      <c r="B46" s="22">
        <f t="shared" si="14"/>
        <v>-5559</v>
      </c>
      <c r="C46" s="22">
        <f t="shared" si="15"/>
        <v>4214</v>
      </c>
      <c r="D46" s="22">
        <f t="shared" si="16"/>
        <v>9773</v>
      </c>
      <c r="E46" s="22">
        <f t="shared" si="17"/>
        <v>1893</v>
      </c>
      <c r="F46" s="22">
        <v>2245</v>
      </c>
      <c r="G46" s="22">
        <v>352</v>
      </c>
      <c r="H46" s="22">
        <f t="shared" si="18"/>
        <v>-7452</v>
      </c>
      <c r="I46" s="22">
        <f t="shared" si="19"/>
        <v>1969</v>
      </c>
      <c r="J46" s="22">
        <f t="shared" si="20"/>
        <v>9421</v>
      </c>
      <c r="K46" s="22">
        <f t="shared" si="21"/>
        <v>-5832</v>
      </c>
      <c r="L46" s="22">
        <v>92</v>
      </c>
      <c r="M46" s="22">
        <v>5924</v>
      </c>
      <c r="N46" s="22">
        <f t="shared" si="22"/>
        <v>-1621</v>
      </c>
      <c r="O46" s="22">
        <v>342</v>
      </c>
      <c r="P46" s="22">
        <v>1963</v>
      </c>
      <c r="Q46" s="22">
        <f t="shared" si="23"/>
        <v>1</v>
      </c>
      <c r="R46" s="22">
        <v>1535</v>
      </c>
      <c r="S46" s="22">
        <v>1534</v>
      </c>
    </row>
    <row r="47" spans="1:19" s="1" customFormat="1" ht="21" customHeight="1" x14ac:dyDescent="0.2">
      <c r="A47" s="29" t="s">
        <v>24</v>
      </c>
      <c r="B47" s="24">
        <f t="shared" si="14"/>
        <v>-5840</v>
      </c>
      <c r="C47" s="24">
        <f t="shared" si="15"/>
        <v>6085</v>
      </c>
      <c r="D47" s="24">
        <f t="shared" si="16"/>
        <v>11925</v>
      </c>
      <c r="E47" s="24">
        <f t="shared" si="17"/>
        <v>3640</v>
      </c>
      <c r="F47" s="24">
        <v>4309</v>
      </c>
      <c r="G47" s="24">
        <v>669</v>
      </c>
      <c r="H47" s="24">
        <f t="shared" si="18"/>
        <v>-9480</v>
      </c>
      <c r="I47" s="24">
        <f t="shared" si="19"/>
        <v>1776</v>
      </c>
      <c r="J47" s="24">
        <f t="shared" si="20"/>
        <v>11256</v>
      </c>
      <c r="K47" s="24">
        <f t="shared" si="21"/>
        <v>-7907</v>
      </c>
      <c r="L47" s="24">
        <v>102</v>
      </c>
      <c r="M47" s="24">
        <v>8009</v>
      </c>
      <c r="N47" s="24">
        <f t="shared" si="22"/>
        <v>-1459</v>
      </c>
      <c r="O47" s="24">
        <v>377</v>
      </c>
      <c r="P47" s="24">
        <v>1836</v>
      </c>
      <c r="Q47" s="24">
        <f t="shared" si="23"/>
        <v>-114</v>
      </c>
      <c r="R47" s="24">
        <v>1297</v>
      </c>
      <c r="S47" s="24">
        <v>1411</v>
      </c>
    </row>
    <row r="48" spans="1:19" s="1" customFormat="1" ht="21" customHeight="1" x14ac:dyDescent="0.2">
      <c r="A48" s="28" t="s">
        <v>25</v>
      </c>
      <c r="B48" s="22">
        <f t="shared" si="14"/>
        <v>-4818</v>
      </c>
      <c r="C48" s="22">
        <f t="shared" si="15"/>
        <v>6855</v>
      </c>
      <c r="D48" s="22">
        <f t="shared" si="16"/>
        <v>11673</v>
      </c>
      <c r="E48" s="22">
        <f t="shared" si="17"/>
        <v>4080</v>
      </c>
      <c r="F48" s="22">
        <v>4833</v>
      </c>
      <c r="G48" s="22">
        <v>753</v>
      </c>
      <c r="H48" s="22">
        <f t="shared" si="18"/>
        <v>-8898</v>
      </c>
      <c r="I48" s="22">
        <f t="shared" si="19"/>
        <v>2022</v>
      </c>
      <c r="J48" s="22">
        <f t="shared" si="20"/>
        <v>10920</v>
      </c>
      <c r="K48" s="22">
        <f t="shared" si="21"/>
        <v>-8485</v>
      </c>
      <c r="L48" s="22">
        <v>111</v>
      </c>
      <c r="M48" s="22">
        <v>8596</v>
      </c>
      <c r="N48" s="22">
        <f t="shared" si="22"/>
        <v>-996</v>
      </c>
      <c r="O48" s="22">
        <v>262</v>
      </c>
      <c r="P48" s="22">
        <v>1258</v>
      </c>
      <c r="Q48" s="22">
        <f t="shared" si="23"/>
        <v>583</v>
      </c>
      <c r="R48" s="22">
        <v>1649</v>
      </c>
      <c r="S48" s="22">
        <v>1066</v>
      </c>
    </row>
    <row r="49" spans="1:19" s="1" customFormat="1" ht="21" customHeight="1" x14ac:dyDescent="0.2">
      <c r="A49" s="29" t="s">
        <v>26</v>
      </c>
      <c r="B49" s="24">
        <f t="shared" si="14"/>
        <v>-5886</v>
      </c>
      <c r="C49" s="24">
        <f t="shared" si="15"/>
        <v>5557</v>
      </c>
      <c r="D49" s="24">
        <f t="shared" si="16"/>
        <v>11443</v>
      </c>
      <c r="E49" s="24">
        <f t="shared" si="17"/>
        <v>3183</v>
      </c>
      <c r="F49" s="24">
        <v>3739</v>
      </c>
      <c r="G49" s="24">
        <v>556</v>
      </c>
      <c r="H49" s="24">
        <f t="shared" si="18"/>
        <v>-9069</v>
      </c>
      <c r="I49" s="24">
        <f t="shared" si="19"/>
        <v>1818</v>
      </c>
      <c r="J49" s="24">
        <f t="shared" si="20"/>
        <v>10887</v>
      </c>
      <c r="K49" s="24">
        <f t="shared" si="21"/>
        <v>-7474</v>
      </c>
      <c r="L49" s="24">
        <v>101</v>
      </c>
      <c r="M49" s="24">
        <v>7575</v>
      </c>
      <c r="N49" s="24">
        <f t="shared" si="22"/>
        <v>-1594</v>
      </c>
      <c r="O49" s="24">
        <v>355</v>
      </c>
      <c r="P49" s="24">
        <v>1949</v>
      </c>
      <c r="Q49" s="24">
        <f t="shared" si="23"/>
        <v>-1</v>
      </c>
      <c r="R49" s="24">
        <v>1362</v>
      </c>
      <c r="S49" s="24">
        <v>1363</v>
      </c>
    </row>
    <row r="50" spans="1:19" s="1" customFormat="1" ht="21" customHeight="1" x14ac:dyDescent="0.2">
      <c r="A50" s="28" t="s">
        <v>130</v>
      </c>
      <c r="B50" s="22">
        <f t="shared" ref="B50:B57" si="24">C50-D50</f>
        <v>-5645</v>
      </c>
      <c r="C50" s="22">
        <f t="shared" ref="C50:D53" si="25">F50+I50</f>
        <v>5518</v>
      </c>
      <c r="D50" s="22">
        <f t="shared" si="25"/>
        <v>11163</v>
      </c>
      <c r="E50" s="22">
        <f t="shared" ref="E50:E57" si="26">F50-G50</f>
        <v>2520</v>
      </c>
      <c r="F50" s="22">
        <v>2905</v>
      </c>
      <c r="G50" s="22">
        <v>385</v>
      </c>
      <c r="H50" s="22">
        <f t="shared" ref="H50:H57" si="27">I50-J50</f>
        <v>-8165</v>
      </c>
      <c r="I50" s="22">
        <f t="shared" ref="I50:J53" si="28">L50+O50+R50</f>
        <v>2613</v>
      </c>
      <c r="J50" s="22">
        <f t="shared" si="28"/>
        <v>10778</v>
      </c>
      <c r="K50" s="22">
        <f t="shared" ref="K50:K57" si="29">L50-M50</f>
        <v>-6619</v>
      </c>
      <c r="L50" s="22">
        <v>513</v>
      </c>
      <c r="M50" s="22">
        <v>7132</v>
      </c>
      <c r="N50" s="22">
        <f t="shared" ref="N50:N57" si="30">O50-P50</f>
        <v>-2072</v>
      </c>
      <c r="O50" s="22">
        <v>384</v>
      </c>
      <c r="P50" s="22">
        <v>2456</v>
      </c>
      <c r="Q50" s="22">
        <f t="shared" ref="Q50:Q57" si="31">R50-S50</f>
        <v>526</v>
      </c>
      <c r="R50" s="22">
        <v>1716</v>
      </c>
      <c r="S50" s="22">
        <v>1190</v>
      </c>
    </row>
    <row r="51" spans="1:19" s="1" customFormat="1" ht="21" customHeight="1" x14ac:dyDescent="0.2">
      <c r="A51" s="29" t="s">
        <v>131</v>
      </c>
      <c r="B51" s="24">
        <f t="shared" si="24"/>
        <v>-8018</v>
      </c>
      <c r="C51" s="24">
        <f t="shared" si="25"/>
        <v>7196</v>
      </c>
      <c r="D51" s="24">
        <f t="shared" si="25"/>
        <v>15214</v>
      </c>
      <c r="E51" s="24">
        <f t="shared" si="26"/>
        <v>4052</v>
      </c>
      <c r="F51" s="24">
        <v>4756</v>
      </c>
      <c r="G51" s="24">
        <v>704</v>
      </c>
      <c r="H51" s="24">
        <f t="shared" si="27"/>
        <v>-12070</v>
      </c>
      <c r="I51" s="24">
        <f t="shared" si="28"/>
        <v>2440</v>
      </c>
      <c r="J51" s="24">
        <f t="shared" si="28"/>
        <v>14510</v>
      </c>
      <c r="K51" s="24">
        <f t="shared" si="29"/>
        <v>-9569</v>
      </c>
      <c r="L51" s="24">
        <v>516</v>
      </c>
      <c r="M51" s="24">
        <v>10085</v>
      </c>
      <c r="N51" s="24">
        <f t="shared" si="30"/>
        <v>-2644</v>
      </c>
      <c r="O51" s="24">
        <v>497</v>
      </c>
      <c r="P51" s="24">
        <v>3141</v>
      </c>
      <c r="Q51" s="24">
        <f t="shared" si="31"/>
        <v>143</v>
      </c>
      <c r="R51" s="24">
        <v>1427</v>
      </c>
      <c r="S51" s="24">
        <v>1284</v>
      </c>
    </row>
    <row r="52" spans="1:19" s="1" customFormat="1" ht="21" customHeight="1" x14ac:dyDescent="0.2">
      <c r="A52" s="28" t="s">
        <v>132</v>
      </c>
      <c r="B52" s="22">
        <f t="shared" si="24"/>
        <v>-5909</v>
      </c>
      <c r="C52" s="22">
        <f t="shared" si="25"/>
        <v>8493</v>
      </c>
      <c r="D52" s="22">
        <f t="shared" si="25"/>
        <v>14402</v>
      </c>
      <c r="E52" s="22">
        <f t="shared" si="26"/>
        <v>4526</v>
      </c>
      <c r="F52" s="22">
        <v>5317</v>
      </c>
      <c r="G52" s="22">
        <v>791</v>
      </c>
      <c r="H52" s="22">
        <f t="shared" si="27"/>
        <v>-10435</v>
      </c>
      <c r="I52" s="22">
        <f t="shared" si="28"/>
        <v>3176</v>
      </c>
      <c r="J52" s="22">
        <f t="shared" si="28"/>
        <v>13611</v>
      </c>
      <c r="K52" s="22">
        <f t="shared" si="29"/>
        <v>-10309</v>
      </c>
      <c r="L52" s="22">
        <v>517</v>
      </c>
      <c r="M52" s="22">
        <v>10826</v>
      </c>
      <c r="N52" s="22">
        <f t="shared" si="30"/>
        <v>-1156</v>
      </c>
      <c r="O52" s="22">
        <v>435</v>
      </c>
      <c r="P52" s="22">
        <v>1591</v>
      </c>
      <c r="Q52" s="22">
        <f t="shared" si="31"/>
        <v>1030</v>
      </c>
      <c r="R52" s="22">
        <v>2224</v>
      </c>
      <c r="S52" s="22">
        <v>1194</v>
      </c>
    </row>
    <row r="53" spans="1:19" s="1" customFormat="1" ht="21" customHeight="1" x14ac:dyDescent="0.2">
      <c r="A53" s="29" t="s">
        <v>133</v>
      </c>
      <c r="B53" s="24">
        <f t="shared" si="24"/>
        <v>-10488</v>
      </c>
      <c r="C53" s="24">
        <f t="shared" si="25"/>
        <v>6800</v>
      </c>
      <c r="D53" s="24">
        <f t="shared" si="25"/>
        <v>17288</v>
      </c>
      <c r="E53" s="24">
        <f t="shared" si="26"/>
        <v>3567</v>
      </c>
      <c r="F53" s="24">
        <v>4151</v>
      </c>
      <c r="G53" s="24">
        <v>584</v>
      </c>
      <c r="H53" s="24">
        <f t="shared" si="27"/>
        <v>-14055</v>
      </c>
      <c r="I53" s="24">
        <f t="shared" si="28"/>
        <v>2649</v>
      </c>
      <c r="J53" s="24">
        <f t="shared" si="28"/>
        <v>16704</v>
      </c>
      <c r="K53" s="24">
        <f t="shared" si="29"/>
        <v>-12240</v>
      </c>
      <c r="L53" s="24">
        <v>525</v>
      </c>
      <c r="M53" s="24">
        <v>12765</v>
      </c>
      <c r="N53" s="24">
        <f t="shared" si="30"/>
        <v>-1830</v>
      </c>
      <c r="O53" s="24">
        <v>364</v>
      </c>
      <c r="P53" s="24">
        <v>2194</v>
      </c>
      <c r="Q53" s="24">
        <f t="shared" si="31"/>
        <v>15</v>
      </c>
      <c r="R53" s="24">
        <v>1760</v>
      </c>
      <c r="S53" s="24">
        <v>1745</v>
      </c>
    </row>
    <row r="54" spans="1:19" s="1" customFormat="1" ht="21" customHeight="1" x14ac:dyDescent="0.2">
      <c r="A54" s="28" t="s">
        <v>135</v>
      </c>
      <c r="B54" s="22">
        <f t="shared" si="24"/>
        <v>-10512</v>
      </c>
      <c r="C54" s="22">
        <f t="shared" ref="C54:D57" si="32">F54+I54</f>
        <v>5860</v>
      </c>
      <c r="D54" s="22">
        <f t="shared" si="32"/>
        <v>16372</v>
      </c>
      <c r="E54" s="22">
        <f t="shared" si="26"/>
        <v>2639</v>
      </c>
      <c r="F54" s="22">
        <v>3228</v>
      </c>
      <c r="G54" s="22">
        <v>589</v>
      </c>
      <c r="H54" s="22">
        <f t="shared" si="27"/>
        <v>-13151</v>
      </c>
      <c r="I54" s="22">
        <f t="shared" ref="I54:J57" si="33">L54+O54+R54</f>
        <v>2632</v>
      </c>
      <c r="J54" s="22">
        <f t="shared" si="33"/>
        <v>15783</v>
      </c>
      <c r="K54" s="22">
        <f t="shared" si="29"/>
        <v>-11489</v>
      </c>
      <c r="L54" s="22">
        <v>77</v>
      </c>
      <c r="M54" s="22">
        <v>11566</v>
      </c>
      <c r="N54" s="22">
        <f t="shared" si="30"/>
        <v>-2248</v>
      </c>
      <c r="O54" s="22">
        <v>454</v>
      </c>
      <c r="P54" s="22">
        <v>2702</v>
      </c>
      <c r="Q54" s="22">
        <f t="shared" si="31"/>
        <v>586</v>
      </c>
      <c r="R54" s="22">
        <v>2101</v>
      </c>
      <c r="S54" s="22">
        <v>1515</v>
      </c>
    </row>
    <row r="55" spans="1:19" s="1" customFormat="1" ht="21" customHeight="1" x14ac:dyDescent="0.2">
      <c r="A55" s="29" t="s">
        <v>136</v>
      </c>
      <c r="B55" s="24">
        <f t="shared" si="24"/>
        <v>-12459</v>
      </c>
      <c r="C55" s="24">
        <f t="shared" si="32"/>
        <v>7422</v>
      </c>
      <c r="D55" s="24">
        <f t="shared" si="32"/>
        <v>19881</v>
      </c>
      <c r="E55" s="24">
        <f t="shared" si="26"/>
        <v>3782</v>
      </c>
      <c r="F55" s="24">
        <v>4764</v>
      </c>
      <c r="G55" s="24">
        <v>982</v>
      </c>
      <c r="H55" s="24">
        <f t="shared" si="27"/>
        <v>-16241</v>
      </c>
      <c r="I55" s="24">
        <f t="shared" si="33"/>
        <v>2658</v>
      </c>
      <c r="J55" s="24">
        <f t="shared" si="33"/>
        <v>18899</v>
      </c>
      <c r="K55" s="24">
        <f t="shared" si="29"/>
        <v>-13552</v>
      </c>
      <c r="L55" s="24">
        <v>94</v>
      </c>
      <c r="M55" s="24">
        <v>13646</v>
      </c>
      <c r="N55" s="24">
        <f t="shared" si="30"/>
        <v>-2832</v>
      </c>
      <c r="O55" s="24">
        <v>553</v>
      </c>
      <c r="P55" s="24">
        <v>3385</v>
      </c>
      <c r="Q55" s="24">
        <f t="shared" si="31"/>
        <v>143</v>
      </c>
      <c r="R55" s="24">
        <v>2011</v>
      </c>
      <c r="S55" s="24">
        <v>1868</v>
      </c>
    </row>
    <row r="56" spans="1:19" s="1" customFormat="1" ht="21" customHeight="1" x14ac:dyDescent="0.2">
      <c r="A56" s="28" t="s">
        <v>137</v>
      </c>
      <c r="B56" s="22">
        <f t="shared" si="24"/>
        <v>-9703</v>
      </c>
      <c r="C56" s="22">
        <f t="shared" si="32"/>
        <v>7995</v>
      </c>
      <c r="D56" s="22">
        <f t="shared" si="32"/>
        <v>17698</v>
      </c>
      <c r="E56" s="22">
        <f t="shared" si="26"/>
        <v>4044</v>
      </c>
      <c r="F56" s="22">
        <v>5010</v>
      </c>
      <c r="G56" s="22">
        <v>966</v>
      </c>
      <c r="H56" s="22">
        <f t="shared" si="27"/>
        <v>-13747</v>
      </c>
      <c r="I56" s="22">
        <f t="shared" si="33"/>
        <v>2985</v>
      </c>
      <c r="J56" s="22">
        <f t="shared" si="33"/>
        <v>16732</v>
      </c>
      <c r="K56" s="22">
        <f t="shared" si="29"/>
        <v>-12989</v>
      </c>
      <c r="L56" s="22">
        <v>88</v>
      </c>
      <c r="M56" s="22">
        <v>13077</v>
      </c>
      <c r="N56" s="22">
        <f t="shared" si="30"/>
        <v>-1502</v>
      </c>
      <c r="O56" s="22">
        <v>314</v>
      </c>
      <c r="P56" s="22">
        <v>1816</v>
      </c>
      <c r="Q56" s="22">
        <f t="shared" si="31"/>
        <v>744</v>
      </c>
      <c r="R56" s="22">
        <v>2583</v>
      </c>
      <c r="S56" s="22">
        <v>1839</v>
      </c>
    </row>
    <row r="57" spans="1:19" s="1" customFormat="1" ht="21" customHeight="1" x14ac:dyDescent="0.2">
      <c r="A57" s="29" t="s">
        <v>138</v>
      </c>
      <c r="B57" s="24">
        <f t="shared" si="24"/>
        <v>-12396</v>
      </c>
      <c r="C57" s="24">
        <f t="shared" si="32"/>
        <v>6651</v>
      </c>
      <c r="D57" s="24">
        <f t="shared" si="32"/>
        <v>19047</v>
      </c>
      <c r="E57" s="24">
        <f t="shared" si="26"/>
        <v>3417</v>
      </c>
      <c r="F57" s="24">
        <v>4123</v>
      </c>
      <c r="G57" s="24">
        <v>706</v>
      </c>
      <c r="H57" s="24">
        <f t="shared" si="27"/>
        <v>-15813</v>
      </c>
      <c r="I57" s="24">
        <f t="shared" si="33"/>
        <v>2528</v>
      </c>
      <c r="J57" s="24">
        <f t="shared" si="33"/>
        <v>18341</v>
      </c>
      <c r="K57" s="24">
        <f t="shared" si="29"/>
        <v>-13607</v>
      </c>
      <c r="L57" s="24">
        <v>107</v>
      </c>
      <c r="M57" s="24">
        <v>13714</v>
      </c>
      <c r="N57" s="24">
        <f t="shared" si="30"/>
        <v>-1409</v>
      </c>
      <c r="O57" s="24">
        <v>599</v>
      </c>
      <c r="P57" s="24">
        <v>2008</v>
      </c>
      <c r="Q57" s="24">
        <f t="shared" si="31"/>
        <v>-797</v>
      </c>
      <c r="R57" s="24">
        <v>1822</v>
      </c>
      <c r="S57" s="24">
        <v>2619</v>
      </c>
    </row>
    <row r="58" spans="1:19" s="1" customFormat="1" ht="21" customHeight="1" x14ac:dyDescent="0.2">
      <c r="A58" s="28" t="s">
        <v>139</v>
      </c>
      <c r="B58" s="22">
        <f t="shared" ref="B58:B65" si="34">C58-D58</f>
        <v>-7422</v>
      </c>
      <c r="C58" s="22">
        <f t="shared" ref="C58:D61" si="35">F58+I58</f>
        <v>5877</v>
      </c>
      <c r="D58" s="22">
        <f t="shared" si="35"/>
        <v>13299</v>
      </c>
      <c r="E58" s="22">
        <f t="shared" ref="E58:E65" si="36">F58-G58</f>
        <v>1824</v>
      </c>
      <c r="F58" s="22">
        <v>2567</v>
      </c>
      <c r="G58" s="22">
        <v>743</v>
      </c>
      <c r="H58" s="22">
        <f t="shared" ref="H58:H65" si="37">I58-J58</f>
        <v>-9246</v>
      </c>
      <c r="I58" s="22">
        <f t="shared" ref="I58:J61" si="38">L58+O58+R58</f>
        <v>3310</v>
      </c>
      <c r="J58" s="22">
        <f t="shared" si="38"/>
        <v>12556</v>
      </c>
      <c r="K58" s="22">
        <f t="shared" ref="K58:K65" si="39">L58-M58</f>
        <v>-6761</v>
      </c>
      <c r="L58" s="22">
        <v>557</v>
      </c>
      <c r="M58" s="22">
        <v>7318</v>
      </c>
      <c r="N58" s="22">
        <f t="shared" ref="N58:N65" si="40">O58-P58</f>
        <v>-2187</v>
      </c>
      <c r="O58" s="22">
        <v>431</v>
      </c>
      <c r="P58" s="22">
        <v>2618</v>
      </c>
      <c r="Q58" s="22">
        <f t="shared" ref="Q58:Q65" si="41">R58-S58</f>
        <v>-298</v>
      </c>
      <c r="R58" s="22">
        <v>2322</v>
      </c>
      <c r="S58" s="22">
        <v>2620</v>
      </c>
    </row>
    <row r="59" spans="1:19" s="1" customFormat="1" ht="21" customHeight="1" x14ac:dyDescent="0.2">
      <c r="A59" s="29" t="s">
        <v>140</v>
      </c>
      <c r="B59" s="24">
        <f t="shared" si="34"/>
        <v>-9639</v>
      </c>
      <c r="C59" s="24">
        <f t="shared" si="35"/>
        <v>6506</v>
      </c>
      <c r="D59" s="24">
        <f t="shared" si="35"/>
        <v>16145</v>
      </c>
      <c r="E59" s="24">
        <f t="shared" si="36"/>
        <v>2500</v>
      </c>
      <c r="F59" s="24">
        <v>3618</v>
      </c>
      <c r="G59" s="24">
        <v>1118</v>
      </c>
      <c r="H59" s="24">
        <f t="shared" si="37"/>
        <v>-12139</v>
      </c>
      <c r="I59" s="24">
        <f t="shared" si="38"/>
        <v>2888</v>
      </c>
      <c r="J59" s="24">
        <f t="shared" si="38"/>
        <v>15027</v>
      </c>
      <c r="K59" s="24">
        <f t="shared" si="39"/>
        <v>-8491</v>
      </c>
      <c r="L59" s="24">
        <v>559</v>
      </c>
      <c r="M59" s="24">
        <v>9050</v>
      </c>
      <c r="N59" s="24">
        <f t="shared" si="40"/>
        <v>-2906</v>
      </c>
      <c r="O59" s="24">
        <v>345</v>
      </c>
      <c r="P59" s="24">
        <v>3251</v>
      </c>
      <c r="Q59" s="24">
        <f t="shared" si="41"/>
        <v>-742</v>
      </c>
      <c r="R59" s="24">
        <v>1984</v>
      </c>
      <c r="S59" s="24">
        <v>2726</v>
      </c>
    </row>
    <row r="60" spans="1:19" s="1" customFormat="1" ht="21" customHeight="1" x14ac:dyDescent="0.2">
      <c r="A60" s="28" t="s">
        <v>141</v>
      </c>
      <c r="B60" s="22">
        <f t="shared" si="34"/>
        <v>-6627</v>
      </c>
      <c r="C60" s="22">
        <f t="shared" si="35"/>
        <v>7288</v>
      </c>
      <c r="D60" s="22">
        <f t="shared" si="35"/>
        <v>13915</v>
      </c>
      <c r="E60" s="22">
        <f t="shared" si="36"/>
        <v>2678</v>
      </c>
      <c r="F60" s="22">
        <v>3867</v>
      </c>
      <c r="G60" s="22">
        <v>1189</v>
      </c>
      <c r="H60" s="22">
        <f t="shared" si="37"/>
        <v>-9305</v>
      </c>
      <c r="I60" s="22">
        <f t="shared" si="38"/>
        <v>3421</v>
      </c>
      <c r="J60" s="22">
        <f t="shared" si="38"/>
        <v>12726</v>
      </c>
      <c r="K60" s="22">
        <f t="shared" si="39"/>
        <v>-7069</v>
      </c>
      <c r="L60" s="22">
        <v>561</v>
      </c>
      <c r="M60" s="22">
        <v>7630</v>
      </c>
      <c r="N60" s="22">
        <f t="shared" si="40"/>
        <v>-1674</v>
      </c>
      <c r="O60" s="22">
        <v>408</v>
      </c>
      <c r="P60" s="22">
        <v>2082</v>
      </c>
      <c r="Q60" s="22">
        <f t="shared" si="41"/>
        <v>-562</v>
      </c>
      <c r="R60" s="22">
        <v>2452</v>
      </c>
      <c r="S60" s="22">
        <v>3014</v>
      </c>
    </row>
    <row r="61" spans="1:19" s="1" customFormat="1" ht="21" customHeight="1" x14ac:dyDescent="0.2">
      <c r="A61" s="29" t="s">
        <v>142</v>
      </c>
      <c r="B61" s="24">
        <f t="shared" si="34"/>
        <v>-6708</v>
      </c>
      <c r="C61" s="24">
        <f t="shared" si="35"/>
        <v>6790</v>
      </c>
      <c r="D61" s="24">
        <f t="shared" si="35"/>
        <v>13498</v>
      </c>
      <c r="E61" s="24">
        <f t="shared" si="36"/>
        <v>2552</v>
      </c>
      <c r="F61" s="24">
        <v>3487</v>
      </c>
      <c r="G61" s="24">
        <v>935</v>
      </c>
      <c r="H61" s="24">
        <f t="shared" si="37"/>
        <v>-9260</v>
      </c>
      <c r="I61" s="24">
        <f t="shared" si="38"/>
        <v>3303</v>
      </c>
      <c r="J61" s="24">
        <f t="shared" si="38"/>
        <v>12563</v>
      </c>
      <c r="K61" s="24">
        <f t="shared" si="39"/>
        <v>-6077</v>
      </c>
      <c r="L61" s="24">
        <v>652</v>
      </c>
      <c r="M61" s="24">
        <v>6729</v>
      </c>
      <c r="N61" s="24">
        <f t="shared" si="40"/>
        <v>-1564</v>
      </c>
      <c r="O61" s="24">
        <v>410</v>
      </c>
      <c r="P61" s="24">
        <v>1974</v>
      </c>
      <c r="Q61" s="24">
        <f t="shared" si="41"/>
        <v>-1619</v>
      </c>
      <c r="R61" s="24">
        <v>2241</v>
      </c>
      <c r="S61" s="24">
        <v>3860</v>
      </c>
    </row>
    <row r="62" spans="1:19" s="1" customFormat="1" ht="21" customHeight="1" x14ac:dyDescent="0.2">
      <c r="A62" s="28" t="s">
        <v>147</v>
      </c>
      <c r="B62" s="22">
        <f t="shared" si="34"/>
        <v>-10520</v>
      </c>
      <c r="C62" s="22">
        <f t="shared" ref="C62:D65" si="42">F62+I62</f>
        <v>4734</v>
      </c>
      <c r="D62" s="22">
        <f t="shared" si="42"/>
        <v>15254</v>
      </c>
      <c r="E62" s="22">
        <f t="shared" si="36"/>
        <v>1515</v>
      </c>
      <c r="F62" s="22">
        <v>2405</v>
      </c>
      <c r="G62" s="22">
        <v>890</v>
      </c>
      <c r="H62" s="22">
        <f t="shared" si="37"/>
        <v>-12035</v>
      </c>
      <c r="I62" s="22">
        <f t="shared" ref="I62:J65" si="43">L62+O62+R62</f>
        <v>2329</v>
      </c>
      <c r="J62" s="22">
        <f t="shared" si="43"/>
        <v>14364</v>
      </c>
      <c r="K62" s="22">
        <f t="shared" si="39"/>
        <v>-8455</v>
      </c>
      <c r="L62" s="22">
        <v>-562</v>
      </c>
      <c r="M62" s="22">
        <v>7893</v>
      </c>
      <c r="N62" s="22">
        <f t="shared" si="40"/>
        <v>-2504</v>
      </c>
      <c r="O62" s="22">
        <v>510</v>
      </c>
      <c r="P62" s="22">
        <v>3014</v>
      </c>
      <c r="Q62" s="22">
        <f t="shared" si="41"/>
        <v>-1076</v>
      </c>
      <c r="R62" s="22">
        <v>2381</v>
      </c>
      <c r="S62" s="22">
        <v>3457</v>
      </c>
    </row>
    <row r="63" spans="1:19" s="1" customFormat="1" ht="21" customHeight="1" x14ac:dyDescent="0.2">
      <c r="A63" s="29" t="s">
        <v>148</v>
      </c>
      <c r="B63" s="24">
        <f t="shared" si="34"/>
        <v>-14947</v>
      </c>
      <c r="C63" s="24">
        <f t="shared" si="42"/>
        <v>5515</v>
      </c>
      <c r="D63" s="24">
        <f t="shared" si="42"/>
        <v>20462</v>
      </c>
      <c r="E63" s="24">
        <f t="shared" si="36"/>
        <v>3095</v>
      </c>
      <c r="F63" s="24">
        <v>3796</v>
      </c>
      <c r="G63" s="24">
        <v>701</v>
      </c>
      <c r="H63" s="24">
        <f t="shared" si="37"/>
        <v>-18042</v>
      </c>
      <c r="I63" s="24">
        <f t="shared" si="43"/>
        <v>1719</v>
      </c>
      <c r="J63" s="24">
        <f t="shared" si="43"/>
        <v>19761</v>
      </c>
      <c r="K63" s="24">
        <f t="shared" si="39"/>
        <v>-14206</v>
      </c>
      <c r="L63" s="24">
        <v>-500</v>
      </c>
      <c r="M63" s="24">
        <v>13706</v>
      </c>
      <c r="N63" s="24">
        <f t="shared" si="40"/>
        <v>-2832</v>
      </c>
      <c r="O63" s="24">
        <v>511</v>
      </c>
      <c r="P63" s="24">
        <v>3343</v>
      </c>
      <c r="Q63" s="24">
        <f t="shared" si="41"/>
        <v>-1004</v>
      </c>
      <c r="R63" s="24">
        <v>1708</v>
      </c>
      <c r="S63" s="24">
        <v>2712</v>
      </c>
    </row>
    <row r="64" spans="1:19" s="1" customFormat="1" ht="21" customHeight="1" x14ac:dyDescent="0.2">
      <c r="A64" s="28" t="s">
        <v>149</v>
      </c>
      <c r="B64" s="22">
        <f t="shared" si="34"/>
        <v>-11565</v>
      </c>
      <c r="C64" s="22">
        <f t="shared" si="42"/>
        <v>5809</v>
      </c>
      <c r="D64" s="22">
        <f t="shared" si="42"/>
        <v>17374</v>
      </c>
      <c r="E64" s="22">
        <f t="shared" si="36"/>
        <v>2857</v>
      </c>
      <c r="F64" s="22">
        <v>4230</v>
      </c>
      <c r="G64" s="22">
        <v>1373</v>
      </c>
      <c r="H64" s="22">
        <f t="shared" si="37"/>
        <v>-14422</v>
      </c>
      <c r="I64" s="22">
        <f t="shared" si="43"/>
        <v>1579</v>
      </c>
      <c r="J64" s="22">
        <f t="shared" si="43"/>
        <v>16001</v>
      </c>
      <c r="K64" s="22">
        <f t="shared" si="39"/>
        <v>-12093</v>
      </c>
      <c r="L64" s="22">
        <v>-748</v>
      </c>
      <c r="M64" s="22">
        <v>11345</v>
      </c>
      <c r="N64" s="22">
        <f t="shared" si="40"/>
        <v>-1479</v>
      </c>
      <c r="O64" s="22">
        <v>535</v>
      </c>
      <c r="P64" s="22">
        <v>2014</v>
      </c>
      <c r="Q64" s="22">
        <f t="shared" si="41"/>
        <v>-850</v>
      </c>
      <c r="R64" s="22">
        <v>1792</v>
      </c>
      <c r="S64" s="22">
        <v>2642</v>
      </c>
    </row>
    <row r="65" spans="1:19" s="1" customFormat="1" ht="21" customHeight="1" x14ac:dyDescent="0.2">
      <c r="A65" s="29" t="s">
        <v>150</v>
      </c>
      <c r="B65" s="24">
        <f t="shared" si="34"/>
        <v>-14080</v>
      </c>
      <c r="C65" s="24">
        <f t="shared" si="42"/>
        <v>4480</v>
      </c>
      <c r="D65" s="24">
        <f t="shared" si="42"/>
        <v>18560</v>
      </c>
      <c r="E65" s="24">
        <f t="shared" si="36"/>
        <v>2121</v>
      </c>
      <c r="F65" s="24">
        <v>3227</v>
      </c>
      <c r="G65" s="24">
        <v>1106</v>
      </c>
      <c r="H65" s="24">
        <f t="shared" si="37"/>
        <v>-16201</v>
      </c>
      <c r="I65" s="24">
        <f t="shared" si="43"/>
        <v>1253</v>
      </c>
      <c r="J65" s="24">
        <f t="shared" si="43"/>
        <v>17454</v>
      </c>
      <c r="K65" s="24">
        <f t="shared" si="39"/>
        <v>-12089</v>
      </c>
      <c r="L65" s="24">
        <v>-649</v>
      </c>
      <c r="M65" s="24">
        <v>11440</v>
      </c>
      <c r="N65" s="24">
        <f t="shared" si="40"/>
        <v>-3096</v>
      </c>
      <c r="O65" s="24">
        <v>312</v>
      </c>
      <c r="P65" s="24">
        <v>3408</v>
      </c>
      <c r="Q65" s="24">
        <f t="shared" si="41"/>
        <v>-1016</v>
      </c>
      <c r="R65" s="24">
        <v>1590</v>
      </c>
      <c r="S65" s="24">
        <v>2606</v>
      </c>
    </row>
    <row r="66" spans="1:19" s="1" customFormat="1" ht="21" customHeight="1" x14ac:dyDescent="0.2">
      <c r="A66" s="28" t="s">
        <v>151</v>
      </c>
      <c r="B66" s="22">
        <f t="shared" ref="B66:B73" si="44">C66-D66</f>
        <v>-12080</v>
      </c>
      <c r="C66" s="22">
        <f t="shared" ref="C66:D69" si="45">F66+I66</f>
        <v>4752</v>
      </c>
      <c r="D66" s="22">
        <f t="shared" si="45"/>
        <v>16832</v>
      </c>
      <c r="E66" s="22">
        <f t="shared" ref="E66:E73" si="46">F66-G66</f>
        <v>1109</v>
      </c>
      <c r="F66" s="22">
        <v>1975</v>
      </c>
      <c r="G66" s="22">
        <v>866</v>
      </c>
      <c r="H66" s="22">
        <f t="shared" ref="H66:H73" si="47">I66-J66</f>
        <v>-13189</v>
      </c>
      <c r="I66" s="22">
        <f t="shared" ref="I66:J69" si="48">L66+O66+R66</f>
        <v>2777</v>
      </c>
      <c r="J66" s="22">
        <f t="shared" si="48"/>
        <v>15966</v>
      </c>
      <c r="K66" s="22">
        <f t="shared" ref="K66:K73" si="49">L66-M66</f>
        <v>-10130</v>
      </c>
      <c r="L66" s="22">
        <v>810</v>
      </c>
      <c r="M66" s="22">
        <v>10940</v>
      </c>
      <c r="N66" s="22">
        <f t="shared" ref="N66:N73" si="50">O66-P66</f>
        <v>-2855</v>
      </c>
      <c r="O66" s="22">
        <v>292</v>
      </c>
      <c r="P66" s="22">
        <v>3147</v>
      </c>
      <c r="Q66" s="22">
        <f t="shared" ref="Q66:Q73" si="51">R66-S66</f>
        <v>-204</v>
      </c>
      <c r="R66" s="22">
        <v>1675</v>
      </c>
      <c r="S66" s="22">
        <v>1879</v>
      </c>
    </row>
    <row r="67" spans="1:19" s="1" customFormat="1" ht="21" customHeight="1" x14ac:dyDescent="0.2">
      <c r="A67" s="29" t="s">
        <v>152</v>
      </c>
      <c r="B67" s="24">
        <f t="shared" si="44"/>
        <v>-13501</v>
      </c>
      <c r="C67" s="24">
        <f t="shared" si="45"/>
        <v>6187</v>
      </c>
      <c r="D67" s="24">
        <f t="shared" si="45"/>
        <v>19688</v>
      </c>
      <c r="E67" s="24">
        <f t="shared" si="46"/>
        <v>2220</v>
      </c>
      <c r="F67" s="24">
        <v>3341</v>
      </c>
      <c r="G67" s="24">
        <v>1121</v>
      </c>
      <c r="H67" s="24">
        <f t="shared" si="47"/>
        <v>-15721</v>
      </c>
      <c r="I67" s="24">
        <f t="shared" si="48"/>
        <v>2846</v>
      </c>
      <c r="J67" s="24">
        <f t="shared" si="48"/>
        <v>18567</v>
      </c>
      <c r="K67" s="24">
        <f t="shared" si="49"/>
        <v>-12021</v>
      </c>
      <c r="L67" s="24">
        <v>897</v>
      </c>
      <c r="M67" s="24">
        <v>12918</v>
      </c>
      <c r="N67" s="24">
        <f t="shared" si="50"/>
        <v>-2966</v>
      </c>
      <c r="O67" s="24">
        <v>209</v>
      </c>
      <c r="P67" s="24">
        <v>3175</v>
      </c>
      <c r="Q67" s="24">
        <f t="shared" si="51"/>
        <v>-734</v>
      </c>
      <c r="R67" s="24">
        <v>1740</v>
      </c>
      <c r="S67" s="24">
        <v>2474</v>
      </c>
    </row>
    <row r="68" spans="1:19" s="1" customFormat="1" ht="21" customHeight="1" x14ac:dyDescent="0.2">
      <c r="A68" s="28" t="s">
        <v>153</v>
      </c>
      <c r="B68" s="22">
        <f t="shared" si="44"/>
        <v>-16658</v>
      </c>
      <c r="C68" s="22">
        <f t="shared" si="45"/>
        <v>7056</v>
      </c>
      <c r="D68" s="22">
        <f t="shared" si="45"/>
        <v>23714</v>
      </c>
      <c r="E68" s="22">
        <f t="shared" si="46"/>
        <v>2408</v>
      </c>
      <c r="F68" s="22">
        <v>3818</v>
      </c>
      <c r="G68" s="22">
        <v>1410</v>
      </c>
      <c r="H68" s="22">
        <f t="shared" si="47"/>
        <v>-19066</v>
      </c>
      <c r="I68" s="22">
        <f t="shared" si="48"/>
        <v>3238</v>
      </c>
      <c r="J68" s="22">
        <f t="shared" si="48"/>
        <v>22304</v>
      </c>
      <c r="K68" s="22">
        <f t="shared" si="49"/>
        <v>-14433</v>
      </c>
      <c r="L68" s="22">
        <v>1078</v>
      </c>
      <c r="M68" s="22">
        <v>15511</v>
      </c>
      <c r="N68" s="22">
        <f t="shared" si="50"/>
        <v>-4088</v>
      </c>
      <c r="O68" s="22">
        <v>351</v>
      </c>
      <c r="P68" s="22">
        <v>4439</v>
      </c>
      <c r="Q68" s="22">
        <f t="shared" si="51"/>
        <v>-545</v>
      </c>
      <c r="R68" s="22">
        <v>1809</v>
      </c>
      <c r="S68" s="22">
        <v>2354</v>
      </c>
    </row>
    <row r="69" spans="1:19" s="1" customFormat="1" ht="21" customHeight="1" x14ac:dyDescent="0.2">
      <c r="A69" s="29" t="s">
        <v>154</v>
      </c>
      <c r="B69" s="24">
        <f t="shared" si="44"/>
        <v>-15322</v>
      </c>
      <c r="C69" s="24">
        <f t="shared" si="45"/>
        <v>6265</v>
      </c>
      <c r="D69" s="24">
        <f t="shared" si="45"/>
        <v>21587</v>
      </c>
      <c r="E69" s="24">
        <f t="shared" si="46"/>
        <v>1706</v>
      </c>
      <c r="F69" s="24">
        <v>2885</v>
      </c>
      <c r="G69" s="24">
        <v>1179</v>
      </c>
      <c r="H69" s="24">
        <f t="shared" si="47"/>
        <v>-17028</v>
      </c>
      <c r="I69" s="24">
        <f t="shared" si="48"/>
        <v>3380</v>
      </c>
      <c r="J69" s="24">
        <f t="shared" si="48"/>
        <v>20408</v>
      </c>
      <c r="K69" s="24">
        <f t="shared" si="49"/>
        <v>-12788</v>
      </c>
      <c r="L69" s="24">
        <v>1064</v>
      </c>
      <c r="M69" s="24">
        <v>13852</v>
      </c>
      <c r="N69" s="24">
        <f t="shared" si="50"/>
        <v>-3683</v>
      </c>
      <c r="O69" s="24">
        <v>335</v>
      </c>
      <c r="P69" s="24">
        <v>4018</v>
      </c>
      <c r="Q69" s="24">
        <f t="shared" si="51"/>
        <v>-557</v>
      </c>
      <c r="R69" s="24">
        <v>1981</v>
      </c>
      <c r="S69" s="24">
        <v>2538</v>
      </c>
    </row>
    <row r="70" spans="1:19" s="1" customFormat="1" ht="21" customHeight="1" x14ac:dyDescent="0.2">
      <c r="A70" s="28" t="s">
        <v>155</v>
      </c>
      <c r="B70" s="22">
        <f t="shared" si="44"/>
        <v>-13311</v>
      </c>
      <c r="C70" s="22">
        <f t="shared" ref="C70:D73" si="52">F70+I70</f>
        <v>5000</v>
      </c>
      <c r="D70" s="22">
        <f t="shared" si="52"/>
        <v>18311</v>
      </c>
      <c r="E70" s="22">
        <f t="shared" si="46"/>
        <v>1031</v>
      </c>
      <c r="F70" s="22">
        <v>1700</v>
      </c>
      <c r="G70" s="22">
        <v>669</v>
      </c>
      <c r="H70" s="22">
        <f t="shared" si="47"/>
        <v>-14342</v>
      </c>
      <c r="I70" s="22">
        <f t="shared" ref="I70:J73" si="53">L70+O70+R70</f>
        <v>3300</v>
      </c>
      <c r="J70" s="22">
        <f t="shared" si="53"/>
        <v>17642</v>
      </c>
      <c r="K70" s="22">
        <f t="shared" si="49"/>
        <v>-10408</v>
      </c>
      <c r="L70" s="22">
        <v>1240</v>
      </c>
      <c r="M70" s="22">
        <v>11648</v>
      </c>
      <c r="N70" s="22">
        <f t="shared" si="50"/>
        <v>-3249</v>
      </c>
      <c r="O70" s="22">
        <v>149</v>
      </c>
      <c r="P70" s="22">
        <v>3398</v>
      </c>
      <c r="Q70" s="22">
        <f t="shared" si="51"/>
        <v>-685</v>
      </c>
      <c r="R70" s="22">
        <v>1911</v>
      </c>
      <c r="S70" s="22">
        <v>2596</v>
      </c>
    </row>
    <row r="71" spans="1:19" s="1" customFormat="1" ht="21" customHeight="1" x14ac:dyDescent="0.2">
      <c r="A71" s="29" t="s">
        <v>156</v>
      </c>
      <c r="B71" s="24">
        <f t="shared" si="44"/>
        <v>-19672</v>
      </c>
      <c r="C71" s="24">
        <f t="shared" si="52"/>
        <v>6411</v>
      </c>
      <c r="D71" s="24">
        <f t="shared" si="52"/>
        <v>26083</v>
      </c>
      <c r="E71" s="24">
        <f t="shared" si="46"/>
        <v>1918</v>
      </c>
      <c r="F71" s="24">
        <v>3031</v>
      </c>
      <c r="G71" s="24">
        <v>1113</v>
      </c>
      <c r="H71" s="24">
        <f t="shared" si="47"/>
        <v>-21590</v>
      </c>
      <c r="I71" s="24">
        <f t="shared" si="53"/>
        <v>3380</v>
      </c>
      <c r="J71" s="24">
        <f t="shared" si="53"/>
        <v>24970</v>
      </c>
      <c r="K71" s="24">
        <f t="shared" si="49"/>
        <v>-16857</v>
      </c>
      <c r="L71" s="24">
        <v>1267</v>
      </c>
      <c r="M71" s="24">
        <v>18124</v>
      </c>
      <c r="N71" s="24">
        <f t="shared" si="50"/>
        <v>-3811</v>
      </c>
      <c r="O71" s="24">
        <v>265</v>
      </c>
      <c r="P71" s="24">
        <v>4076</v>
      </c>
      <c r="Q71" s="24">
        <f t="shared" si="51"/>
        <v>-922</v>
      </c>
      <c r="R71" s="24">
        <v>1848</v>
      </c>
      <c r="S71" s="24">
        <v>2770</v>
      </c>
    </row>
    <row r="72" spans="1:19" s="1" customFormat="1" ht="21" customHeight="1" x14ac:dyDescent="0.2">
      <c r="A72" s="28" t="s">
        <v>157</v>
      </c>
      <c r="B72" s="22">
        <f t="shared" si="44"/>
        <v>-18376</v>
      </c>
      <c r="C72" s="22">
        <f t="shared" si="52"/>
        <v>6613</v>
      </c>
      <c r="D72" s="22">
        <f t="shared" si="52"/>
        <v>24989</v>
      </c>
      <c r="E72" s="22">
        <f t="shared" si="46"/>
        <v>2213</v>
      </c>
      <c r="F72" s="22">
        <v>3561</v>
      </c>
      <c r="G72" s="22">
        <v>1348</v>
      </c>
      <c r="H72" s="22">
        <f t="shared" si="47"/>
        <v>-20589</v>
      </c>
      <c r="I72" s="22">
        <f t="shared" si="53"/>
        <v>3052</v>
      </c>
      <c r="J72" s="22">
        <f t="shared" si="53"/>
        <v>23641</v>
      </c>
      <c r="K72" s="22">
        <f t="shared" si="49"/>
        <v>-13011</v>
      </c>
      <c r="L72" s="22">
        <v>652</v>
      </c>
      <c r="M72" s="22">
        <v>13663</v>
      </c>
      <c r="N72" s="22">
        <f t="shared" si="50"/>
        <v>-6309</v>
      </c>
      <c r="O72" s="22">
        <v>403</v>
      </c>
      <c r="P72" s="22">
        <v>6712</v>
      </c>
      <c r="Q72" s="22">
        <f t="shared" si="51"/>
        <v>-1269</v>
      </c>
      <c r="R72" s="22">
        <v>1997</v>
      </c>
      <c r="S72" s="22">
        <v>3266</v>
      </c>
    </row>
    <row r="73" spans="1:19" s="1" customFormat="1" ht="21" customHeight="1" x14ac:dyDescent="0.2">
      <c r="A73" s="29" t="s">
        <v>158</v>
      </c>
      <c r="B73" s="24">
        <f t="shared" si="44"/>
        <v>-18105</v>
      </c>
      <c r="C73" s="24">
        <f t="shared" si="52"/>
        <v>6842</v>
      </c>
      <c r="D73" s="24">
        <f t="shared" si="52"/>
        <v>24947</v>
      </c>
      <c r="E73" s="24">
        <f t="shared" si="46"/>
        <v>1888</v>
      </c>
      <c r="F73" s="24">
        <v>3015</v>
      </c>
      <c r="G73" s="24">
        <v>1127</v>
      </c>
      <c r="H73" s="24">
        <f t="shared" si="47"/>
        <v>-19993</v>
      </c>
      <c r="I73" s="24">
        <f t="shared" si="53"/>
        <v>3827</v>
      </c>
      <c r="J73" s="24">
        <f t="shared" si="53"/>
        <v>23820</v>
      </c>
      <c r="K73" s="24">
        <f t="shared" si="49"/>
        <v>-13943</v>
      </c>
      <c r="L73" s="24">
        <v>1356</v>
      </c>
      <c r="M73" s="24">
        <v>15299</v>
      </c>
      <c r="N73" s="24">
        <f t="shared" si="50"/>
        <v>-4752</v>
      </c>
      <c r="O73" s="24">
        <v>373</v>
      </c>
      <c r="P73" s="24">
        <v>5125</v>
      </c>
      <c r="Q73" s="24">
        <f t="shared" si="51"/>
        <v>-1298</v>
      </c>
      <c r="R73" s="24">
        <v>2098</v>
      </c>
      <c r="S73" s="24">
        <v>3396</v>
      </c>
    </row>
    <row r="74" spans="1:19" s="1" customFormat="1" ht="21" customHeight="1" x14ac:dyDescent="0.2">
      <c r="A74" s="28" t="s">
        <v>162</v>
      </c>
      <c r="B74" s="22">
        <f t="shared" ref="B74:B81" si="54">C74-D74</f>
        <v>-16970</v>
      </c>
      <c r="C74" s="22">
        <f t="shared" ref="C74:D77" si="55">F74+I74</f>
        <v>5688</v>
      </c>
      <c r="D74" s="22">
        <f t="shared" si="55"/>
        <v>22658</v>
      </c>
      <c r="E74" s="22">
        <f t="shared" ref="E74:E81" si="56">F74-G74</f>
        <v>889</v>
      </c>
      <c r="F74" s="22">
        <v>1775</v>
      </c>
      <c r="G74" s="22">
        <v>886</v>
      </c>
      <c r="H74" s="22">
        <f t="shared" ref="H74:H81" si="57">I74-J74</f>
        <v>-17859</v>
      </c>
      <c r="I74" s="22">
        <f t="shared" ref="I74:J77" si="58">L74+O74+R74</f>
        <v>3913</v>
      </c>
      <c r="J74" s="22">
        <f t="shared" si="58"/>
        <v>21772</v>
      </c>
      <c r="K74" s="22">
        <f t="shared" ref="K74:K81" si="59">L74-M74</f>
        <v>-12487</v>
      </c>
      <c r="L74" s="22">
        <v>1641</v>
      </c>
      <c r="M74" s="22">
        <v>14128</v>
      </c>
      <c r="N74" s="22">
        <f t="shared" ref="N74:N81" si="60">O74-P74</f>
        <v>-3948</v>
      </c>
      <c r="O74" s="22">
        <v>151</v>
      </c>
      <c r="P74" s="22">
        <v>4099</v>
      </c>
      <c r="Q74" s="22">
        <f t="shared" ref="Q74:Q81" si="61">R74-S74</f>
        <v>-1424</v>
      </c>
      <c r="R74" s="22">
        <v>2121</v>
      </c>
      <c r="S74" s="22">
        <v>3545</v>
      </c>
    </row>
    <row r="75" spans="1:19" s="1" customFormat="1" ht="21" customHeight="1" x14ac:dyDescent="0.2">
      <c r="A75" s="29" t="s">
        <v>163</v>
      </c>
      <c r="B75" s="24">
        <f t="shared" si="54"/>
        <v>-18200</v>
      </c>
      <c r="C75" s="24">
        <f t="shared" si="55"/>
        <v>6410</v>
      </c>
      <c r="D75" s="24">
        <f t="shared" si="55"/>
        <v>24610</v>
      </c>
      <c r="E75" s="24">
        <f t="shared" si="56"/>
        <v>1540</v>
      </c>
      <c r="F75" s="24">
        <v>3007</v>
      </c>
      <c r="G75" s="24">
        <v>1467</v>
      </c>
      <c r="H75" s="24">
        <f t="shared" si="57"/>
        <v>-19740</v>
      </c>
      <c r="I75" s="24">
        <f t="shared" si="58"/>
        <v>3403</v>
      </c>
      <c r="J75" s="24">
        <f t="shared" si="58"/>
        <v>23143</v>
      </c>
      <c r="K75" s="24">
        <f t="shared" si="59"/>
        <v>-13770</v>
      </c>
      <c r="L75" s="24">
        <v>1123</v>
      </c>
      <c r="M75" s="24">
        <v>14893</v>
      </c>
      <c r="N75" s="24">
        <f t="shared" si="60"/>
        <v>-4474</v>
      </c>
      <c r="O75" s="24">
        <v>270</v>
      </c>
      <c r="P75" s="24">
        <v>4744</v>
      </c>
      <c r="Q75" s="24">
        <f t="shared" si="61"/>
        <v>-1496</v>
      </c>
      <c r="R75" s="24">
        <v>2010</v>
      </c>
      <c r="S75" s="24">
        <v>3506</v>
      </c>
    </row>
    <row r="76" spans="1:19" s="1" customFormat="1" ht="21" customHeight="1" x14ac:dyDescent="0.2">
      <c r="A76" s="28" t="s">
        <v>164</v>
      </c>
      <c r="B76" s="22">
        <f t="shared" si="54"/>
        <v>-20812</v>
      </c>
      <c r="C76" s="22">
        <f t="shared" si="55"/>
        <v>8054</v>
      </c>
      <c r="D76" s="22">
        <f t="shared" si="55"/>
        <v>28866</v>
      </c>
      <c r="E76" s="22">
        <f t="shared" si="56"/>
        <v>2060</v>
      </c>
      <c r="F76" s="22">
        <v>3545</v>
      </c>
      <c r="G76" s="22">
        <v>1485</v>
      </c>
      <c r="H76" s="22">
        <f t="shared" si="57"/>
        <v>-22872</v>
      </c>
      <c r="I76" s="22">
        <f t="shared" si="58"/>
        <v>4509</v>
      </c>
      <c r="J76" s="22">
        <f t="shared" si="58"/>
        <v>27381</v>
      </c>
      <c r="K76" s="22">
        <f t="shared" si="59"/>
        <v>-13071</v>
      </c>
      <c r="L76" s="22">
        <v>2177</v>
      </c>
      <c r="M76" s="22">
        <v>15248</v>
      </c>
      <c r="N76" s="22">
        <f t="shared" si="60"/>
        <v>-8256</v>
      </c>
      <c r="O76" s="22">
        <v>324</v>
      </c>
      <c r="P76" s="22">
        <v>8580</v>
      </c>
      <c r="Q76" s="22">
        <f t="shared" si="61"/>
        <v>-1545</v>
      </c>
      <c r="R76" s="22">
        <v>2008</v>
      </c>
      <c r="S76" s="22">
        <v>3553</v>
      </c>
    </row>
    <row r="77" spans="1:19" s="1" customFormat="1" ht="21" customHeight="1" x14ac:dyDescent="0.2">
      <c r="A77" s="29" t="s">
        <v>165</v>
      </c>
      <c r="B77" s="24">
        <f t="shared" si="54"/>
        <v>-17889</v>
      </c>
      <c r="C77" s="24">
        <f t="shared" si="55"/>
        <v>6891</v>
      </c>
      <c r="D77" s="24">
        <f t="shared" si="55"/>
        <v>24780</v>
      </c>
      <c r="E77" s="24">
        <f t="shared" si="56"/>
        <v>2048</v>
      </c>
      <c r="F77" s="24">
        <v>3074</v>
      </c>
      <c r="G77" s="24">
        <v>1026</v>
      </c>
      <c r="H77" s="24">
        <f t="shared" si="57"/>
        <v>-19937</v>
      </c>
      <c r="I77" s="24">
        <f t="shared" si="58"/>
        <v>3817</v>
      </c>
      <c r="J77" s="24">
        <f t="shared" si="58"/>
        <v>23754</v>
      </c>
      <c r="K77" s="24">
        <f t="shared" si="59"/>
        <v>-13398</v>
      </c>
      <c r="L77" s="24">
        <v>1525</v>
      </c>
      <c r="M77" s="24">
        <v>14923</v>
      </c>
      <c r="N77" s="24">
        <f t="shared" si="60"/>
        <v>-5282</v>
      </c>
      <c r="O77" s="24">
        <v>348</v>
      </c>
      <c r="P77" s="24">
        <v>5630</v>
      </c>
      <c r="Q77" s="24">
        <f t="shared" si="61"/>
        <v>-1257</v>
      </c>
      <c r="R77" s="24">
        <v>1944</v>
      </c>
      <c r="S77" s="24">
        <v>3201</v>
      </c>
    </row>
    <row r="78" spans="1:19" s="1" customFormat="1" ht="21" customHeight="1" x14ac:dyDescent="0.2">
      <c r="A78" s="28" t="s">
        <v>166</v>
      </c>
      <c r="B78" s="22">
        <f t="shared" si="54"/>
        <v>-15684</v>
      </c>
      <c r="C78" s="22">
        <f t="shared" ref="C78:D81" si="62">F78+I78</f>
        <v>4229</v>
      </c>
      <c r="D78" s="22">
        <f t="shared" si="62"/>
        <v>19913</v>
      </c>
      <c r="E78" s="22">
        <f t="shared" si="56"/>
        <v>611</v>
      </c>
      <c r="F78" s="22">
        <v>1555</v>
      </c>
      <c r="G78" s="22">
        <v>944</v>
      </c>
      <c r="H78" s="22">
        <f t="shared" si="57"/>
        <v>-16295</v>
      </c>
      <c r="I78" s="22">
        <f t="shared" ref="I78:J81" si="63">L78+O78+R78</f>
        <v>2674</v>
      </c>
      <c r="J78" s="22">
        <f t="shared" si="63"/>
        <v>18969</v>
      </c>
      <c r="K78" s="22">
        <f t="shared" si="59"/>
        <v>-10984</v>
      </c>
      <c r="L78" s="22">
        <v>602</v>
      </c>
      <c r="M78" s="22">
        <v>11586</v>
      </c>
      <c r="N78" s="22">
        <f t="shared" si="60"/>
        <v>-4436</v>
      </c>
      <c r="O78" s="22">
        <v>170</v>
      </c>
      <c r="P78" s="22">
        <v>4606</v>
      </c>
      <c r="Q78" s="22">
        <f t="shared" si="61"/>
        <v>-875</v>
      </c>
      <c r="R78" s="22">
        <v>1902</v>
      </c>
      <c r="S78" s="22">
        <v>2777</v>
      </c>
    </row>
    <row r="79" spans="1:19" s="1" customFormat="1" ht="21" customHeight="1" x14ac:dyDescent="0.2">
      <c r="A79" s="29" t="s">
        <v>167</v>
      </c>
      <c r="B79" s="24">
        <f t="shared" si="54"/>
        <v>-19236</v>
      </c>
      <c r="C79" s="24">
        <f t="shared" si="62"/>
        <v>5927</v>
      </c>
      <c r="D79" s="24">
        <f t="shared" si="62"/>
        <v>25163</v>
      </c>
      <c r="E79" s="24">
        <f t="shared" si="56"/>
        <v>1326</v>
      </c>
      <c r="F79" s="24">
        <v>2725</v>
      </c>
      <c r="G79" s="24">
        <v>1399</v>
      </c>
      <c r="H79" s="24">
        <f t="shared" si="57"/>
        <v>-20562</v>
      </c>
      <c r="I79" s="24">
        <f t="shared" si="63"/>
        <v>3202</v>
      </c>
      <c r="J79" s="24">
        <f t="shared" si="63"/>
        <v>23764</v>
      </c>
      <c r="K79" s="24">
        <f t="shared" si="59"/>
        <v>-13978</v>
      </c>
      <c r="L79" s="24">
        <v>876</v>
      </c>
      <c r="M79" s="24">
        <v>14854</v>
      </c>
      <c r="N79" s="24">
        <f t="shared" si="60"/>
        <v>-5602</v>
      </c>
      <c r="O79" s="24">
        <v>431</v>
      </c>
      <c r="P79" s="24">
        <v>6033</v>
      </c>
      <c r="Q79" s="24">
        <f t="shared" si="61"/>
        <v>-982</v>
      </c>
      <c r="R79" s="24">
        <v>1895</v>
      </c>
      <c r="S79" s="24">
        <v>2877</v>
      </c>
    </row>
    <row r="80" spans="1:19" s="1" customFormat="1" ht="21" customHeight="1" x14ac:dyDescent="0.2">
      <c r="A80" s="28" t="s">
        <v>168</v>
      </c>
      <c r="B80" s="22">
        <f t="shared" si="54"/>
        <v>-20051</v>
      </c>
      <c r="C80" s="22">
        <f t="shared" si="62"/>
        <v>6789</v>
      </c>
      <c r="D80" s="22">
        <f t="shared" si="62"/>
        <v>26840</v>
      </c>
      <c r="E80" s="22">
        <f t="shared" si="56"/>
        <v>2502</v>
      </c>
      <c r="F80" s="22">
        <v>3685</v>
      </c>
      <c r="G80" s="22">
        <v>1183</v>
      </c>
      <c r="H80" s="22">
        <f t="shared" si="57"/>
        <v>-22553</v>
      </c>
      <c r="I80" s="22">
        <f t="shared" si="63"/>
        <v>3104</v>
      </c>
      <c r="J80" s="22">
        <f t="shared" si="63"/>
        <v>25657</v>
      </c>
      <c r="K80" s="22">
        <f t="shared" si="59"/>
        <v>-13179</v>
      </c>
      <c r="L80" s="22">
        <v>829</v>
      </c>
      <c r="M80" s="22">
        <v>14008</v>
      </c>
      <c r="N80" s="22">
        <f t="shared" si="60"/>
        <v>-8491</v>
      </c>
      <c r="O80" s="22">
        <v>460</v>
      </c>
      <c r="P80" s="22">
        <v>8951</v>
      </c>
      <c r="Q80" s="22">
        <f t="shared" si="61"/>
        <v>-883</v>
      </c>
      <c r="R80" s="22">
        <v>1815</v>
      </c>
      <c r="S80" s="22">
        <v>2698</v>
      </c>
    </row>
    <row r="81" spans="1:19" s="1" customFormat="1" ht="21" customHeight="1" x14ac:dyDescent="0.2">
      <c r="A81" s="29" t="s">
        <v>169</v>
      </c>
      <c r="B81" s="24">
        <f t="shared" si="54"/>
        <v>-15254</v>
      </c>
      <c r="C81" s="24">
        <f t="shared" si="62"/>
        <v>6864</v>
      </c>
      <c r="D81" s="24">
        <f t="shared" si="62"/>
        <v>22118</v>
      </c>
      <c r="E81" s="24">
        <f t="shared" si="56"/>
        <v>1648</v>
      </c>
      <c r="F81" s="24">
        <v>2719</v>
      </c>
      <c r="G81" s="24">
        <v>1071</v>
      </c>
      <c r="H81" s="24">
        <f t="shared" si="57"/>
        <v>-16902</v>
      </c>
      <c r="I81" s="24">
        <f t="shared" si="63"/>
        <v>4145</v>
      </c>
      <c r="J81" s="24">
        <f t="shared" si="63"/>
        <v>21047</v>
      </c>
      <c r="K81" s="24">
        <f t="shared" si="59"/>
        <v>-11296</v>
      </c>
      <c r="L81" s="24">
        <v>1875</v>
      </c>
      <c r="M81" s="24">
        <v>13171</v>
      </c>
      <c r="N81" s="24">
        <f t="shared" si="60"/>
        <v>-5098</v>
      </c>
      <c r="O81" s="24">
        <v>215</v>
      </c>
      <c r="P81" s="24">
        <v>5313</v>
      </c>
      <c r="Q81" s="24">
        <f t="shared" si="61"/>
        <v>-508</v>
      </c>
      <c r="R81" s="24">
        <v>2055</v>
      </c>
      <c r="S81" s="24">
        <v>2563</v>
      </c>
    </row>
    <row r="82" spans="1:19" s="1" customFormat="1" ht="21" customHeight="1" x14ac:dyDescent="0.2">
      <c r="A82" s="28" t="s">
        <v>174</v>
      </c>
      <c r="B82" s="22">
        <f t="shared" ref="B82:B85" si="64">C82-D82</f>
        <v>-16546</v>
      </c>
      <c r="C82" s="22">
        <f t="shared" ref="C82:C85" si="65">F82+I82</f>
        <v>4192</v>
      </c>
      <c r="D82" s="22">
        <f t="shared" ref="D82:D85" si="66">G82+J82</f>
        <v>20738</v>
      </c>
      <c r="E82" s="22">
        <f t="shared" ref="E82:E85" si="67">F82-G82</f>
        <v>653</v>
      </c>
      <c r="F82" s="22">
        <v>1648</v>
      </c>
      <c r="G82" s="22">
        <v>995</v>
      </c>
      <c r="H82" s="22">
        <f t="shared" ref="H82:H85" si="68">I82-J82</f>
        <v>-17199</v>
      </c>
      <c r="I82" s="22">
        <f t="shared" ref="I82:I85" si="69">L82+O82+R82</f>
        <v>2544</v>
      </c>
      <c r="J82" s="22">
        <f t="shared" ref="J82:J85" si="70">M82+P82+S82</f>
        <v>19743</v>
      </c>
      <c r="K82" s="22">
        <f t="shared" ref="K82:K85" si="71">L82-M82</f>
        <v>-12904</v>
      </c>
      <c r="L82" s="22">
        <v>397</v>
      </c>
      <c r="M82" s="22">
        <v>13301</v>
      </c>
      <c r="N82" s="22">
        <f t="shared" ref="N82:N85" si="72">O82-P82</f>
        <v>-3862</v>
      </c>
      <c r="O82" s="22">
        <v>266</v>
      </c>
      <c r="P82" s="22">
        <v>4128</v>
      </c>
      <c r="Q82" s="22">
        <f t="shared" ref="Q82:Q85" si="73">R82-S82</f>
        <v>-433</v>
      </c>
      <c r="R82" s="22">
        <v>1881</v>
      </c>
      <c r="S82" s="22">
        <v>2314</v>
      </c>
    </row>
    <row r="83" spans="1:19" s="1" customFormat="1" ht="21" customHeight="1" x14ac:dyDescent="0.2">
      <c r="A83" s="29" t="s">
        <v>175</v>
      </c>
      <c r="B83" s="24">
        <f t="shared" si="64"/>
        <v>0</v>
      </c>
      <c r="C83" s="24">
        <f t="shared" si="65"/>
        <v>0</v>
      </c>
      <c r="D83" s="24">
        <f t="shared" si="66"/>
        <v>0</v>
      </c>
      <c r="E83" s="24">
        <f t="shared" si="67"/>
        <v>0</v>
      </c>
      <c r="F83" s="24">
        <v>0</v>
      </c>
      <c r="G83" s="24">
        <v>0</v>
      </c>
      <c r="H83" s="24">
        <f t="shared" si="68"/>
        <v>0</v>
      </c>
      <c r="I83" s="24">
        <f t="shared" si="69"/>
        <v>0</v>
      </c>
      <c r="J83" s="24">
        <f t="shared" si="70"/>
        <v>0</v>
      </c>
      <c r="K83" s="24">
        <f t="shared" si="71"/>
        <v>0</v>
      </c>
      <c r="L83" s="24">
        <v>0</v>
      </c>
      <c r="M83" s="24">
        <v>0</v>
      </c>
      <c r="N83" s="24">
        <f t="shared" si="72"/>
        <v>0</v>
      </c>
      <c r="O83" s="24">
        <v>0</v>
      </c>
      <c r="P83" s="24">
        <v>0</v>
      </c>
      <c r="Q83" s="24">
        <f t="shared" si="73"/>
        <v>0</v>
      </c>
      <c r="R83" s="24">
        <v>0</v>
      </c>
      <c r="S83" s="24">
        <v>0</v>
      </c>
    </row>
    <row r="84" spans="1:19" s="1" customFormat="1" ht="21" customHeight="1" x14ac:dyDescent="0.2">
      <c r="A84" s="28" t="s">
        <v>176</v>
      </c>
      <c r="B84" s="22">
        <f t="shared" si="64"/>
        <v>0</v>
      </c>
      <c r="C84" s="22">
        <f t="shared" si="65"/>
        <v>0</v>
      </c>
      <c r="D84" s="22">
        <f t="shared" si="66"/>
        <v>0</v>
      </c>
      <c r="E84" s="22">
        <f t="shared" si="67"/>
        <v>0</v>
      </c>
      <c r="F84" s="22">
        <v>0</v>
      </c>
      <c r="G84" s="22">
        <v>0</v>
      </c>
      <c r="H84" s="22">
        <f t="shared" si="68"/>
        <v>0</v>
      </c>
      <c r="I84" s="22">
        <f t="shared" si="69"/>
        <v>0</v>
      </c>
      <c r="J84" s="22">
        <f t="shared" si="70"/>
        <v>0</v>
      </c>
      <c r="K84" s="22">
        <f t="shared" si="71"/>
        <v>0</v>
      </c>
      <c r="L84" s="22">
        <v>0</v>
      </c>
      <c r="M84" s="22">
        <v>0</v>
      </c>
      <c r="N84" s="22">
        <f t="shared" si="72"/>
        <v>0</v>
      </c>
      <c r="O84" s="22">
        <v>0</v>
      </c>
      <c r="P84" s="22">
        <v>0</v>
      </c>
      <c r="Q84" s="22">
        <f t="shared" si="73"/>
        <v>0</v>
      </c>
      <c r="R84" s="22">
        <v>0</v>
      </c>
      <c r="S84" s="22">
        <v>0</v>
      </c>
    </row>
    <row r="85" spans="1:19" s="1" customFormat="1" ht="21" customHeight="1" x14ac:dyDescent="0.2">
      <c r="A85" s="29" t="s">
        <v>177</v>
      </c>
      <c r="B85" s="24">
        <f t="shared" si="64"/>
        <v>0</v>
      </c>
      <c r="C85" s="24">
        <f t="shared" si="65"/>
        <v>0</v>
      </c>
      <c r="D85" s="24">
        <f t="shared" si="66"/>
        <v>0</v>
      </c>
      <c r="E85" s="24">
        <f t="shared" si="67"/>
        <v>0</v>
      </c>
      <c r="F85" s="24">
        <v>0</v>
      </c>
      <c r="G85" s="24">
        <v>0</v>
      </c>
      <c r="H85" s="24">
        <f t="shared" si="68"/>
        <v>0</v>
      </c>
      <c r="I85" s="24">
        <f t="shared" si="69"/>
        <v>0</v>
      </c>
      <c r="J85" s="24">
        <f t="shared" si="70"/>
        <v>0</v>
      </c>
      <c r="K85" s="24">
        <f t="shared" si="71"/>
        <v>0</v>
      </c>
      <c r="L85" s="24">
        <v>0</v>
      </c>
      <c r="M85" s="24">
        <v>0</v>
      </c>
      <c r="N85" s="24">
        <f t="shared" si="72"/>
        <v>0</v>
      </c>
      <c r="O85" s="24">
        <v>0</v>
      </c>
      <c r="P85" s="24">
        <v>0</v>
      </c>
      <c r="Q85" s="24">
        <f t="shared" si="73"/>
        <v>0</v>
      </c>
      <c r="R85" s="24">
        <v>0</v>
      </c>
      <c r="S85" s="24">
        <v>0</v>
      </c>
    </row>
    <row r="86" spans="1:19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s="1" customFormat="1" ht="2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s="1" customFormat="1" ht="2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s="1" customFormat="1" ht="2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s="1" customFormat="1" ht="2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s="1" customFormat="1" ht="2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s="1" customFormat="1" ht="2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s="1" customFormat="1" ht="2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s="1" customFormat="1" ht="2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s="1" customFormat="1" ht="2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s="1" customFormat="1" ht="2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s="1" customFormat="1" ht="2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s="1" customFormat="1" ht="2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s="1" customFormat="1" ht="2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s="1" customFormat="1" ht="2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s="1" customFormat="1" ht="2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s="1" customFormat="1" ht="2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s="1" customFormat="1" ht="2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s="1" customFormat="1" ht="2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s="1" customFormat="1" ht="2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s="1" customFormat="1" ht="2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s="1" customFormat="1" ht="2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s="1" customFormat="1" ht="2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s="1" customFormat="1" ht="21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s="1" customFormat="1" ht="2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s="1" customFormat="1" ht="2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s="1" customFormat="1" ht="21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s="1" customFormat="1" ht="21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s="1" customFormat="1" ht="21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s="1" customFormat="1" ht="21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s="1" customFormat="1" ht="21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s="1" customFormat="1" ht="21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s="1" customFormat="1" ht="21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s="1" customFormat="1" ht="21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s="1" customFormat="1" ht="2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s="1" customFormat="1" ht="2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s="1" customFormat="1" ht="2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s="1" customFormat="1" ht="21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s="1" customFormat="1" ht="21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s="1" customFormat="1" ht="21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s="1" customFormat="1" ht="2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s="1" customFormat="1" ht="21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s="1" customFormat="1" ht="21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s="1" customFormat="1" ht="21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s="1" customFormat="1" ht="21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s="1" customFormat="1" ht="21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s="1" customFormat="1" ht="21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s="1" customFormat="1" ht="21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s="1" customFormat="1" ht="21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s="1" customFormat="1" ht="21" customHeight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s="1" customFormat="1" ht="21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s="1" customFormat="1" ht="21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s="1" customFormat="1" ht="21" customHeight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s="1" customFormat="1" ht="21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s="1" customFormat="1" ht="21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s="1" customFormat="1" ht="21" customHeight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s="1" customFormat="1" ht="21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s="1" customFormat="1" ht="21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s="1" customFormat="1" ht="21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s="1" customFormat="1" ht="21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s="1" customFormat="1" ht="21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s="1" customFormat="1" ht="21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s="1" customFormat="1" ht="21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s="1" customFormat="1" ht="21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s="1" customFormat="1" ht="21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s="1" customFormat="1" ht="21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s="1" customFormat="1" ht="21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s="1" customFormat="1" ht="21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s="1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</sheetData>
  <mergeCells count="13">
    <mergeCell ref="A6:A9"/>
    <mergeCell ref="B6:S6"/>
    <mergeCell ref="H7:S7"/>
    <mergeCell ref="H8:H9"/>
    <mergeCell ref="I8:I9"/>
    <mergeCell ref="J8:J9"/>
    <mergeCell ref="D7:D9"/>
    <mergeCell ref="B7:B9"/>
    <mergeCell ref="N8:P8"/>
    <mergeCell ref="Q8:S8"/>
    <mergeCell ref="C7:C9"/>
    <mergeCell ref="K8:M8"/>
    <mergeCell ref="E7:G8"/>
  </mergeCells>
  <phoneticPr fontId="4" type="noConversion"/>
  <pageMargins left="0.11811023622047245" right="0.47244094488188981" top="0.15748031496062992" bottom="0.23622047244094491" header="0.15748031496062992" footer="0.15748031496062992"/>
  <pageSetup paperSize="9" scale="55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2:AB221"/>
  <sheetViews>
    <sheetView showGridLines="0" view="pageBreakPreview" zoomScale="75" zoomScaleNormal="100" workbookViewId="0">
      <pane ySplit="10" topLeftCell="A68" activePane="bottomLeft" state="frozen"/>
      <selection pane="bottomLeft" activeCell="AB86" sqref="AB86"/>
    </sheetView>
  </sheetViews>
  <sheetFormatPr defaultRowHeight="12.75" x14ac:dyDescent="0.2"/>
  <cols>
    <col min="1" max="1" width="15.140625" customWidth="1"/>
    <col min="2" max="2" width="11.42578125" customWidth="1"/>
    <col min="3" max="3" width="12.42578125" customWidth="1"/>
    <col min="4" max="4" width="12.7109375" customWidth="1"/>
    <col min="5" max="5" width="9.7109375" customWidth="1"/>
    <col min="6" max="6" width="13.5703125" customWidth="1"/>
    <col min="7" max="7" width="12" customWidth="1"/>
    <col min="8" max="8" width="9.7109375" customWidth="1"/>
    <col min="9" max="9" width="13.85546875" customWidth="1"/>
    <col min="10" max="10" width="12.85546875" customWidth="1"/>
    <col min="11" max="11" width="10.42578125" customWidth="1"/>
    <col min="12" max="13" width="12.140625" customWidth="1"/>
    <col min="14" max="14" width="10.28515625" customWidth="1"/>
    <col min="15" max="15" width="12.5703125" customWidth="1"/>
    <col min="16" max="16" width="11.5703125" customWidth="1"/>
    <col min="17" max="17" width="9.7109375" customWidth="1"/>
    <col min="18" max="19" width="13.140625" customWidth="1"/>
    <col min="20" max="20" width="9.7109375" customWidth="1"/>
    <col min="21" max="21" width="13" customWidth="1"/>
    <col min="22" max="22" width="12.7109375" customWidth="1"/>
    <col min="23" max="23" width="9.7109375" customWidth="1"/>
    <col min="24" max="24" width="12.85546875" customWidth="1"/>
    <col min="25" max="25" width="11.7109375" customWidth="1"/>
    <col min="26" max="26" width="11.5703125" customWidth="1"/>
    <col min="27" max="27" width="12.42578125" customWidth="1"/>
    <col min="28" max="28" width="11.85546875" customWidth="1"/>
  </cols>
  <sheetData>
    <row r="2" spans="1:28" ht="20.25" x14ac:dyDescent="0.2">
      <c r="A2" s="11" t="s">
        <v>171</v>
      </c>
    </row>
    <row r="4" spans="1:28" ht="15.75" x14ac:dyDescent="0.25">
      <c r="A4" s="8" t="s">
        <v>111</v>
      </c>
      <c r="B4" s="1"/>
      <c r="C4" s="1"/>
      <c r="D4" s="1"/>
      <c r="E4" s="1"/>
      <c r="Q4" s="5"/>
      <c r="R4" s="5"/>
      <c r="S4" s="5"/>
    </row>
    <row r="5" spans="1:28" ht="12.75" customHeight="1" x14ac:dyDescent="0.2">
      <c r="AB5" s="2"/>
    </row>
    <row r="6" spans="1:28" s="14" customFormat="1" ht="24" customHeight="1" x14ac:dyDescent="0.2">
      <c r="A6" s="44" t="s">
        <v>172</v>
      </c>
      <c r="B6" s="54" t="s">
        <v>112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</row>
    <row r="7" spans="1:28" s="14" customFormat="1" ht="34.5" customHeight="1" x14ac:dyDescent="0.2">
      <c r="A7" s="51"/>
      <c r="B7" s="92" t="s">
        <v>38</v>
      </c>
      <c r="C7" s="58" t="s">
        <v>39</v>
      </c>
      <c r="D7" s="95" t="s">
        <v>45</v>
      </c>
      <c r="E7" s="100" t="s">
        <v>113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 t="s">
        <v>114</v>
      </c>
      <c r="R7" s="100"/>
      <c r="S7" s="100"/>
      <c r="T7" s="100"/>
      <c r="U7" s="100"/>
      <c r="V7" s="100"/>
      <c r="W7" s="100"/>
      <c r="X7" s="100"/>
      <c r="Y7" s="100"/>
      <c r="Z7" s="52" t="s">
        <v>117</v>
      </c>
      <c r="AA7" s="52"/>
      <c r="AB7" s="52"/>
    </row>
    <row r="8" spans="1:28" s="14" customFormat="1" ht="30" customHeight="1" x14ac:dyDescent="0.2">
      <c r="A8" s="51"/>
      <c r="B8" s="92"/>
      <c r="C8" s="94"/>
      <c r="D8" s="96"/>
      <c r="E8" s="98" t="s">
        <v>38</v>
      </c>
      <c r="F8" s="84" t="s">
        <v>39</v>
      </c>
      <c r="G8" s="84" t="s">
        <v>45</v>
      </c>
      <c r="H8" s="89" t="s">
        <v>110</v>
      </c>
      <c r="I8" s="89"/>
      <c r="J8" s="89"/>
      <c r="K8" s="89" t="s">
        <v>103</v>
      </c>
      <c r="L8" s="89"/>
      <c r="M8" s="89"/>
      <c r="N8" s="89" t="s">
        <v>100</v>
      </c>
      <c r="O8" s="89"/>
      <c r="P8" s="89"/>
      <c r="Q8" s="98" t="s">
        <v>38</v>
      </c>
      <c r="R8" s="84" t="s">
        <v>39</v>
      </c>
      <c r="S8" s="84" t="s">
        <v>45</v>
      </c>
      <c r="T8" s="89" t="s">
        <v>115</v>
      </c>
      <c r="U8" s="89"/>
      <c r="V8" s="89"/>
      <c r="W8" s="89" t="s">
        <v>116</v>
      </c>
      <c r="X8" s="89"/>
      <c r="Y8" s="89"/>
      <c r="Z8" s="98" t="s">
        <v>38</v>
      </c>
      <c r="AA8" s="84" t="s">
        <v>39</v>
      </c>
      <c r="AB8" s="84" t="s">
        <v>45</v>
      </c>
    </row>
    <row r="9" spans="1:28" s="1" customFormat="1" ht="48" customHeight="1" x14ac:dyDescent="0.2">
      <c r="A9" s="45"/>
      <c r="B9" s="93"/>
      <c r="C9" s="59"/>
      <c r="D9" s="97"/>
      <c r="E9" s="99"/>
      <c r="F9" s="85"/>
      <c r="G9" s="85"/>
      <c r="H9" s="41" t="s">
        <v>56</v>
      </c>
      <c r="I9" s="42" t="s">
        <v>39</v>
      </c>
      <c r="J9" s="42" t="s">
        <v>45</v>
      </c>
      <c r="K9" s="41" t="s">
        <v>56</v>
      </c>
      <c r="L9" s="42" t="s">
        <v>39</v>
      </c>
      <c r="M9" s="42" t="s">
        <v>45</v>
      </c>
      <c r="N9" s="41" t="s">
        <v>38</v>
      </c>
      <c r="O9" s="42" t="s">
        <v>39</v>
      </c>
      <c r="P9" s="42" t="s">
        <v>45</v>
      </c>
      <c r="Q9" s="99"/>
      <c r="R9" s="85"/>
      <c r="S9" s="85"/>
      <c r="T9" s="41" t="s">
        <v>56</v>
      </c>
      <c r="U9" s="42" t="s">
        <v>39</v>
      </c>
      <c r="V9" s="42" t="s">
        <v>45</v>
      </c>
      <c r="W9" s="41" t="s">
        <v>56</v>
      </c>
      <c r="X9" s="42" t="s">
        <v>39</v>
      </c>
      <c r="Y9" s="42" t="s">
        <v>45</v>
      </c>
      <c r="Z9" s="99"/>
      <c r="AA9" s="85"/>
      <c r="AB9" s="85"/>
    </row>
    <row r="10" spans="1:28" s="1" customFormat="1" ht="21" customHeight="1" x14ac:dyDescent="0.2">
      <c r="A10" s="20">
        <v>1</v>
      </c>
      <c r="B10" s="20">
        <f t="shared" ref="B10:AB10" si="0">A10+1</f>
        <v>2</v>
      </c>
      <c r="C10" s="20">
        <f t="shared" si="0"/>
        <v>3</v>
      </c>
      <c r="D10" s="20">
        <f t="shared" si="0"/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f t="shared" si="0"/>
        <v>11</v>
      </c>
      <c r="L10" s="20">
        <f t="shared" si="0"/>
        <v>12</v>
      </c>
      <c r="M10" s="20">
        <f t="shared" si="0"/>
        <v>13</v>
      </c>
      <c r="N10" s="20">
        <f t="shared" si="0"/>
        <v>14</v>
      </c>
      <c r="O10" s="20">
        <f t="shared" si="0"/>
        <v>15</v>
      </c>
      <c r="P10" s="20">
        <f t="shared" si="0"/>
        <v>16</v>
      </c>
      <c r="Q10" s="20">
        <f t="shared" si="0"/>
        <v>17</v>
      </c>
      <c r="R10" s="20">
        <f t="shared" si="0"/>
        <v>18</v>
      </c>
      <c r="S10" s="20">
        <f t="shared" si="0"/>
        <v>19</v>
      </c>
      <c r="T10" s="20">
        <f t="shared" si="0"/>
        <v>20</v>
      </c>
      <c r="U10" s="20">
        <f t="shared" si="0"/>
        <v>21</v>
      </c>
      <c r="V10" s="20">
        <f t="shared" si="0"/>
        <v>22</v>
      </c>
      <c r="W10" s="20">
        <f t="shared" si="0"/>
        <v>23</v>
      </c>
      <c r="X10" s="20">
        <f t="shared" si="0"/>
        <v>24</v>
      </c>
      <c r="Y10" s="20">
        <f t="shared" si="0"/>
        <v>25</v>
      </c>
      <c r="Z10" s="20">
        <f t="shared" si="0"/>
        <v>26</v>
      </c>
      <c r="AA10" s="20">
        <f t="shared" si="0"/>
        <v>27</v>
      </c>
      <c r="AB10" s="20">
        <f t="shared" si="0"/>
        <v>28</v>
      </c>
    </row>
    <row r="11" spans="1:28" s="1" customFormat="1" ht="21" customHeight="1" x14ac:dyDescent="0.2">
      <c r="A11" s="21">
        <v>2000</v>
      </c>
      <c r="B11" s="22">
        <f t="shared" ref="B11:B16" si="1">C11-D11</f>
        <v>-6319</v>
      </c>
      <c r="C11" s="22">
        <f t="shared" ref="C11:D16" si="2">F11+R11+AA11</f>
        <v>8959</v>
      </c>
      <c r="D11" s="22">
        <f t="shared" si="2"/>
        <v>15278</v>
      </c>
      <c r="E11" s="22">
        <f t="shared" ref="E11:E16" si="3">F11-G11</f>
        <v>-2971</v>
      </c>
      <c r="F11" s="22">
        <f>I11+O11+L11</f>
        <v>106</v>
      </c>
      <c r="G11" s="22">
        <f>J11+P11+M11</f>
        <v>3077</v>
      </c>
      <c r="H11" s="22">
        <f t="shared" ref="H11:H16" si="4">I11-J11</f>
        <v>-2371</v>
      </c>
      <c r="I11" s="22">
        <f>+I26+I27+I28+I29</f>
        <v>76</v>
      </c>
      <c r="J11" s="22">
        <f>+J26+J27+J28+J29</f>
        <v>2447</v>
      </c>
      <c r="K11" s="22">
        <f t="shared" ref="K11:K16" si="5">L11-M11</f>
        <v>1686</v>
      </c>
      <c r="L11" s="22">
        <f>+L26+L27+L28+L29</f>
        <v>-52</v>
      </c>
      <c r="M11" s="22">
        <f>+M26+M27+M28+M29</f>
        <v>-1738</v>
      </c>
      <c r="N11" s="22">
        <f t="shared" ref="N11:N16" si="6">O11-P11</f>
        <v>-2286</v>
      </c>
      <c r="O11" s="22">
        <f>+O26+O27+O28+O29</f>
        <v>82</v>
      </c>
      <c r="P11" s="22">
        <f>+P26+P27+P28+P29</f>
        <v>2368</v>
      </c>
      <c r="Q11" s="22">
        <f t="shared" ref="Q11:Q16" si="7">R11-S11</f>
        <v>-2800</v>
      </c>
      <c r="R11" s="22">
        <f t="shared" ref="R11:S15" si="8">+U11+X11</f>
        <v>1276</v>
      </c>
      <c r="S11" s="22">
        <f t="shared" si="8"/>
        <v>4076</v>
      </c>
      <c r="T11" s="22">
        <f t="shared" ref="T11:T16" si="9">U11-V11</f>
        <v>-536</v>
      </c>
      <c r="U11" s="22">
        <f>+U26+U27+U28+U29</f>
        <v>76</v>
      </c>
      <c r="V11" s="22">
        <f>+V26+V27+V28+V29</f>
        <v>612</v>
      </c>
      <c r="W11" s="22">
        <f t="shared" ref="W11:W16" si="10">X11-Y11</f>
        <v>-2264</v>
      </c>
      <c r="X11" s="22">
        <f>+X26+X27+X28+X29</f>
        <v>1200</v>
      </c>
      <c r="Y11" s="22">
        <f>+Y26+Y27+Y28+Y29</f>
        <v>3464</v>
      </c>
      <c r="Z11" s="22">
        <f t="shared" ref="Z11:Z16" si="11">AA11-AB11</f>
        <v>-548</v>
      </c>
      <c r="AA11" s="22">
        <f>+AA26+AA27+AA28+AA29</f>
        <v>7577</v>
      </c>
      <c r="AB11" s="22">
        <f>+AB26+AB27+AB28+AB29</f>
        <v>8125</v>
      </c>
    </row>
    <row r="12" spans="1:28" s="1" customFormat="1" ht="21" customHeight="1" x14ac:dyDescent="0.2">
      <c r="A12" s="23">
        <v>2001</v>
      </c>
      <c r="B12" s="24">
        <f t="shared" si="1"/>
        <v>-5386</v>
      </c>
      <c r="C12" s="24">
        <f t="shared" si="2"/>
        <v>9950</v>
      </c>
      <c r="D12" s="24">
        <f t="shared" si="2"/>
        <v>15336</v>
      </c>
      <c r="E12" s="24">
        <f t="shared" si="3"/>
        <v>-2769</v>
      </c>
      <c r="F12" s="24">
        <f t="shared" ref="F12:F49" si="12">I12+O12+L12</f>
        <v>131</v>
      </c>
      <c r="G12" s="24">
        <f t="shared" ref="G12:G49" si="13">J12+P12+M12</f>
        <v>2900</v>
      </c>
      <c r="H12" s="24">
        <f t="shared" si="4"/>
        <v>-3929</v>
      </c>
      <c r="I12" s="24">
        <f>+I30+I31+I32+I33</f>
        <v>74</v>
      </c>
      <c r="J12" s="24">
        <f>+J30+J31+J32+J33</f>
        <v>4003</v>
      </c>
      <c r="K12" s="24">
        <f t="shared" si="5"/>
        <v>4295</v>
      </c>
      <c r="L12" s="24">
        <f>+L30+L31+L32+L33</f>
        <v>37</v>
      </c>
      <c r="M12" s="24">
        <f>+M30+M31+M32+M33</f>
        <v>-4258</v>
      </c>
      <c r="N12" s="24">
        <f t="shared" si="6"/>
        <v>-3135</v>
      </c>
      <c r="O12" s="24">
        <f>+O30+O31+O32+O33</f>
        <v>20</v>
      </c>
      <c r="P12" s="24">
        <f>+P30+P31+P32+P33</f>
        <v>3155</v>
      </c>
      <c r="Q12" s="24">
        <f t="shared" si="7"/>
        <v>-2544</v>
      </c>
      <c r="R12" s="24">
        <f t="shared" si="8"/>
        <v>1735</v>
      </c>
      <c r="S12" s="24">
        <f t="shared" si="8"/>
        <v>4279</v>
      </c>
      <c r="T12" s="24">
        <f t="shared" si="9"/>
        <v>-920</v>
      </c>
      <c r="U12" s="24">
        <f>+U30+U31+U32+U33</f>
        <v>32</v>
      </c>
      <c r="V12" s="24">
        <f>+V30+V31+V32+V33</f>
        <v>952</v>
      </c>
      <c r="W12" s="24">
        <f t="shared" si="10"/>
        <v>-1624</v>
      </c>
      <c r="X12" s="24">
        <f>+X30+X31+X32+X33</f>
        <v>1703</v>
      </c>
      <c r="Y12" s="24">
        <f>+Y30+Y31+Y32+Y33</f>
        <v>3327</v>
      </c>
      <c r="Z12" s="24">
        <f t="shared" si="11"/>
        <v>-73</v>
      </c>
      <c r="AA12" s="24">
        <f>+AA30+AA31+AA32+AA33</f>
        <v>8084</v>
      </c>
      <c r="AB12" s="24">
        <f>+AB30+AB31+AB32+AB33</f>
        <v>8157</v>
      </c>
    </row>
    <row r="13" spans="1:28" s="1" customFormat="1" ht="21" customHeight="1" x14ac:dyDescent="0.2">
      <c r="A13" s="21">
        <v>2002</v>
      </c>
      <c r="B13" s="22">
        <f t="shared" si="1"/>
        <v>-7664</v>
      </c>
      <c r="C13" s="22">
        <f t="shared" si="2"/>
        <v>6876</v>
      </c>
      <c r="D13" s="22">
        <f t="shared" si="2"/>
        <v>14540</v>
      </c>
      <c r="E13" s="22">
        <f t="shared" si="3"/>
        <v>-3358</v>
      </c>
      <c r="F13" s="22">
        <f t="shared" si="12"/>
        <v>-220</v>
      </c>
      <c r="G13" s="22">
        <f t="shared" si="13"/>
        <v>3138</v>
      </c>
      <c r="H13" s="22">
        <f t="shared" si="4"/>
        <v>-5501</v>
      </c>
      <c r="I13" s="22">
        <f>+I34+I35+I36+I37</f>
        <v>70</v>
      </c>
      <c r="J13" s="22">
        <f>+J34+J35+J36+J37</f>
        <v>5571</v>
      </c>
      <c r="K13" s="22">
        <f t="shared" si="5"/>
        <v>4695</v>
      </c>
      <c r="L13" s="22">
        <f>+L34+L35+L36+L37</f>
        <v>-297</v>
      </c>
      <c r="M13" s="22">
        <f>+M34+M35+M36+M37</f>
        <v>-4992</v>
      </c>
      <c r="N13" s="22">
        <f t="shared" si="6"/>
        <v>-2552</v>
      </c>
      <c r="O13" s="22">
        <f>+O34+O35+O36+O37</f>
        <v>7</v>
      </c>
      <c r="P13" s="22">
        <f>+P34+P35+P36+P37</f>
        <v>2559</v>
      </c>
      <c r="Q13" s="22">
        <f t="shared" si="7"/>
        <v>-2959</v>
      </c>
      <c r="R13" s="22">
        <f t="shared" si="8"/>
        <v>1135</v>
      </c>
      <c r="S13" s="22">
        <f t="shared" si="8"/>
        <v>4094</v>
      </c>
      <c r="T13" s="22">
        <f t="shared" si="9"/>
        <v>-645</v>
      </c>
      <c r="U13" s="22">
        <f>+U34+U35+U36+U37</f>
        <v>21</v>
      </c>
      <c r="V13" s="22">
        <f>+V34+V35+V36+V37</f>
        <v>666</v>
      </c>
      <c r="W13" s="22">
        <f t="shared" si="10"/>
        <v>-2314</v>
      </c>
      <c r="X13" s="22">
        <f>+X34+X35+X36+X37</f>
        <v>1114</v>
      </c>
      <c r="Y13" s="22">
        <f>+Y34+Y35+Y36+Y37</f>
        <v>3428</v>
      </c>
      <c r="Z13" s="22">
        <f t="shared" si="11"/>
        <v>-1347</v>
      </c>
      <c r="AA13" s="22">
        <f>+AA34+AA35+AA36+AA37</f>
        <v>5961</v>
      </c>
      <c r="AB13" s="22">
        <f>+AB34+AB35+AB36+AB37</f>
        <v>7308</v>
      </c>
    </row>
    <row r="14" spans="1:28" s="7" customFormat="1" ht="21" customHeight="1" x14ac:dyDescent="0.2">
      <c r="A14" s="23">
        <v>2003</v>
      </c>
      <c r="B14" s="24">
        <f t="shared" si="1"/>
        <v>-14389</v>
      </c>
      <c r="C14" s="24">
        <f t="shared" si="2"/>
        <v>6780</v>
      </c>
      <c r="D14" s="24">
        <f t="shared" si="2"/>
        <v>21169</v>
      </c>
      <c r="E14" s="24">
        <f t="shared" si="3"/>
        <v>-8087</v>
      </c>
      <c r="F14" s="24">
        <f t="shared" si="12"/>
        <v>20</v>
      </c>
      <c r="G14" s="24">
        <f t="shared" si="13"/>
        <v>8107</v>
      </c>
      <c r="H14" s="24">
        <f t="shared" si="4"/>
        <v>-6252</v>
      </c>
      <c r="I14" s="24">
        <f>+I38+I39+I40+I41</f>
        <v>57</v>
      </c>
      <c r="J14" s="24">
        <f>+J38+J39+J40+J41</f>
        <v>6309</v>
      </c>
      <c r="K14" s="24">
        <f t="shared" si="5"/>
        <v>284</v>
      </c>
      <c r="L14" s="24">
        <f>+L38+L39+L40+L41</f>
        <v>-44</v>
      </c>
      <c r="M14" s="24">
        <f>+M38+M39+M40+M41</f>
        <v>-328</v>
      </c>
      <c r="N14" s="24">
        <f t="shared" si="6"/>
        <v>-2119</v>
      </c>
      <c r="O14" s="24">
        <f>+O38+O39+O40+O41</f>
        <v>7</v>
      </c>
      <c r="P14" s="24">
        <f>+P38+P39+P40+P41</f>
        <v>2126</v>
      </c>
      <c r="Q14" s="24">
        <f t="shared" si="7"/>
        <v>-4266</v>
      </c>
      <c r="R14" s="24">
        <f t="shared" si="8"/>
        <v>1669</v>
      </c>
      <c r="S14" s="24">
        <f t="shared" si="8"/>
        <v>5935</v>
      </c>
      <c r="T14" s="24">
        <f t="shared" si="9"/>
        <v>-1144</v>
      </c>
      <c r="U14" s="24">
        <f>+U38+U39+U40+U41</f>
        <v>43</v>
      </c>
      <c r="V14" s="24">
        <f>+V38+V39+V40+V41</f>
        <v>1187</v>
      </c>
      <c r="W14" s="24">
        <f t="shared" si="10"/>
        <v>-3122</v>
      </c>
      <c r="X14" s="24">
        <f>+X38+X39+X40+X41</f>
        <v>1626</v>
      </c>
      <c r="Y14" s="24">
        <f>+Y38+Y39+Y40+Y41</f>
        <v>4748</v>
      </c>
      <c r="Z14" s="24">
        <f t="shared" si="11"/>
        <v>-2036</v>
      </c>
      <c r="AA14" s="24">
        <f>+AA38+AA39+AA40+AA41</f>
        <v>5091</v>
      </c>
      <c r="AB14" s="24">
        <f>+AB38+AB39+AB40+AB41</f>
        <v>7127</v>
      </c>
    </row>
    <row r="15" spans="1:28" s="1" customFormat="1" ht="21" customHeight="1" x14ac:dyDescent="0.2">
      <c r="A15" s="21">
        <v>2004</v>
      </c>
      <c r="B15" s="22">
        <f t="shared" si="1"/>
        <v>-41521</v>
      </c>
      <c r="C15" s="22">
        <f t="shared" si="2"/>
        <v>6205</v>
      </c>
      <c r="D15" s="22">
        <f t="shared" si="2"/>
        <v>47726</v>
      </c>
      <c r="E15" s="22">
        <f t="shared" si="3"/>
        <v>-34566</v>
      </c>
      <c r="F15" s="22">
        <f t="shared" si="12"/>
        <v>280</v>
      </c>
      <c r="G15" s="22">
        <f t="shared" si="13"/>
        <v>34846</v>
      </c>
      <c r="H15" s="22">
        <f t="shared" si="4"/>
        <v>-9706</v>
      </c>
      <c r="I15" s="22">
        <f>+I42+I43+I44+I45</f>
        <v>131</v>
      </c>
      <c r="J15" s="22">
        <f>+J42+J43+J44+J45</f>
        <v>9837</v>
      </c>
      <c r="K15" s="22">
        <f t="shared" si="5"/>
        <v>-22536</v>
      </c>
      <c r="L15" s="22">
        <f>+L42+L43+L44+L45</f>
        <v>83</v>
      </c>
      <c r="M15" s="22">
        <f>+M42+M43+M44+M45</f>
        <v>22619</v>
      </c>
      <c r="N15" s="22">
        <f t="shared" si="6"/>
        <v>-2324</v>
      </c>
      <c r="O15" s="22">
        <f>+O42+O43+O44+O45</f>
        <v>66</v>
      </c>
      <c r="P15" s="22">
        <f>+P42+P43+P44+P45</f>
        <v>2390</v>
      </c>
      <c r="Q15" s="22">
        <f t="shared" si="7"/>
        <v>-5202</v>
      </c>
      <c r="R15" s="22">
        <f t="shared" si="8"/>
        <v>1477</v>
      </c>
      <c r="S15" s="22">
        <f t="shared" si="8"/>
        <v>6679</v>
      </c>
      <c r="T15" s="22">
        <f t="shared" si="9"/>
        <v>-506</v>
      </c>
      <c r="U15" s="22">
        <f>+U42+U43+U44+U45</f>
        <v>31</v>
      </c>
      <c r="V15" s="22">
        <f>+V42+V43+V44+V45</f>
        <v>537</v>
      </c>
      <c r="W15" s="22">
        <f t="shared" si="10"/>
        <v>-4696</v>
      </c>
      <c r="X15" s="22">
        <f>+X42+X43+X44+X45</f>
        <v>1446</v>
      </c>
      <c r="Y15" s="22">
        <f>+Y42+Y43+Y44+Y45</f>
        <v>6142</v>
      </c>
      <c r="Z15" s="22">
        <f t="shared" si="11"/>
        <v>-1753</v>
      </c>
      <c r="AA15" s="22">
        <f>+AA42+AA43+AA44+AA45</f>
        <v>4448</v>
      </c>
      <c r="AB15" s="22">
        <f>+AB42+AB43+AB44+AB45</f>
        <v>6201</v>
      </c>
    </row>
    <row r="16" spans="1:28" s="7" customFormat="1" ht="21" customHeight="1" x14ac:dyDescent="0.2">
      <c r="A16" s="23">
        <v>2005</v>
      </c>
      <c r="B16" s="24">
        <f t="shared" si="1"/>
        <v>-34899</v>
      </c>
      <c r="C16" s="24">
        <f t="shared" si="2"/>
        <v>7585</v>
      </c>
      <c r="D16" s="24">
        <f t="shared" si="2"/>
        <v>42484</v>
      </c>
      <c r="E16" s="24">
        <f t="shared" si="3"/>
        <v>-29698</v>
      </c>
      <c r="F16" s="24">
        <f t="shared" si="12"/>
        <v>406</v>
      </c>
      <c r="G16" s="24">
        <f t="shared" si="13"/>
        <v>30104</v>
      </c>
      <c r="H16" s="24">
        <f t="shared" si="4"/>
        <v>-16651</v>
      </c>
      <c r="I16" s="24">
        <f>+I46+I47+I48+I49</f>
        <v>139</v>
      </c>
      <c r="J16" s="24">
        <f>+J46+J47+J48+J49</f>
        <v>16790</v>
      </c>
      <c r="K16" s="24">
        <f t="shared" si="5"/>
        <v>-10757</v>
      </c>
      <c r="L16" s="24">
        <f>+L46+L47+L48+L49</f>
        <v>180</v>
      </c>
      <c r="M16" s="24">
        <f>+M46+M47+M48+M49</f>
        <v>10937</v>
      </c>
      <c r="N16" s="24">
        <f t="shared" si="6"/>
        <v>-2290</v>
      </c>
      <c r="O16" s="24">
        <f>+O46+O47+O48+O49</f>
        <v>87</v>
      </c>
      <c r="P16" s="24">
        <f>+P46+P47+P48+P49</f>
        <v>2377</v>
      </c>
      <c r="Q16" s="24">
        <f t="shared" si="7"/>
        <v>-5670</v>
      </c>
      <c r="R16" s="24">
        <f t="shared" ref="R16:S18" si="14">+U16+X16</f>
        <v>1336</v>
      </c>
      <c r="S16" s="24">
        <f t="shared" si="14"/>
        <v>7006</v>
      </c>
      <c r="T16" s="24">
        <f t="shared" si="9"/>
        <v>-1010</v>
      </c>
      <c r="U16" s="24">
        <f>+U46+U47+U48+U49</f>
        <v>55</v>
      </c>
      <c r="V16" s="24">
        <f>+V46+V47+V48+V49</f>
        <v>1065</v>
      </c>
      <c r="W16" s="24">
        <f t="shared" si="10"/>
        <v>-4660</v>
      </c>
      <c r="X16" s="24">
        <f>+X46+X47+X48+X49</f>
        <v>1281</v>
      </c>
      <c r="Y16" s="24">
        <f>+Y46+Y47+Y48+Y49</f>
        <v>5941</v>
      </c>
      <c r="Z16" s="24">
        <f t="shared" si="11"/>
        <v>469</v>
      </c>
      <c r="AA16" s="24">
        <f>+AA46+AA47+AA48+AA49</f>
        <v>5843</v>
      </c>
      <c r="AB16" s="24">
        <f>+AB46+AB47+AB48+AB49</f>
        <v>5374</v>
      </c>
    </row>
    <row r="17" spans="1:28" s="7" customFormat="1" ht="21" customHeight="1" x14ac:dyDescent="0.2">
      <c r="A17" s="21">
        <v>2006</v>
      </c>
      <c r="B17" s="22">
        <f>C17-D17</f>
        <v>-44725</v>
      </c>
      <c r="C17" s="22">
        <f t="shared" ref="C17:D19" si="15">F17+R17+AA17</f>
        <v>10878</v>
      </c>
      <c r="D17" s="22">
        <f t="shared" si="15"/>
        <v>55603</v>
      </c>
      <c r="E17" s="22">
        <f>F17-G17</f>
        <v>-38737</v>
      </c>
      <c r="F17" s="22">
        <f t="shared" ref="F17:G19" si="16">I17+O17+L17</f>
        <v>2071</v>
      </c>
      <c r="G17" s="22">
        <f t="shared" si="16"/>
        <v>40808</v>
      </c>
      <c r="H17" s="22">
        <f>I17-J17</f>
        <v>-19890</v>
      </c>
      <c r="I17" s="22">
        <f>+I50+I51+I52+I53</f>
        <v>188</v>
      </c>
      <c r="J17" s="22">
        <f>+J50+J51+J52+J53</f>
        <v>20078</v>
      </c>
      <c r="K17" s="22">
        <f>L17-M17</f>
        <v>-15841</v>
      </c>
      <c r="L17" s="22">
        <f>+L50+L51+L52+L53</f>
        <v>1804</v>
      </c>
      <c r="M17" s="22">
        <f>+M50+M51+M52+M53</f>
        <v>17645</v>
      </c>
      <c r="N17" s="22">
        <f>O17-P17</f>
        <v>-3006</v>
      </c>
      <c r="O17" s="22">
        <f>+O50+O51+O52+O53</f>
        <v>79</v>
      </c>
      <c r="P17" s="22">
        <f>+P50+P51+P52+P53</f>
        <v>3085</v>
      </c>
      <c r="Q17" s="22">
        <f>R17-S17</f>
        <v>-7702</v>
      </c>
      <c r="R17" s="22">
        <f t="shared" si="14"/>
        <v>1680</v>
      </c>
      <c r="S17" s="22">
        <f t="shared" si="14"/>
        <v>9382</v>
      </c>
      <c r="T17" s="22">
        <f>U17-V17</f>
        <v>-1394</v>
      </c>
      <c r="U17" s="22">
        <f>+U50+U51+U52+U53</f>
        <v>136</v>
      </c>
      <c r="V17" s="22">
        <f>+V50+V51+V52+V53</f>
        <v>1530</v>
      </c>
      <c r="W17" s="22">
        <f>X17-Y17</f>
        <v>-6308</v>
      </c>
      <c r="X17" s="22">
        <f>+X50+X51+X52+X53</f>
        <v>1544</v>
      </c>
      <c r="Y17" s="22">
        <f>+Y50+Y51+Y52+Y53</f>
        <v>7852</v>
      </c>
      <c r="Z17" s="22">
        <f>AA17-AB17</f>
        <v>1714</v>
      </c>
      <c r="AA17" s="22">
        <f>+AA50+AA51+AA52+AA53</f>
        <v>7127</v>
      </c>
      <c r="AB17" s="22">
        <f>+AB50+AB51+AB52+AB53</f>
        <v>5413</v>
      </c>
    </row>
    <row r="18" spans="1:28" s="7" customFormat="1" ht="21" customHeight="1" x14ac:dyDescent="0.2">
      <c r="A18" s="23">
        <v>2007</v>
      </c>
      <c r="B18" s="24">
        <f>C18-D18</f>
        <v>-58952</v>
      </c>
      <c r="C18" s="24">
        <f t="shared" si="15"/>
        <v>10803</v>
      </c>
      <c r="D18" s="24">
        <f t="shared" si="15"/>
        <v>69755</v>
      </c>
      <c r="E18" s="24">
        <f>F18-G18</f>
        <v>-51637</v>
      </c>
      <c r="F18" s="24">
        <f t="shared" si="16"/>
        <v>366</v>
      </c>
      <c r="G18" s="24">
        <f t="shared" si="16"/>
        <v>52003</v>
      </c>
      <c r="H18" s="24">
        <f>I18-J18</f>
        <v>-22028</v>
      </c>
      <c r="I18" s="24">
        <f>+I57+I56+I55+I54</f>
        <v>404</v>
      </c>
      <c r="J18" s="24">
        <f>+J57+J56+J55+J54</f>
        <v>22432</v>
      </c>
      <c r="K18" s="24">
        <f>L18-M18</f>
        <v>-25837</v>
      </c>
      <c r="L18" s="24">
        <f>+L57+L56+L55+L54</f>
        <v>-228</v>
      </c>
      <c r="M18" s="24">
        <f>+M57+M56+M55+M54</f>
        <v>25609</v>
      </c>
      <c r="N18" s="24">
        <f>O18-P18</f>
        <v>-3772</v>
      </c>
      <c r="O18" s="24">
        <f>+O57+O56+O55+O54</f>
        <v>190</v>
      </c>
      <c r="P18" s="24">
        <f>+P57+P56+P55+P54</f>
        <v>3962</v>
      </c>
      <c r="Q18" s="24">
        <f>R18-S18</f>
        <v>-7991</v>
      </c>
      <c r="R18" s="24">
        <f t="shared" si="14"/>
        <v>1920</v>
      </c>
      <c r="S18" s="24">
        <f t="shared" si="14"/>
        <v>9911</v>
      </c>
      <c r="T18" s="24">
        <f>U18-V18</f>
        <v>-1742</v>
      </c>
      <c r="U18" s="24">
        <f>+U57+U56+U55+U54</f>
        <v>252</v>
      </c>
      <c r="V18" s="24">
        <f>+V57+V56+V55+V54</f>
        <v>1994</v>
      </c>
      <c r="W18" s="24">
        <f>X18-Y18</f>
        <v>-6249</v>
      </c>
      <c r="X18" s="24">
        <f>+X57+X56+X55+X54</f>
        <v>1668</v>
      </c>
      <c r="Y18" s="24">
        <f>+Y57+Y56+Y55+Y54</f>
        <v>7917</v>
      </c>
      <c r="Z18" s="24">
        <f>AA18-AB18</f>
        <v>676</v>
      </c>
      <c r="AA18" s="24">
        <f>+AA57+AA56+AA55+AA54</f>
        <v>8517</v>
      </c>
      <c r="AB18" s="24">
        <f>+AB57+AB56+AB55+AB54</f>
        <v>7841</v>
      </c>
    </row>
    <row r="19" spans="1:28" s="7" customFormat="1" ht="21" customHeight="1" x14ac:dyDescent="0.2">
      <c r="A19" s="21">
        <v>2008</v>
      </c>
      <c r="B19" s="22">
        <f>C19-D19</f>
        <v>-39950</v>
      </c>
      <c r="C19" s="22">
        <f t="shared" si="15"/>
        <v>12922</v>
      </c>
      <c r="D19" s="22">
        <f t="shared" si="15"/>
        <v>52872</v>
      </c>
      <c r="E19" s="22">
        <f>F19-G19</f>
        <v>-28398</v>
      </c>
      <c r="F19" s="22">
        <f t="shared" si="16"/>
        <v>2329</v>
      </c>
      <c r="G19" s="22">
        <f t="shared" si="16"/>
        <v>30727</v>
      </c>
      <c r="H19" s="22">
        <f>I19-J19</f>
        <v>-26669</v>
      </c>
      <c r="I19" s="22">
        <f>+I58+I59+I60+I61</f>
        <v>1426</v>
      </c>
      <c r="J19" s="22">
        <f>+J58+J59+J60+J61</f>
        <v>28095</v>
      </c>
      <c r="K19" s="22">
        <f>L19-M19</f>
        <v>2878</v>
      </c>
      <c r="L19" s="22">
        <f>+L58+L59+L60+L61</f>
        <v>576</v>
      </c>
      <c r="M19" s="22">
        <f>+M58+M59+M60+M61</f>
        <v>-2302</v>
      </c>
      <c r="N19" s="22">
        <f>O19-P19</f>
        <v>-4607</v>
      </c>
      <c r="O19" s="22">
        <f>+O58+O59+O60+O61</f>
        <v>327</v>
      </c>
      <c r="P19" s="22">
        <f>+P58+P59+P60+P61</f>
        <v>4934</v>
      </c>
      <c r="Q19" s="22">
        <f>R19-S19</f>
        <v>-8331</v>
      </c>
      <c r="R19" s="22">
        <f>+U19+X19</f>
        <v>1594</v>
      </c>
      <c r="S19" s="22">
        <f>+V19+Y19</f>
        <v>9925</v>
      </c>
      <c r="T19" s="22">
        <f>U19-V19</f>
        <v>-2169</v>
      </c>
      <c r="U19" s="22">
        <f>+U58+U59+U60+U61</f>
        <v>265</v>
      </c>
      <c r="V19" s="22">
        <f>+V58+V59+V60+V61</f>
        <v>2434</v>
      </c>
      <c r="W19" s="22">
        <f>X19-Y19</f>
        <v>-6162</v>
      </c>
      <c r="X19" s="22">
        <f>+X58+X59+X60+X61</f>
        <v>1329</v>
      </c>
      <c r="Y19" s="22">
        <f>+Y58+Y59+Y60+Y61</f>
        <v>7491</v>
      </c>
      <c r="Z19" s="22">
        <f>AA19-AB19</f>
        <v>-3221</v>
      </c>
      <c r="AA19" s="22">
        <f>+AA58+AA59+AA60+AA61</f>
        <v>8999</v>
      </c>
      <c r="AB19" s="22">
        <f>+AB58+AB59+AB60+AB61</f>
        <v>12220</v>
      </c>
    </row>
    <row r="20" spans="1:28" s="1" customFormat="1" ht="21" customHeight="1" x14ac:dyDescent="0.2">
      <c r="A20" s="23">
        <v>2009</v>
      </c>
      <c r="B20" s="24">
        <f>C20-D20</f>
        <v>-60700</v>
      </c>
      <c r="C20" s="24">
        <f>F20+R20+AA20</f>
        <v>6880</v>
      </c>
      <c r="D20" s="24">
        <f>G20+S20+AB20</f>
        <v>67580</v>
      </c>
      <c r="E20" s="24">
        <f>F20-G20</f>
        <v>-46843</v>
      </c>
      <c r="F20" s="24">
        <f>I20+O20+L20</f>
        <v>-2459</v>
      </c>
      <c r="G20" s="24">
        <f>J20+P20+M20</f>
        <v>44384</v>
      </c>
      <c r="H20" s="24">
        <f>I20-J20</f>
        <v>-22300</v>
      </c>
      <c r="I20" s="24">
        <f>+I62+I63+I64+I65</f>
        <v>1056</v>
      </c>
      <c r="J20" s="24">
        <f>+J62+J63+J64+J65</f>
        <v>23356</v>
      </c>
      <c r="K20" s="24">
        <f>L20-M20</f>
        <v>-19804</v>
      </c>
      <c r="L20" s="24">
        <f>+L62+L63+L64+L65</f>
        <v>-4305</v>
      </c>
      <c r="M20" s="24">
        <f>+M62+M63+M64+M65</f>
        <v>15499</v>
      </c>
      <c r="N20" s="24">
        <f>O20-P20</f>
        <v>-4739</v>
      </c>
      <c r="O20" s="24">
        <f>+O62+O63+O64+O65</f>
        <v>790</v>
      </c>
      <c r="P20" s="24">
        <f>+P62+P63+P64+P65</f>
        <v>5529</v>
      </c>
      <c r="Q20" s="24">
        <f>R20-S20</f>
        <v>-9911</v>
      </c>
      <c r="R20" s="24">
        <f>+U20+X20</f>
        <v>1868</v>
      </c>
      <c r="S20" s="24">
        <f>+V20+Y20</f>
        <v>11779</v>
      </c>
      <c r="T20" s="24">
        <f>U20-V20</f>
        <v>-2004</v>
      </c>
      <c r="U20" s="24">
        <f>+U62+U63+U64+U65</f>
        <v>509</v>
      </c>
      <c r="V20" s="24">
        <f>+V62+V63+V64+V65</f>
        <v>2513</v>
      </c>
      <c r="W20" s="24">
        <f>X20-Y20</f>
        <v>-7907</v>
      </c>
      <c r="X20" s="24">
        <f>+X62+X63+X64+X65</f>
        <v>1359</v>
      </c>
      <c r="Y20" s="24">
        <f>+Y62+Y63+Y64+Y65</f>
        <v>9266</v>
      </c>
      <c r="Z20" s="24">
        <f>AA20-AB20</f>
        <v>-3946</v>
      </c>
      <c r="AA20" s="24">
        <f>+AA62+AA63+AA64+AA65</f>
        <v>7471</v>
      </c>
      <c r="AB20" s="24">
        <f>+AB62+AB63+AB64+AB65</f>
        <v>11417</v>
      </c>
    </row>
    <row r="21" spans="1:28" s="7" customFormat="1" ht="21" customHeight="1" x14ac:dyDescent="0.2">
      <c r="A21" s="25">
        <v>2010</v>
      </c>
      <c r="B21" s="22">
        <f>+B66+B67+B68+B69</f>
        <v>-65004</v>
      </c>
      <c r="C21" s="22">
        <f t="shared" ref="C21:AB21" si="17">+C66+C67+C68+C69</f>
        <v>12241</v>
      </c>
      <c r="D21" s="22">
        <f t="shared" si="17"/>
        <v>77245</v>
      </c>
      <c r="E21" s="22">
        <f t="shared" si="17"/>
        <v>-49372</v>
      </c>
      <c r="F21" s="22">
        <f t="shared" si="17"/>
        <v>3849</v>
      </c>
      <c r="G21" s="22">
        <f t="shared" si="17"/>
        <v>53221</v>
      </c>
      <c r="H21" s="22">
        <f t="shared" si="17"/>
        <v>-22755</v>
      </c>
      <c r="I21" s="22">
        <f t="shared" si="17"/>
        <v>1074</v>
      </c>
      <c r="J21" s="22">
        <f t="shared" si="17"/>
        <v>23829</v>
      </c>
      <c r="K21" s="22">
        <f t="shared" si="17"/>
        <v>-21527</v>
      </c>
      <c r="L21" s="22">
        <f t="shared" si="17"/>
        <v>921</v>
      </c>
      <c r="M21" s="22">
        <f t="shared" si="17"/>
        <v>22448</v>
      </c>
      <c r="N21" s="22">
        <f t="shared" si="17"/>
        <v>-5090</v>
      </c>
      <c r="O21" s="22">
        <f t="shared" si="17"/>
        <v>1854</v>
      </c>
      <c r="P21" s="22">
        <f t="shared" si="17"/>
        <v>6944</v>
      </c>
      <c r="Q21" s="22">
        <f t="shared" si="17"/>
        <v>-13592</v>
      </c>
      <c r="R21" s="22">
        <f t="shared" si="17"/>
        <v>1187</v>
      </c>
      <c r="S21" s="22">
        <f t="shared" si="17"/>
        <v>14779</v>
      </c>
      <c r="T21" s="22">
        <f t="shared" si="17"/>
        <v>-1475</v>
      </c>
      <c r="U21" s="22">
        <f t="shared" si="17"/>
        <v>540</v>
      </c>
      <c r="V21" s="22">
        <f t="shared" si="17"/>
        <v>2015</v>
      </c>
      <c r="W21" s="22">
        <f t="shared" si="17"/>
        <v>-12117</v>
      </c>
      <c r="X21" s="22">
        <f t="shared" si="17"/>
        <v>647</v>
      </c>
      <c r="Y21" s="22">
        <f t="shared" si="17"/>
        <v>12764</v>
      </c>
      <c r="Z21" s="22">
        <f t="shared" si="17"/>
        <v>-2040</v>
      </c>
      <c r="AA21" s="22">
        <f t="shared" si="17"/>
        <v>7205</v>
      </c>
      <c r="AB21" s="22">
        <f t="shared" si="17"/>
        <v>9245</v>
      </c>
    </row>
    <row r="22" spans="1:28" s="1" customFormat="1" ht="21" customHeight="1" x14ac:dyDescent="0.2">
      <c r="A22" s="23">
        <v>2011</v>
      </c>
      <c r="B22" s="24">
        <f>+B70+B71+B72+B73</f>
        <v>-76514</v>
      </c>
      <c r="C22" s="24">
        <f t="shared" ref="C22:AB22" si="18">+C70+C71+C72+C73</f>
        <v>13559</v>
      </c>
      <c r="D22" s="24">
        <f t="shared" si="18"/>
        <v>90073</v>
      </c>
      <c r="E22" s="24">
        <f t="shared" si="18"/>
        <v>-54219</v>
      </c>
      <c r="F22" s="24">
        <f t="shared" si="18"/>
        <v>4515</v>
      </c>
      <c r="G22" s="24">
        <f t="shared" si="18"/>
        <v>58734</v>
      </c>
      <c r="H22" s="24">
        <f t="shared" si="18"/>
        <v>-27251</v>
      </c>
      <c r="I22" s="24">
        <f t="shared" si="18"/>
        <v>1179</v>
      </c>
      <c r="J22" s="24">
        <f t="shared" si="18"/>
        <v>28430</v>
      </c>
      <c r="K22" s="24">
        <f t="shared" si="18"/>
        <v>-20850</v>
      </c>
      <c r="L22" s="24">
        <f t="shared" si="18"/>
        <v>477</v>
      </c>
      <c r="M22" s="24">
        <f t="shared" si="18"/>
        <v>21327</v>
      </c>
      <c r="N22" s="24">
        <f t="shared" si="18"/>
        <v>-6118</v>
      </c>
      <c r="O22" s="24">
        <f t="shared" si="18"/>
        <v>2859</v>
      </c>
      <c r="P22" s="24">
        <f t="shared" si="18"/>
        <v>8977</v>
      </c>
      <c r="Q22" s="24">
        <f t="shared" si="18"/>
        <v>-18121</v>
      </c>
      <c r="R22" s="24">
        <f t="shared" si="18"/>
        <v>1190</v>
      </c>
      <c r="S22" s="24">
        <f t="shared" si="18"/>
        <v>19311</v>
      </c>
      <c r="T22" s="24">
        <f t="shared" si="18"/>
        <v>-3740</v>
      </c>
      <c r="U22" s="24">
        <f t="shared" si="18"/>
        <v>595</v>
      </c>
      <c r="V22" s="24">
        <f t="shared" si="18"/>
        <v>4335</v>
      </c>
      <c r="W22" s="24">
        <f t="shared" si="18"/>
        <v>-14381</v>
      </c>
      <c r="X22" s="24">
        <f t="shared" si="18"/>
        <v>595</v>
      </c>
      <c r="Y22" s="24">
        <f t="shared" si="18"/>
        <v>14976</v>
      </c>
      <c r="Z22" s="24">
        <f t="shared" si="18"/>
        <v>-4174</v>
      </c>
      <c r="AA22" s="24">
        <f t="shared" si="18"/>
        <v>7854</v>
      </c>
      <c r="AB22" s="24">
        <f t="shared" si="18"/>
        <v>12028</v>
      </c>
    </row>
    <row r="23" spans="1:28" s="1" customFormat="1" ht="21" customHeight="1" x14ac:dyDescent="0.2">
      <c r="A23" s="25">
        <v>2012</v>
      </c>
      <c r="B23" s="22">
        <f>+B74+B75+B76+B77</f>
        <v>-80408</v>
      </c>
      <c r="C23" s="22">
        <f t="shared" ref="C23:AB23" si="19">+C74+C75+C76+C77</f>
        <v>15642</v>
      </c>
      <c r="D23" s="22">
        <f t="shared" si="19"/>
        <v>96050</v>
      </c>
      <c r="E23" s="22">
        <f t="shared" si="19"/>
        <v>-52726</v>
      </c>
      <c r="F23" s="22">
        <f t="shared" si="19"/>
        <v>6466</v>
      </c>
      <c r="G23" s="22">
        <f t="shared" si="19"/>
        <v>59192</v>
      </c>
      <c r="H23" s="22">
        <f t="shared" si="19"/>
        <v>-28929</v>
      </c>
      <c r="I23" s="22">
        <f t="shared" si="19"/>
        <v>1541</v>
      </c>
      <c r="J23" s="22">
        <f t="shared" si="19"/>
        <v>30470</v>
      </c>
      <c r="K23" s="22">
        <f t="shared" si="19"/>
        <v>-16771</v>
      </c>
      <c r="L23" s="22">
        <f t="shared" si="19"/>
        <v>1809</v>
      </c>
      <c r="M23" s="22">
        <f t="shared" si="19"/>
        <v>18580</v>
      </c>
      <c r="N23" s="22">
        <f t="shared" si="19"/>
        <v>-7026</v>
      </c>
      <c r="O23" s="22">
        <f t="shared" si="19"/>
        <v>3116</v>
      </c>
      <c r="P23" s="22">
        <f t="shared" si="19"/>
        <v>10142</v>
      </c>
      <c r="Q23" s="22">
        <f t="shared" si="19"/>
        <v>-21960</v>
      </c>
      <c r="R23" s="22">
        <f t="shared" si="19"/>
        <v>1093</v>
      </c>
      <c r="S23" s="22">
        <f t="shared" si="19"/>
        <v>23053</v>
      </c>
      <c r="T23" s="22">
        <f t="shared" si="19"/>
        <v>-5066</v>
      </c>
      <c r="U23" s="22">
        <f t="shared" si="19"/>
        <v>584</v>
      </c>
      <c r="V23" s="22">
        <f t="shared" si="19"/>
        <v>5650</v>
      </c>
      <c r="W23" s="22">
        <f t="shared" si="19"/>
        <v>-16894</v>
      </c>
      <c r="X23" s="22">
        <f t="shared" si="19"/>
        <v>509</v>
      </c>
      <c r="Y23" s="22">
        <f t="shared" si="19"/>
        <v>17403</v>
      </c>
      <c r="Z23" s="22">
        <f t="shared" si="19"/>
        <v>-5722</v>
      </c>
      <c r="AA23" s="22">
        <f t="shared" si="19"/>
        <v>8083</v>
      </c>
      <c r="AB23" s="22">
        <f t="shared" si="19"/>
        <v>13805</v>
      </c>
    </row>
    <row r="24" spans="1:28" s="1" customFormat="1" ht="21" customHeight="1" x14ac:dyDescent="0.2">
      <c r="A24" s="23">
        <v>2013</v>
      </c>
      <c r="B24" s="24">
        <f>+B78+B79+B80+B81</f>
        <v>-76312</v>
      </c>
      <c r="C24" s="24">
        <f t="shared" ref="C24:AB24" si="20">+C78+C79+C80+C81</f>
        <v>13125</v>
      </c>
      <c r="D24" s="24">
        <f t="shared" si="20"/>
        <v>89437</v>
      </c>
      <c r="E24" s="24">
        <f t="shared" si="20"/>
        <v>-49437</v>
      </c>
      <c r="F24" s="24">
        <f t="shared" si="20"/>
        <v>4182</v>
      </c>
      <c r="G24" s="24">
        <f t="shared" si="20"/>
        <v>53619</v>
      </c>
      <c r="H24" s="24">
        <f t="shared" si="20"/>
        <v>-33320</v>
      </c>
      <c r="I24" s="24">
        <f t="shared" si="20"/>
        <v>2055</v>
      </c>
      <c r="J24" s="24">
        <f t="shared" si="20"/>
        <v>35375</v>
      </c>
      <c r="K24" s="24">
        <f t="shared" si="20"/>
        <v>-8539</v>
      </c>
      <c r="L24" s="24">
        <f t="shared" si="20"/>
        <v>-584</v>
      </c>
      <c r="M24" s="24">
        <f t="shared" si="20"/>
        <v>7955</v>
      </c>
      <c r="N24" s="24">
        <f t="shared" si="20"/>
        <v>-7578</v>
      </c>
      <c r="O24" s="24">
        <f t="shared" si="20"/>
        <v>2711</v>
      </c>
      <c r="P24" s="24">
        <f t="shared" si="20"/>
        <v>10289</v>
      </c>
      <c r="Q24" s="24">
        <f t="shared" si="20"/>
        <v>-23627</v>
      </c>
      <c r="R24" s="24">
        <f t="shared" si="20"/>
        <v>1276</v>
      </c>
      <c r="S24" s="24">
        <f t="shared" si="20"/>
        <v>24903</v>
      </c>
      <c r="T24" s="24">
        <f t="shared" si="20"/>
        <v>-6061</v>
      </c>
      <c r="U24" s="24">
        <f t="shared" si="20"/>
        <v>649</v>
      </c>
      <c r="V24" s="24">
        <f t="shared" si="20"/>
        <v>6710</v>
      </c>
      <c r="W24" s="24">
        <f t="shared" si="20"/>
        <v>-17566</v>
      </c>
      <c r="X24" s="24">
        <f t="shared" si="20"/>
        <v>627</v>
      </c>
      <c r="Y24" s="24">
        <f t="shared" si="20"/>
        <v>18193</v>
      </c>
      <c r="Z24" s="24">
        <f t="shared" si="20"/>
        <v>-3248</v>
      </c>
      <c r="AA24" s="24">
        <f t="shared" si="20"/>
        <v>7667</v>
      </c>
      <c r="AB24" s="24">
        <f t="shared" si="20"/>
        <v>10915</v>
      </c>
    </row>
    <row r="25" spans="1:28" s="1" customFormat="1" ht="2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s="1" customFormat="1" ht="21" customHeight="1" x14ac:dyDescent="0.2">
      <c r="A26" s="28" t="s">
        <v>0</v>
      </c>
      <c r="B26" s="22">
        <f t="shared" ref="B26:B49" si="21">C26-D26</f>
        <v>-1132</v>
      </c>
      <c r="C26" s="22">
        <f t="shared" ref="C26:C49" si="22">F26+R26+AA26</f>
        <v>1975</v>
      </c>
      <c r="D26" s="22">
        <f t="shared" ref="D26:D49" si="23">G26+S26+AB26</f>
        <v>3107</v>
      </c>
      <c r="E26" s="22">
        <f t="shared" ref="E26:E49" si="24">F26-G26</f>
        <v>-386</v>
      </c>
      <c r="F26" s="22">
        <f t="shared" si="12"/>
        <v>9</v>
      </c>
      <c r="G26" s="22">
        <f t="shared" si="13"/>
        <v>395</v>
      </c>
      <c r="H26" s="22">
        <f t="shared" ref="H26:H49" si="25">I26-J26</f>
        <v>-315</v>
      </c>
      <c r="I26" s="22">
        <v>2</v>
      </c>
      <c r="J26" s="22">
        <v>317</v>
      </c>
      <c r="K26" s="22">
        <f t="shared" ref="K26:K49" si="26">L26-M26</f>
        <v>399</v>
      </c>
      <c r="L26" s="22">
        <v>-12</v>
      </c>
      <c r="M26" s="22">
        <v>-411</v>
      </c>
      <c r="N26" s="22">
        <f t="shared" ref="N26:N49" si="27">O26-P26</f>
        <v>-470</v>
      </c>
      <c r="O26" s="22">
        <v>19</v>
      </c>
      <c r="P26" s="22">
        <v>489</v>
      </c>
      <c r="Q26" s="22">
        <f t="shared" ref="Q26:Q49" si="28">R26-S26</f>
        <v>-356</v>
      </c>
      <c r="R26" s="22">
        <f t="shared" ref="R26:R49" si="29">+U26+X26</f>
        <v>186</v>
      </c>
      <c r="S26" s="22">
        <f t="shared" ref="S26:S49" si="30">+V26+Y26</f>
        <v>542</v>
      </c>
      <c r="T26" s="22">
        <f t="shared" ref="T26:T49" si="31">U26-V26</f>
        <v>-33</v>
      </c>
      <c r="U26" s="22">
        <v>11</v>
      </c>
      <c r="V26" s="22">
        <v>44</v>
      </c>
      <c r="W26" s="22">
        <f t="shared" ref="W26:W49" si="32">X26-Y26</f>
        <v>-323</v>
      </c>
      <c r="X26" s="22">
        <v>175</v>
      </c>
      <c r="Y26" s="22">
        <v>498</v>
      </c>
      <c r="Z26" s="22">
        <f t="shared" ref="Z26:Z49" si="33">AA26-AB26</f>
        <v>-390</v>
      </c>
      <c r="AA26" s="22">
        <v>1780</v>
      </c>
      <c r="AB26" s="22">
        <v>2170</v>
      </c>
    </row>
    <row r="27" spans="1:28" s="1" customFormat="1" ht="21" customHeight="1" x14ac:dyDescent="0.2">
      <c r="A27" s="29" t="s">
        <v>1</v>
      </c>
      <c r="B27" s="24">
        <f t="shared" si="21"/>
        <v>-1319</v>
      </c>
      <c r="C27" s="24">
        <f t="shared" si="22"/>
        <v>2286</v>
      </c>
      <c r="D27" s="24">
        <f t="shared" si="23"/>
        <v>3605</v>
      </c>
      <c r="E27" s="24">
        <f t="shared" si="24"/>
        <v>-814</v>
      </c>
      <c r="F27" s="24">
        <f t="shared" si="12"/>
        <v>42</v>
      </c>
      <c r="G27" s="24">
        <f t="shared" si="13"/>
        <v>856</v>
      </c>
      <c r="H27" s="24">
        <f t="shared" si="25"/>
        <v>-729</v>
      </c>
      <c r="I27" s="24">
        <v>29</v>
      </c>
      <c r="J27" s="24">
        <v>758</v>
      </c>
      <c r="K27" s="24">
        <f t="shared" si="26"/>
        <v>425</v>
      </c>
      <c r="L27" s="24">
        <v>-13</v>
      </c>
      <c r="M27" s="24">
        <v>-438</v>
      </c>
      <c r="N27" s="24">
        <f t="shared" si="27"/>
        <v>-510</v>
      </c>
      <c r="O27" s="24">
        <v>26</v>
      </c>
      <c r="P27" s="24">
        <v>536</v>
      </c>
      <c r="Q27" s="24">
        <f t="shared" si="28"/>
        <v>-891</v>
      </c>
      <c r="R27" s="24">
        <f t="shared" si="29"/>
        <v>525</v>
      </c>
      <c r="S27" s="24">
        <f t="shared" si="30"/>
        <v>1416</v>
      </c>
      <c r="T27" s="24">
        <f t="shared" si="31"/>
        <v>-138</v>
      </c>
      <c r="U27" s="24">
        <v>15</v>
      </c>
      <c r="V27" s="24">
        <v>153</v>
      </c>
      <c r="W27" s="24">
        <f t="shared" si="32"/>
        <v>-753</v>
      </c>
      <c r="X27" s="24">
        <v>510</v>
      </c>
      <c r="Y27" s="24">
        <v>1263</v>
      </c>
      <c r="Z27" s="24">
        <f t="shared" si="33"/>
        <v>386</v>
      </c>
      <c r="AA27" s="24">
        <v>1719</v>
      </c>
      <c r="AB27" s="24">
        <v>1333</v>
      </c>
    </row>
    <row r="28" spans="1:28" s="1" customFormat="1" ht="21" customHeight="1" x14ac:dyDescent="0.2">
      <c r="A28" s="28" t="s">
        <v>2</v>
      </c>
      <c r="B28" s="22">
        <f t="shared" si="21"/>
        <v>-1132</v>
      </c>
      <c r="C28" s="22">
        <f t="shared" si="22"/>
        <v>2064</v>
      </c>
      <c r="D28" s="22">
        <f t="shared" si="23"/>
        <v>3196</v>
      </c>
      <c r="E28" s="22">
        <f t="shared" si="24"/>
        <v>-730</v>
      </c>
      <c r="F28" s="22">
        <f t="shared" si="12"/>
        <v>7</v>
      </c>
      <c r="G28" s="22">
        <f t="shared" si="13"/>
        <v>737</v>
      </c>
      <c r="H28" s="22">
        <f t="shared" si="25"/>
        <v>-645</v>
      </c>
      <c r="I28" s="22">
        <v>2</v>
      </c>
      <c r="J28" s="22">
        <v>647</v>
      </c>
      <c r="K28" s="22">
        <f t="shared" si="26"/>
        <v>426</v>
      </c>
      <c r="L28" s="22">
        <v>-13</v>
      </c>
      <c r="M28" s="22">
        <v>-439</v>
      </c>
      <c r="N28" s="22">
        <f t="shared" si="27"/>
        <v>-511</v>
      </c>
      <c r="O28" s="22">
        <v>18</v>
      </c>
      <c r="P28" s="22">
        <v>529</v>
      </c>
      <c r="Q28" s="22">
        <f t="shared" si="28"/>
        <v>-507</v>
      </c>
      <c r="R28" s="22">
        <f t="shared" si="29"/>
        <v>216</v>
      </c>
      <c r="S28" s="22">
        <f t="shared" si="30"/>
        <v>723</v>
      </c>
      <c r="T28" s="22">
        <f t="shared" si="31"/>
        <v>-318</v>
      </c>
      <c r="U28" s="22">
        <v>24</v>
      </c>
      <c r="V28" s="22">
        <v>342</v>
      </c>
      <c r="W28" s="22">
        <f t="shared" si="32"/>
        <v>-189</v>
      </c>
      <c r="X28" s="22">
        <v>192</v>
      </c>
      <c r="Y28" s="22">
        <v>381</v>
      </c>
      <c r="Z28" s="22">
        <f t="shared" si="33"/>
        <v>105</v>
      </c>
      <c r="AA28" s="22">
        <v>1841</v>
      </c>
      <c r="AB28" s="22">
        <v>1736</v>
      </c>
    </row>
    <row r="29" spans="1:28" s="1" customFormat="1" ht="21" customHeight="1" x14ac:dyDescent="0.2">
      <c r="A29" s="29" t="s">
        <v>3</v>
      </c>
      <c r="B29" s="24">
        <f t="shared" si="21"/>
        <v>-2736</v>
      </c>
      <c r="C29" s="24">
        <f t="shared" si="22"/>
        <v>2634</v>
      </c>
      <c r="D29" s="24">
        <f t="shared" si="23"/>
        <v>5370</v>
      </c>
      <c r="E29" s="24">
        <f t="shared" si="24"/>
        <v>-1041</v>
      </c>
      <c r="F29" s="24">
        <f t="shared" si="12"/>
        <v>48</v>
      </c>
      <c r="G29" s="24">
        <f t="shared" si="13"/>
        <v>1089</v>
      </c>
      <c r="H29" s="24">
        <f t="shared" si="25"/>
        <v>-682</v>
      </c>
      <c r="I29" s="24">
        <v>43</v>
      </c>
      <c r="J29" s="24">
        <v>725</v>
      </c>
      <c r="K29" s="24">
        <f t="shared" si="26"/>
        <v>436</v>
      </c>
      <c r="L29" s="24">
        <v>-14</v>
      </c>
      <c r="M29" s="24">
        <v>-450</v>
      </c>
      <c r="N29" s="24">
        <f t="shared" si="27"/>
        <v>-795</v>
      </c>
      <c r="O29" s="24">
        <v>19</v>
      </c>
      <c r="P29" s="24">
        <v>814</v>
      </c>
      <c r="Q29" s="24">
        <f t="shared" si="28"/>
        <v>-1046</v>
      </c>
      <c r="R29" s="24">
        <f t="shared" si="29"/>
        <v>349</v>
      </c>
      <c r="S29" s="24">
        <f t="shared" si="30"/>
        <v>1395</v>
      </c>
      <c r="T29" s="24">
        <f t="shared" si="31"/>
        <v>-47</v>
      </c>
      <c r="U29" s="24">
        <v>26</v>
      </c>
      <c r="V29" s="24">
        <v>73</v>
      </c>
      <c r="W29" s="24">
        <f t="shared" si="32"/>
        <v>-999</v>
      </c>
      <c r="X29" s="24">
        <v>323</v>
      </c>
      <c r="Y29" s="24">
        <v>1322</v>
      </c>
      <c r="Z29" s="24">
        <f t="shared" si="33"/>
        <v>-649</v>
      </c>
      <c r="AA29" s="24">
        <v>2237</v>
      </c>
      <c r="AB29" s="24">
        <v>2886</v>
      </c>
    </row>
    <row r="30" spans="1:28" s="1" customFormat="1" ht="21" customHeight="1" x14ac:dyDescent="0.2">
      <c r="A30" s="28" t="s">
        <v>7</v>
      </c>
      <c r="B30" s="22">
        <f t="shared" si="21"/>
        <v>195</v>
      </c>
      <c r="C30" s="22">
        <f t="shared" si="22"/>
        <v>3285</v>
      </c>
      <c r="D30" s="22">
        <f t="shared" si="23"/>
        <v>3090</v>
      </c>
      <c r="E30" s="22">
        <f t="shared" si="24"/>
        <v>-261</v>
      </c>
      <c r="F30" s="22">
        <f t="shared" si="12"/>
        <v>48</v>
      </c>
      <c r="G30" s="22">
        <f t="shared" si="13"/>
        <v>309</v>
      </c>
      <c r="H30" s="22">
        <f t="shared" si="25"/>
        <v>-433</v>
      </c>
      <c r="I30" s="22">
        <v>32</v>
      </c>
      <c r="J30" s="22">
        <v>465</v>
      </c>
      <c r="K30" s="22">
        <f t="shared" si="26"/>
        <v>1072</v>
      </c>
      <c r="L30" s="22">
        <v>9</v>
      </c>
      <c r="M30" s="22">
        <v>-1063</v>
      </c>
      <c r="N30" s="22">
        <f t="shared" si="27"/>
        <v>-900</v>
      </c>
      <c r="O30" s="22">
        <v>7</v>
      </c>
      <c r="P30" s="22">
        <v>907</v>
      </c>
      <c r="Q30" s="22">
        <f t="shared" si="28"/>
        <v>130</v>
      </c>
      <c r="R30" s="22">
        <f t="shared" si="29"/>
        <v>1060</v>
      </c>
      <c r="S30" s="22">
        <f t="shared" si="30"/>
        <v>930</v>
      </c>
      <c r="T30" s="22">
        <f t="shared" si="31"/>
        <v>-68</v>
      </c>
      <c r="U30" s="22">
        <v>1</v>
      </c>
      <c r="V30" s="22">
        <v>69</v>
      </c>
      <c r="W30" s="22">
        <f t="shared" si="32"/>
        <v>198</v>
      </c>
      <c r="X30" s="22">
        <v>1059</v>
      </c>
      <c r="Y30" s="22">
        <v>861</v>
      </c>
      <c r="Z30" s="22">
        <f t="shared" si="33"/>
        <v>326</v>
      </c>
      <c r="AA30" s="22">
        <v>2177</v>
      </c>
      <c r="AB30" s="22">
        <v>1851</v>
      </c>
    </row>
    <row r="31" spans="1:28" s="1" customFormat="1" ht="21" customHeight="1" x14ac:dyDescent="0.2">
      <c r="A31" s="29" t="s">
        <v>4</v>
      </c>
      <c r="B31" s="24">
        <f t="shared" si="21"/>
        <v>-3358</v>
      </c>
      <c r="C31" s="24">
        <f t="shared" si="22"/>
        <v>2215</v>
      </c>
      <c r="D31" s="24">
        <f t="shared" si="23"/>
        <v>5573</v>
      </c>
      <c r="E31" s="24">
        <f t="shared" si="24"/>
        <v>-1592</v>
      </c>
      <c r="F31" s="24">
        <f t="shared" si="12"/>
        <v>30</v>
      </c>
      <c r="G31" s="24">
        <f t="shared" si="13"/>
        <v>1622</v>
      </c>
      <c r="H31" s="24">
        <f t="shared" si="25"/>
        <v>-1972</v>
      </c>
      <c r="I31" s="24">
        <v>16</v>
      </c>
      <c r="J31" s="24">
        <v>1988</v>
      </c>
      <c r="K31" s="24">
        <f t="shared" si="26"/>
        <v>1046</v>
      </c>
      <c r="L31" s="24">
        <v>9</v>
      </c>
      <c r="M31" s="24">
        <v>-1037</v>
      </c>
      <c r="N31" s="24">
        <f t="shared" si="27"/>
        <v>-666</v>
      </c>
      <c r="O31" s="24">
        <v>5</v>
      </c>
      <c r="P31" s="24">
        <v>671</v>
      </c>
      <c r="Q31" s="24">
        <f t="shared" si="28"/>
        <v>-1513</v>
      </c>
      <c r="R31" s="24">
        <f t="shared" si="29"/>
        <v>179</v>
      </c>
      <c r="S31" s="24">
        <f t="shared" si="30"/>
        <v>1692</v>
      </c>
      <c r="T31" s="24">
        <f t="shared" si="31"/>
        <v>-499</v>
      </c>
      <c r="U31" s="24">
        <v>8</v>
      </c>
      <c r="V31" s="24">
        <v>507</v>
      </c>
      <c r="W31" s="24">
        <f t="shared" si="32"/>
        <v>-1014</v>
      </c>
      <c r="X31" s="24">
        <v>171</v>
      </c>
      <c r="Y31" s="24">
        <v>1185</v>
      </c>
      <c r="Z31" s="24">
        <f t="shared" si="33"/>
        <v>-253</v>
      </c>
      <c r="AA31" s="24">
        <v>2006</v>
      </c>
      <c r="AB31" s="24">
        <v>2259</v>
      </c>
    </row>
    <row r="32" spans="1:28" s="1" customFormat="1" ht="21" customHeight="1" x14ac:dyDescent="0.2">
      <c r="A32" s="28" t="s">
        <v>5</v>
      </c>
      <c r="B32" s="22">
        <f t="shared" si="21"/>
        <v>-736</v>
      </c>
      <c r="C32" s="22">
        <f t="shared" si="22"/>
        <v>2271</v>
      </c>
      <c r="D32" s="22">
        <f t="shared" si="23"/>
        <v>3007</v>
      </c>
      <c r="E32" s="22">
        <f t="shared" si="24"/>
        <v>-744</v>
      </c>
      <c r="F32" s="22">
        <f t="shared" si="12"/>
        <v>23</v>
      </c>
      <c r="G32" s="22">
        <f t="shared" si="13"/>
        <v>767</v>
      </c>
      <c r="H32" s="22">
        <f t="shared" si="25"/>
        <v>-1216</v>
      </c>
      <c r="I32" s="22">
        <v>8</v>
      </c>
      <c r="J32" s="22">
        <v>1224</v>
      </c>
      <c r="K32" s="22">
        <f t="shared" si="26"/>
        <v>1107</v>
      </c>
      <c r="L32" s="22">
        <v>10</v>
      </c>
      <c r="M32" s="22">
        <v>-1097</v>
      </c>
      <c r="N32" s="22">
        <f t="shared" si="27"/>
        <v>-635</v>
      </c>
      <c r="O32" s="22">
        <v>5</v>
      </c>
      <c r="P32" s="22">
        <v>640</v>
      </c>
      <c r="Q32" s="22">
        <f t="shared" si="28"/>
        <v>-585</v>
      </c>
      <c r="R32" s="22">
        <f t="shared" si="29"/>
        <v>81</v>
      </c>
      <c r="S32" s="22">
        <f t="shared" si="30"/>
        <v>666</v>
      </c>
      <c r="T32" s="22">
        <f t="shared" si="31"/>
        <v>-287</v>
      </c>
      <c r="U32" s="22">
        <v>8</v>
      </c>
      <c r="V32" s="22">
        <v>295</v>
      </c>
      <c r="W32" s="22">
        <f t="shared" si="32"/>
        <v>-298</v>
      </c>
      <c r="X32" s="22">
        <v>73</v>
      </c>
      <c r="Y32" s="22">
        <v>371</v>
      </c>
      <c r="Z32" s="22">
        <f t="shared" si="33"/>
        <v>593</v>
      </c>
      <c r="AA32" s="22">
        <v>2167</v>
      </c>
      <c r="AB32" s="22">
        <v>1574</v>
      </c>
    </row>
    <row r="33" spans="1:28" s="1" customFormat="1" ht="21" customHeight="1" x14ac:dyDescent="0.2">
      <c r="A33" s="29" t="s">
        <v>6</v>
      </c>
      <c r="B33" s="24">
        <f t="shared" si="21"/>
        <v>-1487</v>
      </c>
      <c r="C33" s="24">
        <f t="shared" si="22"/>
        <v>2179</v>
      </c>
      <c r="D33" s="24">
        <f t="shared" si="23"/>
        <v>3666</v>
      </c>
      <c r="E33" s="24">
        <f t="shared" si="24"/>
        <v>-172</v>
      </c>
      <c r="F33" s="24">
        <f t="shared" si="12"/>
        <v>30</v>
      </c>
      <c r="G33" s="24">
        <f t="shared" si="13"/>
        <v>202</v>
      </c>
      <c r="H33" s="24">
        <f t="shared" si="25"/>
        <v>-308</v>
      </c>
      <c r="I33" s="24">
        <v>18</v>
      </c>
      <c r="J33" s="24">
        <v>326</v>
      </c>
      <c r="K33" s="24">
        <f t="shared" si="26"/>
        <v>1070</v>
      </c>
      <c r="L33" s="24">
        <v>9</v>
      </c>
      <c r="M33" s="24">
        <v>-1061</v>
      </c>
      <c r="N33" s="24">
        <f t="shared" si="27"/>
        <v>-934</v>
      </c>
      <c r="O33" s="24">
        <v>3</v>
      </c>
      <c r="P33" s="24">
        <v>937</v>
      </c>
      <c r="Q33" s="24">
        <f t="shared" si="28"/>
        <v>-576</v>
      </c>
      <c r="R33" s="24">
        <f t="shared" si="29"/>
        <v>415</v>
      </c>
      <c r="S33" s="24">
        <f t="shared" si="30"/>
        <v>991</v>
      </c>
      <c r="T33" s="24">
        <f t="shared" si="31"/>
        <v>-66</v>
      </c>
      <c r="U33" s="24">
        <v>15</v>
      </c>
      <c r="V33" s="24">
        <v>81</v>
      </c>
      <c r="W33" s="24">
        <f t="shared" si="32"/>
        <v>-510</v>
      </c>
      <c r="X33" s="24">
        <v>400</v>
      </c>
      <c r="Y33" s="24">
        <v>910</v>
      </c>
      <c r="Z33" s="24">
        <f t="shared" si="33"/>
        <v>-739</v>
      </c>
      <c r="AA33" s="24">
        <v>1734</v>
      </c>
      <c r="AB33" s="24">
        <v>2473</v>
      </c>
    </row>
    <row r="34" spans="1:28" s="1" customFormat="1" ht="21" customHeight="1" x14ac:dyDescent="0.2">
      <c r="A34" s="28" t="s">
        <v>11</v>
      </c>
      <c r="B34" s="22">
        <f t="shared" si="21"/>
        <v>-1089</v>
      </c>
      <c r="C34" s="22">
        <f t="shared" si="22"/>
        <v>1512</v>
      </c>
      <c r="D34" s="22">
        <f t="shared" si="23"/>
        <v>2601</v>
      </c>
      <c r="E34" s="22">
        <f t="shared" si="24"/>
        <v>-307</v>
      </c>
      <c r="F34" s="22">
        <f t="shared" si="12"/>
        <v>-66</v>
      </c>
      <c r="G34" s="22">
        <f t="shared" si="13"/>
        <v>241</v>
      </c>
      <c r="H34" s="22">
        <f t="shared" si="25"/>
        <v>-784</v>
      </c>
      <c r="I34" s="22">
        <v>7</v>
      </c>
      <c r="J34" s="22">
        <v>791</v>
      </c>
      <c r="K34" s="22">
        <f t="shared" si="26"/>
        <v>1188</v>
      </c>
      <c r="L34" s="22">
        <v>-75</v>
      </c>
      <c r="M34" s="22">
        <v>-1263</v>
      </c>
      <c r="N34" s="22">
        <f t="shared" si="27"/>
        <v>-711</v>
      </c>
      <c r="O34" s="22">
        <v>2</v>
      </c>
      <c r="P34" s="22">
        <v>713</v>
      </c>
      <c r="Q34" s="22">
        <f t="shared" si="28"/>
        <v>-765</v>
      </c>
      <c r="R34" s="22">
        <f t="shared" si="29"/>
        <v>91</v>
      </c>
      <c r="S34" s="22">
        <f t="shared" si="30"/>
        <v>856</v>
      </c>
      <c r="T34" s="22">
        <f t="shared" si="31"/>
        <v>-46</v>
      </c>
      <c r="U34" s="22">
        <v>3</v>
      </c>
      <c r="V34" s="22">
        <v>49</v>
      </c>
      <c r="W34" s="22">
        <f t="shared" si="32"/>
        <v>-719</v>
      </c>
      <c r="X34" s="22">
        <v>88</v>
      </c>
      <c r="Y34" s="22">
        <v>807</v>
      </c>
      <c r="Z34" s="22">
        <f t="shared" si="33"/>
        <v>-17</v>
      </c>
      <c r="AA34" s="22">
        <v>1487</v>
      </c>
      <c r="AB34" s="22">
        <v>1504</v>
      </c>
    </row>
    <row r="35" spans="1:28" s="1" customFormat="1" ht="21" customHeight="1" x14ac:dyDescent="0.2">
      <c r="A35" s="29" t="s">
        <v>8</v>
      </c>
      <c r="B35" s="24">
        <f t="shared" si="21"/>
        <v>-2529</v>
      </c>
      <c r="C35" s="24">
        <f t="shared" si="22"/>
        <v>1392</v>
      </c>
      <c r="D35" s="24">
        <f t="shared" si="23"/>
        <v>3921</v>
      </c>
      <c r="E35" s="24">
        <f t="shared" si="24"/>
        <v>-725</v>
      </c>
      <c r="F35" s="24">
        <f t="shared" si="12"/>
        <v>-60</v>
      </c>
      <c r="G35" s="24">
        <f t="shared" si="13"/>
        <v>665</v>
      </c>
      <c r="H35" s="24">
        <f t="shared" si="25"/>
        <v>-1318</v>
      </c>
      <c r="I35" s="24">
        <v>12</v>
      </c>
      <c r="J35" s="24">
        <v>1330</v>
      </c>
      <c r="K35" s="24">
        <f t="shared" si="26"/>
        <v>1163</v>
      </c>
      <c r="L35" s="24">
        <v>-74</v>
      </c>
      <c r="M35" s="24">
        <v>-1237</v>
      </c>
      <c r="N35" s="24">
        <f t="shared" si="27"/>
        <v>-570</v>
      </c>
      <c r="O35" s="24">
        <v>2</v>
      </c>
      <c r="P35" s="24">
        <v>572</v>
      </c>
      <c r="Q35" s="24">
        <f t="shared" si="28"/>
        <v>-919</v>
      </c>
      <c r="R35" s="24">
        <f t="shared" si="29"/>
        <v>195</v>
      </c>
      <c r="S35" s="24">
        <f t="shared" si="30"/>
        <v>1114</v>
      </c>
      <c r="T35" s="24">
        <f t="shared" si="31"/>
        <v>-295</v>
      </c>
      <c r="U35" s="24">
        <v>6</v>
      </c>
      <c r="V35" s="24">
        <v>301</v>
      </c>
      <c r="W35" s="24">
        <f t="shared" si="32"/>
        <v>-624</v>
      </c>
      <c r="X35" s="24">
        <v>189</v>
      </c>
      <c r="Y35" s="24">
        <v>813</v>
      </c>
      <c r="Z35" s="24">
        <f t="shared" si="33"/>
        <v>-885</v>
      </c>
      <c r="AA35" s="24">
        <v>1257</v>
      </c>
      <c r="AB35" s="24">
        <v>2142</v>
      </c>
    </row>
    <row r="36" spans="1:28" s="1" customFormat="1" ht="21" customHeight="1" x14ac:dyDescent="0.2">
      <c r="A36" s="28" t="s">
        <v>9</v>
      </c>
      <c r="B36" s="22">
        <f t="shared" si="21"/>
        <v>-1756</v>
      </c>
      <c r="C36" s="22">
        <f t="shared" si="22"/>
        <v>2212</v>
      </c>
      <c r="D36" s="22">
        <f t="shared" si="23"/>
        <v>3968</v>
      </c>
      <c r="E36" s="22">
        <f t="shared" si="24"/>
        <v>-1270</v>
      </c>
      <c r="F36" s="22">
        <f t="shared" si="12"/>
        <v>-66</v>
      </c>
      <c r="G36" s="22">
        <f t="shared" si="13"/>
        <v>1204</v>
      </c>
      <c r="H36" s="22">
        <f t="shared" si="25"/>
        <v>-1982</v>
      </c>
      <c r="I36" s="22">
        <v>8</v>
      </c>
      <c r="J36" s="22">
        <v>1990</v>
      </c>
      <c r="K36" s="22">
        <f t="shared" si="26"/>
        <v>1194</v>
      </c>
      <c r="L36" s="22">
        <v>-75</v>
      </c>
      <c r="M36" s="22">
        <v>-1269</v>
      </c>
      <c r="N36" s="22">
        <f t="shared" si="27"/>
        <v>-482</v>
      </c>
      <c r="O36" s="22">
        <v>1</v>
      </c>
      <c r="P36" s="22">
        <v>483</v>
      </c>
      <c r="Q36" s="22">
        <f t="shared" si="28"/>
        <v>-170</v>
      </c>
      <c r="R36" s="22">
        <f t="shared" si="29"/>
        <v>546</v>
      </c>
      <c r="S36" s="22">
        <f t="shared" si="30"/>
        <v>716</v>
      </c>
      <c r="T36" s="22">
        <f t="shared" si="31"/>
        <v>-279</v>
      </c>
      <c r="U36" s="22">
        <v>5</v>
      </c>
      <c r="V36" s="22">
        <v>284</v>
      </c>
      <c r="W36" s="22">
        <f t="shared" si="32"/>
        <v>109</v>
      </c>
      <c r="X36" s="22">
        <v>541</v>
      </c>
      <c r="Y36" s="22">
        <v>432</v>
      </c>
      <c r="Z36" s="22">
        <f t="shared" si="33"/>
        <v>-316</v>
      </c>
      <c r="AA36" s="22">
        <v>1732</v>
      </c>
      <c r="AB36" s="22">
        <v>2048</v>
      </c>
    </row>
    <row r="37" spans="1:28" s="1" customFormat="1" ht="21" customHeight="1" x14ac:dyDescent="0.2">
      <c r="A37" s="29" t="s">
        <v>10</v>
      </c>
      <c r="B37" s="24">
        <f t="shared" si="21"/>
        <v>-2290</v>
      </c>
      <c r="C37" s="24">
        <f t="shared" si="22"/>
        <v>1760</v>
      </c>
      <c r="D37" s="24">
        <f t="shared" si="23"/>
        <v>4050</v>
      </c>
      <c r="E37" s="24">
        <f t="shared" si="24"/>
        <v>-1056</v>
      </c>
      <c r="F37" s="24">
        <f t="shared" si="12"/>
        <v>-28</v>
      </c>
      <c r="G37" s="24">
        <f t="shared" si="13"/>
        <v>1028</v>
      </c>
      <c r="H37" s="24">
        <f t="shared" si="25"/>
        <v>-1417</v>
      </c>
      <c r="I37" s="24">
        <v>43</v>
      </c>
      <c r="J37" s="24">
        <v>1460</v>
      </c>
      <c r="K37" s="24">
        <f t="shared" si="26"/>
        <v>1150</v>
      </c>
      <c r="L37" s="24">
        <v>-73</v>
      </c>
      <c r="M37" s="24">
        <v>-1223</v>
      </c>
      <c r="N37" s="24">
        <f t="shared" si="27"/>
        <v>-789</v>
      </c>
      <c r="O37" s="24">
        <v>2</v>
      </c>
      <c r="P37" s="24">
        <v>791</v>
      </c>
      <c r="Q37" s="24">
        <f t="shared" si="28"/>
        <v>-1105</v>
      </c>
      <c r="R37" s="24">
        <f t="shared" si="29"/>
        <v>303</v>
      </c>
      <c r="S37" s="24">
        <f t="shared" si="30"/>
        <v>1408</v>
      </c>
      <c r="T37" s="24">
        <f t="shared" si="31"/>
        <v>-25</v>
      </c>
      <c r="U37" s="24">
        <v>7</v>
      </c>
      <c r="V37" s="24">
        <v>32</v>
      </c>
      <c r="W37" s="24">
        <f t="shared" si="32"/>
        <v>-1080</v>
      </c>
      <c r="X37" s="24">
        <v>296</v>
      </c>
      <c r="Y37" s="24">
        <v>1376</v>
      </c>
      <c r="Z37" s="24">
        <f t="shared" si="33"/>
        <v>-129</v>
      </c>
      <c r="AA37" s="24">
        <v>1485</v>
      </c>
      <c r="AB37" s="24">
        <v>1614</v>
      </c>
    </row>
    <row r="38" spans="1:28" s="1" customFormat="1" ht="21" customHeight="1" x14ac:dyDescent="0.2">
      <c r="A38" s="28" t="s">
        <v>15</v>
      </c>
      <c r="B38" s="22">
        <f t="shared" si="21"/>
        <v>-2757</v>
      </c>
      <c r="C38" s="22">
        <f t="shared" si="22"/>
        <v>1590</v>
      </c>
      <c r="D38" s="22">
        <f t="shared" si="23"/>
        <v>4347</v>
      </c>
      <c r="E38" s="22">
        <f t="shared" si="24"/>
        <v>-711</v>
      </c>
      <c r="F38" s="22">
        <f t="shared" si="12"/>
        <v>4</v>
      </c>
      <c r="G38" s="22">
        <f t="shared" si="13"/>
        <v>715</v>
      </c>
      <c r="H38" s="22">
        <f t="shared" si="25"/>
        <v>-373</v>
      </c>
      <c r="I38" s="22">
        <v>13</v>
      </c>
      <c r="J38" s="22">
        <v>386</v>
      </c>
      <c r="K38" s="22">
        <f t="shared" si="26"/>
        <v>71</v>
      </c>
      <c r="L38" s="22">
        <v>-11</v>
      </c>
      <c r="M38" s="22">
        <v>-82</v>
      </c>
      <c r="N38" s="22">
        <f t="shared" si="27"/>
        <v>-409</v>
      </c>
      <c r="O38" s="22">
        <v>2</v>
      </c>
      <c r="P38" s="22">
        <v>411</v>
      </c>
      <c r="Q38" s="22">
        <f t="shared" si="28"/>
        <v>-1281</v>
      </c>
      <c r="R38" s="22">
        <f t="shared" si="29"/>
        <v>326</v>
      </c>
      <c r="S38" s="22">
        <f t="shared" si="30"/>
        <v>1607</v>
      </c>
      <c r="T38" s="22">
        <f t="shared" si="31"/>
        <v>-37</v>
      </c>
      <c r="U38" s="22">
        <v>4</v>
      </c>
      <c r="V38" s="22">
        <v>41</v>
      </c>
      <c r="W38" s="22">
        <f t="shared" si="32"/>
        <v>-1244</v>
      </c>
      <c r="X38" s="22">
        <v>322</v>
      </c>
      <c r="Y38" s="22">
        <v>1566</v>
      </c>
      <c r="Z38" s="22">
        <f t="shared" si="33"/>
        <v>-765</v>
      </c>
      <c r="AA38" s="22">
        <v>1260</v>
      </c>
      <c r="AB38" s="22">
        <v>2025</v>
      </c>
    </row>
    <row r="39" spans="1:28" s="1" customFormat="1" ht="21" customHeight="1" x14ac:dyDescent="0.2">
      <c r="A39" s="29" t="s">
        <v>12</v>
      </c>
      <c r="B39" s="24">
        <f t="shared" si="21"/>
        <v>-5063</v>
      </c>
      <c r="C39" s="24">
        <f t="shared" si="22"/>
        <v>1748</v>
      </c>
      <c r="D39" s="24">
        <f t="shared" si="23"/>
        <v>6811</v>
      </c>
      <c r="E39" s="24">
        <f t="shared" si="24"/>
        <v>-3594</v>
      </c>
      <c r="F39" s="24">
        <f t="shared" si="12"/>
        <v>17</v>
      </c>
      <c r="G39" s="24">
        <f t="shared" si="13"/>
        <v>3611</v>
      </c>
      <c r="H39" s="24">
        <f t="shared" si="25"/>
        <v>-3081</v>
      </c>
      <c r="I39" s="24">
        <v>28</v>
      </c>
      <c r="J39" s="24">
        <v>3109</v>
      </c>
      <c r="K39" s="24">
        <f t="shared" si="26"/>
        <v>71</v>
      </c>
      <c r="L39" s="24">
        <v>-11</v>
      </c>
      <c r="M39" s="24">
        <v>-82</v>
      </c>
      <c r="N39" s="24">
        <f t="shared" si="27"/>
        <v>-584</v>
      </c>
      <c r="O39" s="24">
        <v>0</v>
      </c>
      <c r="P39" s="24">
        <v>584</v>
      </c>
      <c r="Q39" s="24">
        <f t="shared" si="28"/>
        <v>-1251</v>
      </c>
      <c r="R39" s="24">
        <f t="shared" si="29"/>
        <v>493</v>
      </c>
      <c r="S39" s="24">
        <f t="shared" si="30"/>
        <v>1744</v>
      </c>
      <c r="T39" s="24">
        <f t="shared" si="31"/>
        <v>-664</v>
      </c>
      <c r="U39" s="24">
        <v>17</v>
      </c>
      <c r="V39" s="24">
        <v>681</v>
      </c>
      <c r="W39" s="24">
        <f t="shared" si="32"/>
        <v>-587</v>
      </c>
      <c r="X39" s="24">
        <v>476</v>
      </c>
      <c r="Y39" s="24">
        <v>1063</v>
      </c>
      <c r="Z39" s="24">
        <f t="shared" si="33"/>
        <v>-218</v>
      </c>
      <c r="AA39" s="24">
        <v>1238</v>
      </c>
      <c r="AB39" s="24">
        <v>1456</v>
      </c>
    </row>
    <row r="40" spans="1:28" s="1" customFormat="1" ht="21" customHeight="1" x14ac:dyDescent="0.2">
      <c r="A40" s="28" t="s">
        <v>13</v>
      </c>
      <c r="B40" s="22">
        <f t="shared" si="21"/>
        <v>-2736</v>
      </c>
      <c r="C40" s="22">
        <f t="shared" si="22"/>
        <v>1691</v>
      </c>
      <c r="D40" s="22">
        <f t="shared" si="23"/>
        <v>4427</v>
      </c>
      <c r="E40" s="22">
        <f t="shared" si="24"/>
        <v>-1875</v>
      </c>
      <c r="F40" s="22">
        <f t="shared" si="12"/>
        <v>4</v>
      </c>
      <c r="G40" s="22">
        <f t="shared" si="13"/>
        <v>1879</v>
      </c>
      <c r="H40" s="22">
        <f t="shared" si="25"/>
        <v>-1463</v>
      </c>
      <c r="I40" s="22">
        <v>15</v>
      </c>
      <c r="J40" s="22">
        <v>1478</v>
      </c>
      <c r="K40" s="22">
        <f t="shared" si="26"/>
        <v>71</v>
      </c>
      <c r="L40" s="22">
        <v>-11</v>
      </c>
      <c r="M40" s="22">
        <v>-82</v>
      </c>
      <c r="N40" s="22">
        <f t="shared" si="27"/>
        <v>-483</v>
      </c>
      <c r="O40" s="22">
        <v>0</v>
      </c>
      <c r="P40" s="22">
        <v>483</v>
      </c>
      <c r="Q40" s="22">
        <f t="shared" si="28"/>
        <v>-431</v>
      </c>
      <c r="R40" s="22">
        <f t="shared" si="29"/>
        <v>334</v>
      </c>
      <c r="S40" s="22">
        <f t="shared" si="30"/>
        <v>765</v>
      </c>
      <c r="T40" s="22">
        <f t="shared" si="31"/>
        <v>-259</v>
      </c>
      <c r="U40" s="22">
        <v>2</v>
      </c>
      <c r="V40" s="22">
        <v>261</v>
      </c>
      <c r="W40" s="22">
        <f t="shared" si="32"/>
        <v>-172</v>
      </c>
      <c r="X40" s="22">
        <v>332</v>
      </c>
      <c r="Y40" s="22">
        <v>504</v>
      </c>
      <c r="Z40" s="22">
        <f t="shared" si="33"/>
        <v>-430</v>
      </c>
      <c r="AA40" s="22">
        <v>1353</v>
      </c>
      <c r="AB40" s="22">
        <v>1783</v>
      </c>
    </row>
    <row r="41" spans="1:28" s="1" customFormat="1" ht="21" customHeight="1" x14ac:dyDescent="0.2">
      <c r="A41" s="29" t="s">
        <v>14</v>
      </c>
      <c r="B41" s="24">
        <f t="shared" si="21"/>
        <v>-3833</v>
      </c>
      <c r="C41" s="24">
        <f t="shared" si="22"/>
        <v>1751</v>
      </c>
      <c r="D41" s="24">
        <f t="shared" si="23"/>
        <v>5584</v>
      </c>
      <c r="E41" s="24">
        <f t="shared" si="24"/>
        <v>-1907</v>
      </c>
      <c r="F41" s="24">
        <f t="shared" si="12"/>
        <v>-5</v>
      </c>
      <c r="G41" s="24">
        <f t="shared" si="13"/>
        <v>1902</v>
      </c>
      <c r="H41" s="24">
        <f t="shared" si="25"/>
        <v>-1335</v>
      </c>
      <c r="I41" s="24">
        <v>1</v>
      </c>
      <c r="J41" s="24">
        <v>1336</v>
      </c>
      <c r="K41" s="24">
        <f t="shared" si="26"/>
        <v>71</v>
      </c>
      <c r="L41" s="24">
        <v>-11</v>
      </c>
      <c r="M41" s="24">
        <v>-82</v>
      </c>
      <c r="N41" s="24">
        <f t="shared" si="27"/>
        <v>-643</v>
      </c>
      <c r="O41" s="24">
        <v>5</v>
      </c>
      <c r="P41" s="24">
        <v>648</v>
      </c>
      <c r="Q41" s="24">
        <f t="shared" si="28"/>
        <v>-1303</v>
      </c>
      <c r="R41" s="24">
        <f t="shared" si="29"/>
        <v>516</v>
      </c>
      <c r="S41" s="24">
        <f t="shared" si="30"/>
        <v>1819</v>
      </c>
      <c r="T41" s="24">
        <f t="shared" si="31"/>
        <v>-184</v>
      </c>
      <c r="U41" s="24">
        <v>20</v>
      </c>
      <c r="V41" s="24">
        <v>204</v>
      </c>
      <c r="W41" s="24">
        <f t="shared" si="32"/>
        <v>-1119</v>
      </c>
      <c r="X41" s="24">
        <v>496</v>
      </c>
      <c r="Y41" s="24">
        <v>1615</v>
      </c>
      <c r="Z41" s="24">
        <f t="shared" si="33"/>
        <v>-623</v>
      </c>
      <c r="AA41" s="24">
        <v>1240</v>
      </c>
      <c r="AB41" s="24">
        <v>1863</v>
      </c>
    </row>
    <row r="42" spans="1:28" s="1" customFormat="1" ht="21" customHeight="1" x14ac:dyDescent="0.2">
      <c r="A42" s="28" t="s">
        <v>19</v>
      </c>
      <c r="B42" s="22">
        <f t="shared" si="21"/>
        <v>-10705</v>
      </c>
      <c r="C42" s="22">
        <f t="shared" si="22"/>
        <v>1631</v>
      </c>
      <c r="D42" s="22">
        <f t="shared" si="23"/>
        <v>12336</v>
      </c>
      <c r="E42" s="22">
        <f t="shared" si="24"/>
        <v>-8797</v>
      </c>
      <c r="F42" s="22">
        <f t="shared" si="12"/>
        <v>55</v>
      </c>
      <c r="G42" s="22">
        <f t="shared" si="13"/>
        <v>8852</v>
      </c>
      <c r="H42" s="22">
        <f t="shared" si="25"/>
        <v>-516</v>
      </c>
      <c r="I42" s="22">
        <v>28</v>
      </c>
      <c r="J42" s="22">
        <v>544</v>
      </c>
      <c r="K42" s="22">
        <f t="shared" si="26"/>
        <v>-7767</v>
      </c>
      <c r="L42" s="22">
        <v>25</v>
      </c>
      <c r="M42" s="22">
        <v>7792</v>
      </c>
      <c r="N42" s="22">
        <f t="shared" si="27"/>
        <v>-514</v>
      </c>
      <c r="O42" s="22">
        <v>2</v>
      </c>
      <c r="P42" s="22">
        <v>516</v>
      </c>
      <c r="Q42" s="22">
        <f t="shared" si="28"/>
        <v>-1287</v>
      </c>
      <c r="R42" s="22">
        <f t="shared" si="29"/>
        <v>455</v>
      </c>
      <c r="S42" s="22">
        <f t="shared" si="30"/>
        <v>1742</v>
      </c>
      <c r="T42" s="22">
        <f t="shared" si="31"/>
        <v>-13</v>
      </c>
      <c r="U42" s="22">
        <v>1</v>
      </c>
      <c r="V42" s="22">
        <v>14</v>
      </c>
      <c r="W42" s="22">
        <f t="shared" si="32"/>
        <v>-1274</v>
      </c>
      <c r="X42" s="22">
        <v>454</v>
      </c>
      <c r="Y42" s="22">
        <v>1728</v>
      </c>
      <c r="Z42" s="22">
        <f t="shared" si="33"/>
        <v>-621</v>
      </c>
      <c r="AA42" s="22">
        <v>1121</v>
      </c>
      <c r="AB42" s="22">
        <v>1742</v>
      </c>
    </row>
    <row r="43" spans="1:28" s="1" customFormat="1" ht="21" customHeight="1" x14ac:dyDescent="0.2">
      <c r="A43" s="29" t="s">
        <v>20</v>
      </c>
      <c r="B43" s="24">
        <f t="shared" si="21"/>
        <v>-10549</v>
      </c>
      <c r="C43" s="24">
        <f t="shared" si="22"/>
        <v>1407</v>
      </c>
      <c r="D43" s="24">
        <f t="shared" si="23"/>
        <v>11956</v>
      </c>
      <c r="E43" s="24">
        <f t="shared" si="24"/>
        <v>-8952</v>
      </c>
      <c r="F43" s="24">
        <f t="shared" si="12"/>
        <v>68</v>
      </c>
      <c r="G43" s="24">
        <f t="shared" si="13"/>
        <v>9020</v>
      </c>
      <c r="H43" s="24">
        <f t="shared" si="25"/>
        <v>-3992</v>
      </c>
      <c r="I43" s="24">
        <v>26</v>
      </c>
      <c r="J43" s="24">
        <v>4018</v>
      </c>
      <c r="K43" s="24">
        <f t="shared" si="26"/>
        <v>-4462</v>
      </c>
      <c r="L43" s="24">
        <v>27</v>
      </c>
      <c r="M43" s="24">
        <v>4489</v>
      </c>
      <c r="N43" s="24">
        <f t="shared" si="27"/>
        <v>-498</v>
      </c>
      <c r="O43" s="24">
        <v>15</v>
      </c>
      <c r="P43" s="24">
        <v>513</v>
      </c>
      <c r="Q43" s="24">
        <f t="shared" si="28"/>
        <v>-1172</v>
      </c>
      <c r="R43" s="24">
        <f t="shared" si="29"/>
        <v>337</v>
      </c>
      <c r="S43" s="24">
        <f t="shared" si="30"/>
        <v>1509</v>
      </c>
      <c r="T43" s="24">
        <f t="shared" si="31"/>
        <v>-277</v>
      </c>
      <c r="U43" s="24">
        <v>17</v>
      </c>
      <c r="V43" s="24">
        <v>294</v>
      </c>
      <c r="W43" s="24">
        <f t="shared" si="32"/>
        <v>-895</v>
      </c>
      <c r="X43" s="24">
        <v>320</v>
      </c>
      <c r="Y43" s="24">
        <v>1215</v>
      </c>
      <c r="Z43" s="24">
        <f t="shared" si="33"/>
        <v>-425</v>
      </c>
      <c r="AA43" s="24">
        <v>1002</v>
      </c>
      <c r="AB43" s="24">
        <v>1427</v>
      </c>
    </row>
    <row r="44" spans="1:28" s="1" customFormat="1" ht="21" customHeight="1" x14ac:dyDescent="0.2">
      <c r="A44" s="28" t="s">
        <v>21</v>
      </c>
      <c r="B44" s="22">
        <f t="shared" si="21"/>
        <v>-9842</v>
      </c>
      <c r="C44" s="22">
        <f t="shared" si="22"/>
        <v>1676</v>
      </c>
      <c r="D44" s="22">
        <f t="shared" si="23"/>
        <v>11518</v>
      </c>
      <c r="E44" s="22">
        <f t="shared" si="24"/>
        <v>-8446</v>
      </c>
      <c r="F44" s="22">
        <f t="shared" si="12"/>
        <v>64</v>
      </c>
      <c r="G44" s="22">
        <f t="shared" si="13"/>
        <v>8510</v>
      </c>
      <c r="H44" s="22">
        <f t="shared" si="25"/>
        <v>-3398</v>
      </c>
      <c r="I44" s="22">
        <v>39</v>
      </c>
      <c r="J44" s="22">
        <v>3437</v>
      </c>
      <c r="K44" s="22">
        <f t="shared" si="26"/>
        <v>-4545</v>
      </c>
      <c r="L44" s="22">
        <v>15</v>
      </c>
      <c r="M44" s="22">
        <v>4560</v>
      </c>
      <c r="N44" s="22">
        <f t="shared" si="27"/>
        <v>-503</v>
      </c>
      <c r="O44" s="22">
        <v>10</v>
      </c>
      <c r="P44" s="22">
        <v>513</v>
      </c>
      <c r="Q44" s="22">
        <f t="shared" si="28"/>
        <v>-1058</v>
      </c>
      <c r="R44" s="22">
        <f t="shared" si="29"/>
        <v>291</v>
      </c>
      <c r="S44" s="22">
        <f t="shared" si="30"/>
        <v>1349</v>
      </c>
      <c r="T44" s="22">
        <f t="shared" si="31"/>
        <v>-184</v>
      </c>
      <c r="U44" s="22">
        <v>3</v>
      </c>
      <c r="V44" s="22">
        <v>187</v>
      </c>
      <c r="W44" s="22">
        <f t="shared" si="32"/>
        <v>-874</v>
      </c>
      <c r="X44" s="22">
        <v>288</v>
      </c>
      <c r="Y44" s="22">
        <v>1162</v>
      </c>
      <c r="Z44" s="22">
        <f t="shared" si="33"/>
        <v>-338</v>
      </c>
      <c r="AA44" s="22">
        <v>1321</v>
      </c>
      <c r="AB44" s="22">
        <v>1659</v>
      </c>
    </row>
    <row r="45" spans="1:28" s="1" customFormat="1" ht="21" customHeight="1" x14ac:dyDescent="0.2">
      <c r="A45" s="29" t="s">
        <v>22</v>
      </c>
      <c r="B45" s="24">
        <f t="shared" si="21"/>
        <v>-10425</v>
      </c>
      <c r="C45" s="24">
        <f t="shared" si="22"/>
        <v>1491</v>
      </c>
      <c r="D45" s="24">
        <f t="shared" si="23"/>
        <v>11916</v>
      </c>
      <c r="E45" s="24">
        <f t="shared" si="24"/>
        <v>-8371</v>
      </c>
      <c r="F45" s="24">
        <f t="shared" si="12"/>
        <v>93</v>
      </c>
      <c r="G45" s="24">
        <f t="shared" si="13"/>
        <v>8464</v>
      </c>
      <c r="H45" s="24">
        <f t="shared" si="25"/>
        <v>-1800</v>
      </c>
      <c r="I45" s="24">
        <v>38</v>
      </c>
      <c r="J45" s="24">
        <v>1838</v>
      </c>
      <c r="K45" s="24">
        <f t="shared" si="26"/>
        <v>-5762</v>
      </c>
      <c r="L45" s="24">
        <v>16</v>
      </c>
      <c r="M45" s="24">
        <v>5778</v>
      </c>
      <c r="N45" s="24">
        <f t="shared" si="27"/>
        <v>-809</v>
      </c>
      <c r="O45" s="24">
        <v>39</v>
      </c>
      <c r="P45" s="24">
        <v>848</v>
      </c>
      <c r="Q45" s="24">
        <f t="shared" si="28"/>
        <v>-1685</v>
      </c>
      <c r="R45" s="24">
        <f t="shared" si="29"/>
        <v>394</v>
      </c>
      <c r="S45" s="24">
        <f t="shared" si="30"/>
        <v>2079</v>
      </c>
      <c r="T45" s="24">
        <f t="shared" si="31"/>
        <v>-32</v>
      </c>
      <c r="U45" s="24">
        <v>10</v>
      </c>
      <c r="V45" s="24">
        <v>42</v>
      </c>
      <c r="W45" s="24">
        <f t="shared" si="32"/>
        <v>-1653</v>
      </c>
      <c r="X45" s="24">
        <v>384</v>
      </c>
      <c r="Y45" s="24">
        <v>2037</v>
      </c>
      <c r="Z45" s="24">
        <f t="shared" si="33"/>
        <v>-369</v>
      </c>
      <c r="AA45" s="24">
        <v>1004</v>
      </c>
      <c r="AB45" s="24">
        <v>1373</v>
      </c>
    </row>
    <row r="46" spans="1:28" s="1" customFormat="1" ht="21" customHeight="1" x14ac:dyDescent="0.2">
      <c r="A46" s="28" t="s">
        <v>23</v>
      </c>
      <c r="B46" s="22">
        <f t="shared" si="21"/>
        <v>-7452</v>
      </c>
      <c r="C46" s="22">
        <f t="shared" si="22"/>
        <v>1969</v>
      </c>
      <c r="D46" s="22">
        <f t="shared" si="23"/>
        <v>9421</v>
      </c>
      <c r="E46" s="22">
        <f t="shared" si="24"/>
        <v>-5832</v>
      </c>
      <c r="F46" s="22">
        <f t="shared" si="12"/>
        <v>92</v>
      </c>
      <c r="G46" s="22">
        <f t="shared" si="13"/>
        <v>5924</v>
      </c>
      <c r="H46" s="22">
        <f t="shared" si="25"/>
        <v>-1155</v>
      </c>
      <c r="I46" s="22">
        <v>35</v>
      </c>
      <c r="J46" s="22">
        <v>1190</v>
      </c>
      <c r="K46" s="22">
        <f t="shared" si="26"/>
        <v>-4206</v>
      </c>
      <c r="L46" s="22">
        <v>44</v>
      </c>
      <c r="M46" s="22">
        <v>4250</v>
      </c>
      <c r="N46" s="22">
        <f t="shared" si="27"/>
        <v>-471</v>
      </c>
      <c r="O46" s="22">
        <v>13</v>
      </c>
      <c r="P46" s="22">
        <v>484</v>
      </c>
      <c r="Q46" s="22">
        <f t="shared" si="28"/>
        <v>-1621</v>
      </c>
      <c r="R46" s="22">
        <f t="shared" si="29"/>
        <v>342</v>
      </c>
      <c r="S46" s="22">
        <f t="shared" si="30"/>
        <v>1963</v>
      </c>
      <c r="T46" s="22">
        <f t="shared" si="31"/>
        <v>5</v>
      </c>
      <c r="U46" s="22">
        <v>10</v>
      </c>
      <c r="V46" s="22">
        <v>5</v>
      </c>
      <c r="W46" s="22">
        <f t="shared" si="32"/>
        <v>-1626</v>
      </c>
      <c r="X46" s="22">
        <v>332</v>
      </c>
      <c r="Y46" s="22">
        <v>1958</v>
      </c>
      <c r="Z46" s="22">
        <f t="shared" si="33"/>
        <v>1</v>
      </c>
      <c r="AA46" s="22">
        <v>1535</v>
      </c>
      <c r="AB46" s="22">
        <v>1534</v>
      </c>
    </row>
    <row r="47" spans="1:28" s="1" customFormat="1" ht="21" customHeight="1" x14ac:dyDescent="0.2">
      <c r="A47" s="29" t="s">
        <v>24</v>
      </c>
      <c r="B47" s="24">
        <f t="shared" si="21"/>
        <v>-9480</v>
      </c>
      <c r="C47" s="24">
        <f t="shared" si="22"/>
        <v>1776</v>
      </c>
      <c r="D47" s="24">
        <f t="shared" si="23"/>
        <v>11256</v>
      </c>
      <c r="E47" s="24">
        <f t="shared" si="24"/>
        <v>-7907</v>
      </c>
      <c r="F47" s="24">
        <f t="shared" si="12"/>
        <v>102</v>
      </c>
      <c r="G47" s="24">
        <f t="shared" si="13"/>
        <v>8009</v>
      </c>
      <c r="H47" s="24">
        <f t="shared" si="25"/>
        <v>-6528</v>
      </c>
      <c r="I47" s="24">
        <v>28</v>
      </c>
      <c r="J47" s="24">
        <v>6556</v>
      </c>
      <c r="K47" s="24">
        <f t="shared" si="26"/>
        <v>-762</v>
      </c>
      <c r="L47" s="24">
        <v>52</v>
      </c>
      <c r="M47" s="24">
        <v>814</v>
      </c>
      <c r="N47" s="24">
        <f t="shared" si="27"/>
        <v>-617</v>
      </c>
      <c r="O47" s="24">
        <v>22</v>
      </c>
      <c r="P47" s="24">
        <v>639</v>
      </c>
      <c r="Q47" s="24">
        <f t="shared" si="28"/>
        <v>-1459</v>
      </c>
      <c r="R47" s="24">
        <f t="shared" si="29"/>
        <v>377</v>
      </c>
      <c r="S47" s="24">
        <f t="shared" si="30"/>
        <v>1836</v>
      </c>
      <c r="T47" s="24">
        <f t="shared" si="31"/>
        <v>-298</v>
      </c>
      <c r="U47" s="24">
        <v>30</v>
      </c>
      <c r="V47" s="24">
        <v>328</v>
      </c>
      <c r="W47" s="24">
        <f t="shared" si="32"/>
        <v>-1161</v>
      </c>
      <c r="X47" s="24">
        <v>347</v>
      </c>
      <c r="Y47" s="24">
        <v>1508</v>
      </c>
      <c r="Z47" s="24">
        <f t="shared" si="33"/>
        <v>-114</v>
      </c>
      <c r="AA47" s="24">
        <v>1297</v>
      </c>
      <c r="AB47" s="24">
        <v>1411</v>
      </c>
    </row>
    <row r="48" spans="1:28" s="1" customFormat="1" ht="21" customHeight="1" x14ac:dyDescent="0.2">
      <c r="A48" s="28" t="s">
        <v>25</v>
      </c>
      <c r="B48" s="22">
        <f t="shared" si="21"/>
        <v>-8898</v>
      </c>
      <c r="C48" s="22">
        <f t="shared" si="22"/>
        <v>2022</v>
      </c>
      <c r="D48" s="22">
        <f t="shared" si="23"/>
        <v>10920</v>
      </c>
      <c r="E48" s="22">
        <f t="shared" si="24"/>
        <v>-8485</v>
      </c>
      <c r="F48" s="22">
        <f t="shared" si="12"/>
        <v>111</v>
      </c>
      <c r="G48" s="22">
        <f t="shared" si="13"/>
        <v>8596</v>
      </c>
      <c r="H48" s="22">
        <f t="shared" si="25"/>
        <v>-6580</v>
      </c>
      <c r="I48" s="22">
        <v>48</v>
      </c>
      <c r="J48" s="22">
        <v>6628</v>
      </c>
      <c r="K48" s="22">
        <f t="shared" si="26"/>
        <v>-1374</v>
      </c>
      <c r="L48" s="22">
        <v>32</v>
      </c>
      <c r="M48" s="22">
        <v>1406</v>
      </c>
      <c r="N48" s="22">
        <f t="shared" si="27"/>
        <v>-531</v>
      </c>
      <c r="O48" s="22">
        <v>31</v>
      </c>
      <c r="P48" s="22">
        <v>562</v>
      </c>
      <c r="Q48" s="22">
        <f t="shared" si="28"/>
        <v>-996</v>
      </c>
      <c r="R48" s="22">
        <f t="shared" si="29"/>
        <v>262</v>
      </c>
      <c r="S48" s="22">
        <f t="shared" si="30"/>
        <v>1258</v>
      </c>
      <c r="T48" s="22">
        <f t="shared" si="31"/>
        <v>-512</v>
      </c>
      <c r="U48" s="22">
        <v>8</v>
      </c>
      <c r="V48" s="22">
        <v>520</v>
      </c>
      <c r="W48" s="22">
        <f t="shared" si="32"/>
        <v>-484</v>
      </c>
      <c r="X48" s="22">
        <v>254</v>
      </c>
      <c r="Y48" s="22">
        <v>738</v>
      </c>
      <c r="Z48" s="22">
        <f t="shared" si="33"/>
        <v>583</v>
      </c>
      <c r="AA48" s="22">
        <v>1649</v>
      </c>
      <c r="AB48" s="22">
        <v>1066</v>
      </c>
    </row>
    <row r="49" spans="1:28" s="1" customFormat="1" ht="21" customHeight="1" x14ac:dyDescent="0.2">
      <c r="A49" s="29" t="s">
        <v>26</v>
      </c>
      <c r="B49" s="24">
        <f t="shared" si="21"/>
        <v>-9069</v>
      </c>
      <c r="C49" s="24">
        <f t="shared" si="22"/>
        <v>1818</v>
      </c>
      <c r="D49" s="24">
        <f t="shared" si="23"/>
        <v>10887</v>
      </c>
      <c r="E49" s="24">
        <f t="shared" si="24"/>
        <v>-7474</v>
      </c>
      <c r="F49" s="24">
        <f t="shared" si="12"/>
        <v>101</v>
      </c>
      <c r="G49" s="24">
        <f t="shared" si="13"/>
        <v>7575</v>
      </c>
      <c r="H49" s="24">
        <f t="shared" si="25"/>
        <v>-2388</v>
      </c>
      <c r="I49" s="24">
        <v>28</v>
      </c>
      <c r="J49" s="24">
        <v>2416</v>
      </c>
      <c r="K49" s="24">
        <f t="shared" si="26"/>
        <v>-4415</v>
      </c>
      <c r="L49" s="24">
        <v>52</v>
      </c>
      <c r="M49" s="24">
        <v>4467</v>
      </c>
      <c r="N49" s="24">
        <f t="shared" si="27"/>
        <v>-671</v>
      </c>
      <c r="O49" s="24">
        <v>21</v>
      </c>
      <c r="P49" s="24">
        <v>692</v>
      </c>
      <c r="Q49" s="24">
        <f t="shared" si="28"/>
        <v>-1594</v>
      </c>
      <c r="R49" s="24">
        <f t="shared" si="29"/>
        <v>355</v>
      </c>
      <c r="S49" s="24">
        <f t="shared" si="30"/>
        <v>1949</v>
      </c>
      <c r="T49" s="24">
        <f t="shared" si="31"/>
        <v>-205</v>
      </c>
      <c r="U49" s="24">
        <v>7</v>
      </c>
      <c r="V49" s="24">
        <v>212</v>
      </c>
      <c r="W49" s="24">
        <f t="shared" si="32"/>
        <v>-1389</v>
      </c>
      <c r="X49" s="24">
        <v>348</v>
      </c>
      <c r="Y49" s="24">
        <v>1737</v>
      </c>
      <c r="Z49" s="24">
        <f t="shared" si="33"/>
        <v>-1</v>
      </c>
      <c r="AA49" s="24">
        <v>1362</v>
      </c>
      <c r="AB49" s="24">
        <v>1363</v>
      </c>
    </row>
    <row r="50" spans="1:28" s="1" customFormat="1" ht="21" customHeight="1" x14ac:dyDescent="0.2">
      <c r="A50" s="28" t="s">
        <v>130</v>
      </c>
      <c r="B50" s="22">
        <f t="shared" ref="B50:B57" si="34">C50-D50</f>
        <v>-8165</v>
      </c>
      <c r="C50" s="22">
        <f t="shared" ref="C50:D53" si="35">F50+R50+AA50</f>
        <v>2613</v>
      </c>
      <c r="D50" s="22">
        <f t="shared" si="35"/>
        <v>10778</v>
      </c>
      <c r="E50" s="22">
        <f t="shared" ref="E50:E57" si="36">F50-G50</f>
        <v>-6619</v>
      </c>
      <c r="F50" s="22">
        <f t="shared" ref="F50:G53" si="37">I50+O50+L50</f>
        <v>513</v>
      </c>
      <c r="G50" s="22">
        <f t="shared" si="37"/>
        <v>7132</v>
      </c>
      <c r="H50" s="22">
        <f t="shared" ref="H50:H57" si="38">I50-J50</f>
        <v>-2107</v>
      </c>
      <c r="I50" s="22">
        <v>37</v>
      </c>
      <c r="J50" s="22">
        <v>2144</v>
      </c>
      <c r="K50" s="22">
        <f t="shared" ref="K50:K57" si="39">L50-M50</f>
        <v>-3921</v>
      </c>
      <c r="L50" s="22">
        <v>461</v>
      </c>
      <c r="M50" s="22">
        <v>4382</v>
      </c>
      <c r="N50" s="22">
        <f t="shared" ref="N50:N57" si="40">O50-P50</f>
        <v>-591</v>
      </c>
      <c r="O50" s="22">
        <v>15</v>
      </c>
      <c r="P50" s="22">
        <v>606</v>
      </c>
      <c r="Q50" s="22">
        <f t="shared" ref="Q50:Q57" si="41">R50-S50</f>
        <v>-2072</v>
      </c>
      <c r="R50" s="22">
        <f t="shared" ref="R50:S53" si="42">+U50+X50</f>
        <v>384</v>
      </c>
      <c r="S50" s="22">
        <f t="shared" si="42"/>
        <v>2456</v>
      </c>
      <c r="T50" s="22">
        <f t="shared" ref="T50:T57" si="43">U50-V50</f>
        <v>1</v>
      </c>
      <c r="U50" s="22">
        <v>4</v>
      </c>
      <c r="V50" s="22">
        <v>3</v>
      </c>
      <c r="W50" s="22">
        <f t="shared" ref="W50:W57" si="44">X50-Y50</f>
        <v>-2073</v>
      </c>
      <c r="X50" s="22">
        <v>380</v>
      </c>
      <c r="Y50" s="22">
        <v>2453</v>
      </c>
      <c r="Z50" s="22">
        <f t="shared" ref="Z50:Z57" si="45">AA50-AB50</f>
        <v>526</v>
      </c>
      <c r="AA50" s="22">
        <v>1716</v>
      </c>
      <c r="AB50" s="22">
        <v>1190</v>
      </c>
    </row>
    <row r="51" spans="1:28" s="1" customFormat="1" ht="21" customHeight="1" x14ac:dyDescent="0.2">
      <c r="A51" s="29" t="s">
        <v>131</v>
      </c>
      <c r="B51" s="24">
        <f t="shared" si="34"/>
        <v>-12070</v>
      </c>
      <c r="C51" s="24">
        <f t="shared" si="35"/>
        <v>2440</v>
      </c>
      <c r="D51" s="24">
        <f t="shared" si="35"/>
        <v>14510</v>
      </c>
      <c r="E51" s="24">
        <f t="shared" si="36"/>
        <v>-9569</v>
      </c>
      <c r="F51" s="24">
        <f t="shared" si="37"/>
        <v>516</v>
      </c>
      <c r="G51" s="24">
        <f t="shared" si="37"/>
        <v>10085</v>
      </c>
      <c r="H51" s="24">
        <f t="shared" si="38"/>
        <v>-7967</v>
      </c>
      <c r="I51" s="24">
        <v>21</v>
      </c>
      <c r="J51" s="24">
        <v>7988</v>
      </c>
      <c r="K51" s="24">
        <f t="shared" si="39"/>
        <v>-909</v>
      </c>
      <c r="L51" s="24">
        <v>477</v>
      </c>
      <c r="M51" s="24">
        <v>1386</v>
      </c>
      <c r="N51" s="24">
        <f t="shared" si="40"/>
        <v>-693</v>
      </c>
      <c r="O51" s="24">
        <v>18</v>
      </c>
      <c r="P51" s="24">
        <v>711</v>
      </c>
      <c r="Q51" s="24">
        <f t="shared" si="41"/>
        <v>-2644</v>
      </c>
      <c r="R51" s="24">
        <f t="shared" si="42"/>
        <v>497</v>
      </c>
      <c r="S51" s="24">
        <f t="shared" si="42"/>
        <v>3141</v>
      </c>
      <c r="T51" s="24">
        <f t="shared" si="43"/>
        <v>-517</v>
      </c>
      <c r="U51" s="24">
        <v>88</v>
      </c>
      <c r="V51" s="24">
        <v>605</v>
      </c>
      <c r="W51" s="24">
        <f t="shared" si="44"/>
        <v>-2127</v>
      </c>
      <c r="X51" s="24">
        <v>409</v>
      </c>
      <c r="Y51" s="24">
        <v>2536</v>
      </c>
      <c r="Z51" s="24">
        <f t="shared" si="45"/>
        <v>143</v>
      </c>
      <c r="AA51" s="24">
        <v>1427</v>
      </c>
      <c r="AB51" s="24">
        <v>1284</v>
      </c>
    </row>
    <row r="52" spans="1:28" s="1" customFormat="1" ht="21" customHeight="1" x14ac:dyDescent="0.2">
      <c r="A52" s="28" t="s">
        <v>132</v>
      </c>
      <c r="B52" s="22">
        <f t="shared" si="34"/>
        <v>-10435</v>
      </c>
      <c r="C52" s="22">
        <f t="shared" si="35"/>
        <v>3176</v>
      </c>
      <c r="D52" s="22">
        <f t="shared" si="35"/>
        <v>13611</v>
      </c>
      <c r="E52" s="22">
        <f t="shared" si="36"/>
        <v>-10309</v>
      </c>
      <c r="F52" s="22">
        <f t="shared" si="37"/>
        <v>517</v>
      </c>
      <c r="G52" s="22">
        <f t="shared" si="37"/>
        <v>10826</v>
      </c>
      <c r="H52" s="22">
        <f t="shared" si="38"/>
        <v>-6741</v>
      </c>
      <c r="I52" s="22">
        <v>60</v>
      </c>
      <c r="J52" s="22">
        <v>6801</v>
      </c>
      <c r="K52" s="22">
        <f t="shared" si="39"/>
        <v>-2958</v>
      </c>
      <c r="L52" s="22">
        <v>438</v>
      </c>
      <c r="M52" s="22">
        <v>3396</v>
      </c>
      <c r="N52" s="22">
        <f t="shared" si="40"/>
        <v>-610</v>
      </c>
      <c r="O52" s="22">
        <v>19</v>
      </c>
      <c r="P52" s="22">
        <v>629</v>
      </c>
      <c r="Q52" s="22">
        <f t="shared" si="41"/>
        <v>-1156</v>
      </c>
      <c r="R52" s="22">
        <f t="shared" si="42"/>
        <v>435</v>
      </c>
      <c r="S52" s="22">
        <f t="shared" si="42"/>
        <v>1591</v>
      </c>
      <c r="T52" s="22">
        <f t="shared" si="43"/>
        <v>-791</v>
      </c>
      <c r="U52" s="22">
        <v>25</v>
      </c>
      <c r="V52" s="22">
        <v>816</v>
      </c>
      <c r="W52" s="22">
        <f t="shared" si="44"/>
        <v>-365</v>
      </c>
      <c r="X52" s="22">
        <v>410</v>
      </c>
      <c r="Y52" s="22">
        <v>775</v>
      </c>
      <c r="Z52" s="22">
        <f t="shared" si="45"/>
        <v>1030</v>
      </c>
      <c r="AA52" s="22">
        <v>2224</v>
      </c>
      <c r="AB52" s="22">
        <v>1194</v>
      </c>
    </row>
    <row r="53" spans="1:28" s="1" customFormat="1" ht="21" customHeight="1" x14ac:dyDescent="0.2">
      <c r="A53" s="29" t="s">
        <v>133</v>
      </c>
      <c r="B53" s="24">
        <f t="shared" si="34"/>
        <v>-14055</v>
      </c>
      <c r="C53" s="24">
        <f t="shared" si="35"/>
        <v>2649</v>
      </c>
      <c r="D53" s="24">
        <f t="shared" si="35"/>
        <v>16704</v>
      </c>
      <c r="E53" s="24">
        <f t="shared" si="36"/>
        <v>-12240</v>
      </c>
      <c r="F53" s="24">
        <f t="shared" si="37"/>
        <v>525</v>
      </c>
      <c r="G53" s="24">
        <f t="shared" si="37"/>
        <v>12765</v>
      </c>
      <c r="H53" s="24">
        <f t="shared" si="38"/>
        <v>-3075</v>
      </c>
      <c r="I53" s="24">
        <v>70</v>
      </c>
      <c r="J53" s="24">
        <v>3145</v>
      </c>
      <c r="K53" s="24">
        <f t="shared" si="39"/>
        <v>-8053</v>
      </c>
      <c r="L53" s="24">
        <v>428</v>
      </c>
      <c r="M53" s="24">
        <v>8481</v>
      </c>
      <c r="N53" s="24">
        <f t="shared" si="40"/>
        <v>-1112</v>
      </c>
      <c r="O53" s="24">
        <v>27</v>
      </c>
      <c r="P53" s="24">
        <v>1139</v>
      </c>
      <c r="Q53" s="24">
        <f t="shared" si="41"/>
        <v>-1830</v>
      </c>
      <c r="R53" s="24">
        <f t="shared" si="42"/>
        <v>364</v>
      </c>
      <c r="S53" s="24">
        <f t="shared" si="42"/>
        <v>2194</v>
      </c>
      <c r="T53" s="24">
        <f t="shared" si="43"/>
        <v>-87</v>
      </c>
      <c r="U53" s="24">
        <v>19</v>
      </c>
      <c r="V53" s="24">
        <v>106</v>
      </c>
      <c r="W53" s="24">
        <f t="shared" si="44"/>
        <v>-1743</v>
      </c>
      <c r="X53" s="24">
        <v>345</v>
      </c>
      <c r="Y53" s="24">
        <v>2088</v>
      </c>
      <c r="Z53" s="24">
        <f t="shared" si="45"/>
        <v>15</v>
      </c>
      <c r="AA53" s="24">
        <v>1760</v>
      </c>
      <c r="AB53" s="24">
        <v>1745</v>
      </c>
    </row>
    <row r="54" spans="1:28" s="1" customFormat="1" ht="21" customHeight="1" x14ac:dyDescent="0.2">
      <c r="A54" s="28" t="s">
        <v>135</v>
      </c>
      <c r="B54" s="22">
        <f t="shared" si="34"/>
        <v>-13151</v>
      </c>
      <c r="C54" s="22">
        <f t="shared" ref="C54:D57" si="46">F54+R54+AA54</f>
        <v>2632</v>
      </c>
      <c r="D54" s="22">
        <f t="shared" si="46"/>
        <v>15783</v>
      </c>
      <c r="E54" s="22">
        <f t="shared" si="36"/>
        <v>-11489</v>
      </c>
      <c r="F54" s="22">
        <f t="shared" ref="F54:G57" si="47">I54+O54+L54</f>
        <v>77</v>
      </c>
      <c r="G54" s="22">
        <f t="shared" si="47"/>
        <v>11566</v>
      </c>
      <c r="H54" s="22">
        <f t="shared" si="38"/>
        <v>-2301</v>
      </c>
      <c r="I54" s="22">
        <v>57</v>
      </c>
      <c r="J54" s="22">
        <v>2358</v>
      </c>
      <c r="K54" s="22">
        <f t="shared" si="39"/>
        <v>-8455</v>
      </c>
      <c r="L54" s="22">
        <v>-13</v>
      </c>
      <c r="M54" s="22">
        <v>8442</v>
      </c>
      <c r="N54" s="22">
        <f t="shared" si="40"/>
        <v>-733</v>
      </c>
      <c r="O54" s="22">
        <v>33</v>
      </c>
      <c r="P54" s="22">
        <v>766</v>
      </c>
      <c r="Q54" s="22">
        <f t="shared" si="41"/>
        <v>-2248</v>
      </c>
      <c r="R54" s="22">
        <f t="shared" ref="R54:S57" si="48">+U54+X54</f>
        <v>454</v>
      </c>
      <c r="S54" s="22">
        <f t="shared" si="48"/>
        <v>2702</v>
      </c>
      <c r="T54" s="22">
        <f t="shared" si="43"/>
        <v>-3</v>
      </c>
      <c r="U54" s="22">
        <v>19</v>
      </c>
      <c r="V54" s="22">
        <v>22</v>
      </c>
      <c r="W54" s="22">
        <f t="shared" si="44"/>
        <v>-2245</v>
      </c>
      <c r="X54" s="22">
        <v>435</v>
      </c>
      <c r="Y54" s="22">
        <v>2680</v>
      </c>
      <c r="Z54" s="22">
        <f t="shared" si="45"/>
        <v>586</v>
      </c>
      <c r="AA54" s="22">
        <v>2101</v>
      </c>
      <c r="AB54" s="22">
        <v>1515</v>
      </c>
    </row>
    <row r="55" spans="1:28" s="1" customFormat="1" ht="21" customHeight="1" x14ac:dyDescent="0.2">
      <c r="A55" s="29" t="s">
        <v>136</v>
      </c>
      <c r="B55" s="24">
        <f t="shared" si="34"/>
        <v>-16241</v>
      </c>
      <c r="C55" s="24">
        <f t="shared" si="46"/>
        <v>2658</v>
      </c>
      <c r="D55" s="24">
        <f t="shared" si="46"/>
        <v>18899</v>
      </c>
      <c r="E55" s="24">
        <f t="shared" si="36"/>
        <v>-13552</v>
      </c>
      <c r="F55" s="24">
        <f t="shared" si="47"/>
        <v>94</v>
      </c>
      <c r="G55" s="24">
        <f t="shared" si="47"/>
        <v>13646</v>
      </c>
      <c r="H55" s="24">
        <f t="shared" si="38"/>
        <v>-10738</v>
      </c>
      <c r="I55" s="24">
        <v>124</v>
      </c>
      <c r="J55" s="24">
        <v>10862</v>
      </c>
      <c r="K55" s="24">
        <f t="shared" si="39"/>
        <v>-1848</v>
      </c>
      <c r="L55" s="24">
        <v>-80</v>
      </c>
      <c r="M55" s="24">
        <v>1768</v>
      </c>
      <c r="N55" s="24">
        <f t="shared" si="40"/>
        <v>-966</v>
      </c>
      <c r="O55" s="24">
        <v>50</v>
      </c>
      <c r="P55" s="24">
        <v>1016</v>
      </c>
      <c r="Q55" s="24">
        <f t="shared" si="41"/>
        <v>-2832</v>
      </c>
      <c r="R55" s="24">
        <f t="shared" si="48"/>
        <v>553</v>
      </c>
      <c r="S55" s="24">
        <f t="shared" si="48"/>
        <v>3385</v>
      </c>
      <c r="T55" s="24">
        <f t="shared" si="43"/>
        <v>-799</v>
      </c>
      <c r="U55" s="24">
        <v>122</v>
      </c>
      <c r="V55" s="24">
        <v>921</v>
      </c>
      <c r="W55" s="24">
        <f t="shared" si="44"/>
        <v>-2033</v>
      </c>
      <c r="X55" s="24">
        <v>431</v>
      </c>
      <c r="Y55" s="24">
        <v>2464</v>
      </c>
      <c r="Z55" s="24">
        <f t="shared" si="45"/>
        <v>143</v>
      </c>
      <c r="AA55" s="24">
        <v>2011</v>
      </c>
      <c r="AB55" s="24">
        <v>1868</v>
      </c>
    </row>
    <row r="56" spans="1:28" s="1" customFormat="1" ht="21" customHeight="1" x14ac:dyDescent="0.2">
      <c r="A56" s="28" t="s">
        <v>137</v>
      </c>
      <c r="B56" s="22">
        <f t="shared" si="34"/>
        <v>-13747</v>
      </c>
      <c r="C56" s="22">
        <f t="shared" si="46"/>
        <v>2985</v>
      </c>
      <c r="D56" s="22">
        <f t="shared" si="46"/>
        <v>16732</v>
      </c>
      <c r="E56" s="22">
        <f t="shared" si="36"/>
        <v>-12989</v>
      </c>
      <c r="F56" s="22">
        <f t="shared" si="47"/>
        <v>88</v>
      </c>
      <c r="G56" s="22">
        <f t="shared" si="47"/>
        <v>13077</v>
      </c>
      <c r="H56" s="22">
        <f t="shared" si="38"/>
        <v>-5270</v>
      </c>
      <c r="I56" s="22">
        <v>58</v>
      </c>
      <c r="J56" s="22">
        <v>5328</v>
      </c>
      <c r="K56" s="22">
        <f t="shared" si="39"/>
        <v>-6945</v>
      </c>
      <c r="L56" s="22">
        <v>-14</v>
      </c>
      <c r="M56" s="22">
        <v>6931</v>
      </c>
      <c r="N56" s="22">
        <f t="shared" si="40"/>
        <v>-774</v>
      </c>
      <c r="O56" s="22">
        <v>44</v>
      </c>
      <c r="P56" s="22">
        <v>818</v>
      </c>
      <c r="Q56" s="22">
        <f t="shared" si="41"/>
        <v>-1502</v>
      </c>
      <c r="R56" s="22">
        <f t="shared" si="48"/>
        <v>314</v>
      </c>
      <c r="S56" s="22">
        <f t="shared" si="48"/>
        <v>1816</v>
      </c>
      <c r="T56" s="22">
        <f t="shared" si="43"/>
        <v>-558</v>
      </c>
      <c r="U56" s="22">
        <v>74</v>
      </c>
      <c r="V56" s="22">
        <v>632</v>
      </c>
      <c r="W56" s="22">
        <f t="shared" si="44"/>
        <v>-944</v>
      </c>
      <c r="X56" s="22">
        <v>240</v>
      </c>
      <c r="Y56" s="22">
        <v>1184</v>
      </c>
      <c r="Z56" s="22">
        <f t="shared" si="45"/>
        <v>744</v>
      </c>
      <c r="AA56" s="22">
        <v>2583</v>
      </c>
      <c r="AB56" s="22">
        <v>1839</v>
      </c>
    </row>
    <row r="57" spans="1:28" s="1" customFormat="1" ht="21" customHeight="1" x14ac:dyDescent="0.2">
      <c r="A57" s="29" t="s">
        <v>138</v>
      </c>
      <c r="B57" s="24">
        <f t="shared" si="34"/>
        <v>-15813</v>
      </c>
      <c r="C57" s="24">
        <f t="shared" si="46"/>
        <v>2528</v>
      </c>
      <c r="D57" s="24">
        <f t="shared" si="46"/>
        <v>18341</v>
      </c>
      <c r="E57" s="24">
        <f t="shared" si="36"/>
        <v>-13607</v>
      </c>
      <c r="F57" s="24">
        <f t="shared" si="47"/>
        <v>107</v>
      </c>
      <c r="G57" s="24">
        <f t="shared" si="47"/>
        <v>13714</v>
      </c>
      <c r="H57" s="24">
        <f t="shared" si="38"/>
        <v>-3719</v>
      </c>
      <c r="I57" s="24">
        <v>165</v>
      </c>
      <c r="J57" s="24">
        <v>3884</v>
      </c>
      <c r="K57" s="24">
        <f t="shared" si="39"/>
        <v>-8589</v>
      </c>
      <c r="L57" s="24">
        <v>-121</v>
      </c>
      <c r="M57" s="24">
        <v>8468</v>
      </c>
      <c r="N57" s="24">
        <f t="shared" si="40"/>
        <v>-1299</v>
      </c>
      <c r="O57" s="24">
        <v>63</v>
      </c>
      <c r="P57" s="24">
        <v>1362</v>
      </c>
      <c r="Q57" s="24">
        <f t="shared" si="41"/>
        <v>-1409</v>
      </c>
      <c r="R57" s="24">
        <f t="shared" si="48"/>
        <v>599</v>
      </c>
      <c r="S57" s="24">
        <f t="shared" si="48"/>
        <v>2008</v>
      </c>
      <c r="T57" s="24">
        <f t="shared" si="43"/>
        <v>-382</v>
      </c>
      <c r="U57" s="24">
        <v>37</v>
      </c>
      <c r="V57" s="24">
        <v>419</v>
      </c>
      <c r="W57" s="24">
        <f t="shared" si="44"/>
        <v>-1027</v>
      </c>
      <c r="X57" s="24">
        <v>562</v>
      </c>
      <c r="Y57" s="24">
        <v>1589</v>
      </c>
      <c r="Z57" s="24">
        <f t="shared" si="45"/>
        <v>-797</v>
      </c>
      <c r="AA57" s="24">
        <v>1822</v>
      </c>
      <c r="AB57" s="24">
        <v>2619</v>
      </c>
    </row>
    <row r="58" spans="1:28" s="1" customFormat="1" ht="21" customHeight="1" x14ac:dyDescent="0.2">
      <c r="A58" s="28" t="s">
        <v>139</v>
      </c>
      <c r="B58" s="22">
        <f t="shared" ref="B58:B65" si="49">C58-D58</f>
        <v>-9246</v>
      </c>
      <c r="C58" s="22">
        <f t="shared" ref="C58:D61" si="50">F58+R58+AA58</f>
        <v>3310</v>
      </c>
      <c r="D58" s="22">
        <f t="shared" si="50"/>
        <v>12556</v>
      </c>
      <c r="E58" s="22">
        <f t="shared" ref="E58:E65" si="51">F58-G58</f>
        <v>-6761</v>
      </c>
      <c r="F58" s="22">
        <f t="shared" ref="F58:G61" si="52">I58+O58+L58</f>
        <v>557</v>
      </c>
      <c r="G58" s="22">
        <f t="shared" si="52"/>
        <v>7318</v>
      </c>
      <c r="H58" s="22">
        <f t="shared" ref="H58:H65" si="53">I58-J58</f>
        <v>-2733</v>
      </c>
      <c r="I58" s="22">
        <v>137</v>
      </c>
      <c r="J58" s="22">
        <v>2870</v>
      </c>
      <c r="K58" s="22">
        <f t="shared" ref="K58:K65" si="54">L58-M58</f>
        <v>-3245</v>
      </c>
      <c r="L58" s="22">
        <v>363</v>
      </c>
      <c r="M58" s="22">
        <v>3608</v>
      </c>
      <c r="N58" s="22">
        <f t="shared" ref="N58:N65" si="55">O58-P58</f>
        <v>-783</v>
      </c>
      <c r="O58" s="22">
        <v>57</v>
      </c>
      <c r="P58" s="22">
        <v>840</v>
      </c>
      <c r="Q58" s="22">
        <f t="shared" ref="Q58:Q65" si="56">R58-S58</f>
        <v>-2187</v>
      </c>
      <c r="R58" s="22">
        <f t="shared" ref="R58:S61" si="57">+U58+X58</f>
        <v>431</v>
      </c>
      <c r="S58" s="22">
        <f t="shared" si="57"/>
        <v>2618</v>
      </c>
      <c r="T58" s="22">
        <f t="shared" ref="T58:T65" si="58">U58-V58</f>
        <v>-15</v>
      </c>
      <c r="U58" s="22">
        <v>22</v>
      </c>
      <c r="V58" s="22">
        <v>37</v>
      </c>
      <c r="W58" s="22">
        <f t="shared" ref="W58:W65" si="59">X58-Y58</f>
        <v>-2172</v>
      </c>
      <c r="X58" s="22">
        <v>409</v>
      </c>
      <c r="Y58" s="22">
        <v>2581</v>
      </c>
      <c r="Z58" s="22">
        <f t="shared" ref="Z58:Z65" si="60">AA58-AB58</f>
        <v>-298</v>
      </c>
      <c r="AA58" s="22">
        <v>2322</v>
      </c>
      <c r="AB58" s="22">
        <v>2620</v>
      </c>
    </row>
    <row r="59" spans="1:28" s="1" customFormat="1" ht="21" customHeight="1" x14ac:dyDescent="0.2">
      <c r="A59" s="29" t="s">
        <v>140</v>
      </c>
      <c r="B59" s="24">
        <f t="shared" si="49"/>
        <v>-12139</v>
      </c>
      <c r="C59" s="24">
        <f t="shared" si="50"/>
        <v>2888</v>
      </c>
      <c r="D59" s="24">
        <f t="shared" si="50"/>
        <v>15027</v>
      </c>
      <c r="E59" s="24">
        <f t="shared" si="51"/>
        <v>-8491</v>
      </c>
      <c r="F59" s="24">
        <f t="shared" si="52"/>
        <v>559</v>
      </c>
      <c r="G59" s="24">
        <f t="shared" si="52"/>
        <v>9050</v>
      </c>
      <c r="H59" s="24">
        <f t="shared" si="53"/>
        <v>-11597</v>
      </c>
      <c r="I59" s="24">
        <v>386</v>
      </c>
      <c r="J59" s="24">
        <v>11983</v>
      </c>
      <c r="K59" s="24">
        <f t="shared" si="54"/>
        <v>4328</v>
      </c>
      <c r="L59" s="24">
        <v>115</v>
      </c>
      <c r="M59" s="24">
        <v>-4213</v>
      </c>
      <c r="N59" s="24">
        <f t="shared" si="55"/>
        <v>-1222</v>
      </c>
      <c r="O59" s="24">
        <v>58</v>
      </c>
      <c r="P59" s="24">
        <v>1280</v>
      </c>
      <c r="Q59" s="24">
        <f t="shared" si="56"/>
        <v>-2906</v>
      </c>
      <c r="R59" s="24">
        <f t="shared" si="57"/>
        <v>345</v>
      </c>
      <c r="S59" s="24">
        <f t="shared" si="57"/>
        <v>3251</v>
      </c>
      <c r="T59" s="24">
        <f t="shared" si="58"/>
        <v>-1095</v>
      </c>
      <c r="U59" s="24">
        <v>89</v>
      </c>
      <c r="V59" s="24">
        <v>1184</v>
      </c>
      <c r="W59" s="24">
        <f t="shared" si="59"/>
        <v>-1811</v>
      </c>
      <c r="X59" s="24">
        <v>256</v>
      </c>
      <c r="Y59" s="24">
        <v>2067</v>
      </c>
      <c r="Z59" s="24">
        <f t="shared" si="60"/>
        <v>-742</v>
      </c>
      <c r="AA59" s="24">
        <v>1984</v>
      </c>
      <c r="AB59" s="24">
        <v>2726</v>
      </c>
    </row>
    <row r="60" spans="1:28" s="1" customFormat="1" ht="21" customHeight="1" x14ac:dyDescent="0.2">
      <c r="A60" s="28" t="s">
        <v>141</v>
      </c>
      <c r="B60" s="22">
        <f t="shared" si="49"/>
        <v>-9305</v>
      </c>
      <c r="C60" s="22">
        <f t="shared" si="50"/>
        <v>3421</v>
      </c>
      <c r="D60" s="22">
        <f t="shared" si="50"/>
        <v>12726</v>
      </c>
      <c r="E60" s="22">
        <f t="shared" si="51"/>
        <v>-7069</v>
      </c>
      <c r="F60" s="22">
        <f t="shared" si="52"/>
        <v>561</v>
      </c>
      <c r="G60" s="22">
        <f t="shared" si="52"/>
        <v>7630</v>
      </c>
      <c r="H60" s="22">
        <f t="shared" si="53"/>
        <v>-6784</v>
      </c>
      <c r="I60" s="22">
        <v>626</v>
      </c>
      <c r="J60" s="22">
        <v>7410</v>
      </c>
      <c r="K60" s="22">
        <f t="shared" si="54"/>
        <v>860</v>
      </c>
      <c r="L60" s="22">
        <v>-125</v>
      </c>
      <c r="M60" s="22">
        <v>-985</v>
      </c>
      <c r="N60" s="22">
        <f t="shared" si="55"/>
        <v>-1145</v>
      </c>
      <c r="O60" s="22">
        <v>60</v>
      </c>
      <c r="P60" s="22">
        <v>1205</v>
      </c>
      <c r="Q60" s="22">
        <f t="shared" si="56"/>
        <v>-1674</v>
      </c>
      <c r="R60" s="22">
        <f t="shared" si="57"/>
        <v>408</v>
      </c>
      <c r="S60" s="22">
        <f t="shared" si="57"/>
        <v>2082</v>
      </c>
      <c r="T60" s="22">
        <f t="shared" si="58"/>
        <v>-1048</v>
      </c>
      <c r="U60" s="22">
        <v>84</v>
      </c>
      <c r="V60" s="22">
        <v>1132</v>
      </c>
      <c r="W60" s="22">
        <f t="shared" si="59"/>
        <v>-626</v>
      </c>
      <c r="X60" s="22">
        <v>324</v>
      </c>
      <c r="Y60" s="22">
        <v>950</v>
      </c>
      <c r="Z60" s="22">
        <f t="shared" si="60"/>
        <v>-562</v>
      </c>
      <c r="AA60" s="22">
        <v>2452</v>
      </c>
      <c r="AB60" s="22">
        <v>3014</v>
      </c>
    </row>
    <row r="61" spans="1:28" s="1" customFormat="1" ht="21" customHeight="1" x14ac:dyDescent="0.2">
      <c r="A61" s="29" t="s">
        <v>142</v>
      </c>
      <c r="B61" s="24">
        <f t="shared" si="49"/>
        <v>-9260</v>
      </c>
      <c r="C61" s="24">
        <f t="shared" si="50"/>
        <v>3303</v>
      </c>
      <c r="D61" s="24">
        <f t="shared" si="50"/>
        <v>12563</v>
      </c>
      <c r="E61" s="24">
        <f t="shared" si="51"/>
        <v>-6077</v>
      </c>
      <c r="F61" s="24">
        <f t="shared" si="52"/>
        <v>652</v>
      </c>
      <c r="G61" s="24">
        <f t="shared" si="52"/>
        <v>6729</v>
      </c>
      <c r="H61" s="24">
        <f t="shared" si="53"/>
        <v>-5555</v>
      </c>
      <c r="I61" s="24">
        <v>277</v>
      </c>
      <c r="J61" s="24">
        <v>5832</v>
      </c>
      <c r="K61" s="24">
        <f t="shared" si="54"/>
        <v>935</v>
      </c>
      <c r="L61" s="24">
        <v>223</v>
      </c>
      <c r="M61" s="24">
        <v>-712</v>
      </c>
      <c r="N61" s="24">
        <f t="shared" si="55"/>
        <v>-1457</v>
      </c>
      <c r="O61" s="24">
        <v>152</v>
      </c>
      <c r="P61" s="24">
        <v>1609</v>
      </c>
      <c r="Q61" s="24">
        <f t="shared" si="56"/>
        <v>-1564</v>
      </c>
      <c r="R61" s="24">
        <f t="shared" si="57"/>
        <v>410</v>
      </c>
      <c r="S61" s="24">
        <f t="shared" si="57"/>
        <v>1974</v>
      </c>
      <c r="T61" s="24">
        <f t="shared" si="58"/>
        <v>-11</v>
      </c>
      <c r="U61" s="24">
        <v>70</v>
      </c>
      <c r="V61" s="24">
        <v>81</v>
      </c>
      <c r="W61" s="24">
        <f t="shared" si="59"/>
        <v>-1553</v>
      </c>
      <c r="X61" s="24">
        <v>340</v>
      </c>
      <c r="Y61" s="24">
        <v>1893</v>
      </c>
      <c r="Z61" s="24">
        <f t="shared" si="60"/>
        <v>-1619</v>
      </c>
      <c r="AA61" s="24">
        <v>2241</v>
      </c>
      <c r="AB61" s="24">
        <v>3860</v>
      </c>
    </row>
    <row r="62" spans="1:28" s="1" customFormat="1" ht="21" customHeight="1" x14ac:dyDescent="0.2">
      <c r="A62" s="28" t="s">
        <v>147</v>
      </c>
      <c r="B62" s="22">
        <f t="shared" si="49"/>
        <v>-12035</v>
      </c>
      <c r="C62" s="22">
        <f t="shared" ref="C62:D65" si="61">F62+R62+AA62</f>
        <v>2329</v>
      </c>
      <c r="D62" s="22">
        <f t="shared" si="61"/>
        <v>14364</v>
      </c>
      <c r="E62" s="22">
        <f t="shared" si="51"/>
        <v>-8455</v>
      </c>
      <c r="F62" s="22">
        <f t="shared" ref="F62:G65" si="62">I62+O62+L62</f>
        <v>-562</v>
      </c>
      <c r="G62" s="22">
        <f t="shared" si="62"/>
        <v>7893</v>
      </c>
      <c r="H62" s="22">
        <f t="shared" si="53"/>
        <v>-2586</v>
      </c>
      <c r="I62" s="22">
        <v>149</v>
      </c>
      <c r="J62" s="22">
        <v>2735</v>
      </c>
      <c r="K62" s="22">
        <f t="shared" si="54"/>
        <v>-4875</v>
      </c>
      <c r="L62" s="22">
        <v>-961</v>
      </c>
      <c r="M62" s="22">
        <v>3914</v>
      </c>
      <c r="N62" s="22">
        <f t="shared" si="55"/>
        <v>-994</v>
      </c>
      <c r="O62" s="22">
        <v>250</v>
      </c>
      <c r="P62" s="22">
        <v>1244</v>
      </c>
      <c r="Q62" s="22">
        <f t="shared" si="56"/>
        <v>-2504</v>
      </c>
      <c r="R62" s="22">
        <f t="shared" ref="R62:S65" si="63">+U62+X62</f>
        <v>510</v>
      </c>
      <c r="S62" s="22">
        <f t="shared" si="63"/>
        <v>3014</v>
      </c>
      <c r="T62" s="22">
        <f t="shared" si="58"/>
        <v>22</v>
      </c>
      <c r="U62" s="22">
        <v>62</v>
      </c>
      <c r="V62" s="22">
        <v>40</v>
      </c>
      <c r="W62" s="22">
        <f t="shared" si="59"/>
        <v>-2526</v>
      </c>
      <c r="X62" s="22">
        <v>448</v>
      </c>
      <c r="Y62" s="22">
        <v>2974</v>
      </c>
      <c r="Z62" s="22">
        <f t="shared" si="60"/>
        <v>-1076</v>
      </c>
      <c r="AA62" s="22">
        <v>2381</v>
      </c>
      <c r="AB62" s="22">
        <v>3457</v>
      </c>
    </row>
    <row r="63" spans="1:28" s="1" customFormat="1" ht="21" customHeight="1" x14ac:dyDescent="0.2">
      <c r="A63" s="29" t="s">
        <v>148</v>
      </c>
      <c r="B63" s="24">
        <f t="shared" si="49"/>
        <v>-18042</v>
      </c>
      <c r="C63" s="24">
        <f t="shared" si="61"/>
        <v>1719</v>
      </c>
      <c r="D63" s="24">
        <f t="shared" si="61"/>
        <v>19761</v>
      </c>
      <c r="E63" s="24">
        <f t="shared" si="51"/>
        <v>-14206</v>
      </c>
      <c r="F63" s="24">
        <f t="shared" si="62"/>
        <v>-500</v>
      </c>
      <c r="G63" s="24">
        <f t="shared" si="62"/>
        <v>13706</v>
      </c>
      <c r="H63" s="24">
        <f t="shared" si="53"/>
        <v>-7907</v>
      </c>
      <c r="I63" s="24">
        <v>241</v>
      </c>
      <c r="J63" s="24">
        <v>8148</v>
      </c>
      <c r="K63" s="24">
        <f t="shared" si="54"/>
        <v>-5197</v>
      </c>
      <c r="L63" s="24">
        <v>-1053</v>
      </c>
      <c r="M63" s="24">
        <v>4144</v>
      </c>
      <c r="N63" s="24">
        <f t="shared" si="55"/>
        <v>-1102</v>
      </c>
      <c r="O63" s="24">
        <v>312</v>
      </c>
      <c r="P63" s="24">
        <v>1414</v>
      </c>
      <c r="Q63" s="24">
        <f t="shared" si="56"/>
        <v>-2832</v>
      </c>
      <c r="R63" s="24">
        <f t="shared" si="63"/>
        <v>511</v>
      </c>
      <c r="S63" s="24">
        <f t="shared" si="63"/>
        <v>3343</v>
      </c>
      <c r="T63" s="24">
        <f t="shared" si="58"/>
        <v>-247</v>
      </c>
      <c r="U63" s="24">
        <v>72</v>
      </c>
      <c r="V63" s="24">
        <v>319</v>
      </c>
      <c r="W63" s="24">
        <f t="shared" si="59"/>
        <v>-2585</v>
      </c>
      <c r="X63" s="24">
        <v>439</v>
      </c>
      <c r="Y63" s="24">
        <v>3024</v>
      </c>
      <c r="Z63" s="24">
        <f t="shared" si="60"/>
        <v>-1004</v>
      </c>
      <c r="AA63" s="24">
        <v>1708</v>
      </c>
      <c r="AB63" s="24">
        <v>2712</v>
      </c>
    </row>
    <row r="64" spans="1:28" s="1" customFormat="1" ht="21" customHeight="1" x14ac:dyDescent="0.2">
      <c r="A64" s="28" t="s">
        <v>149</v>
      </c>
      <c r="B64" s="22">
        <f t="shared" si="49"/>
        <v>-14422</v>
      </c>
      <c r="C64" s="22">
        <f t="shared" si="61"/>
        <v>1579</v>
      </c>
      <c r="D64" s="22">
        <f t="shared" si="61"/>
        <v>16001</v>
      </c>
      <c r="E64" s="22">
        <f t="shared" si="51"/>
        <v>-12093</v>
      </c>
      <c r="F64" s="22">
        <f t="shared" si="62"/>
        <v>-748</v>
      </c>
      <c r="G64" s="22">
        <f t="shared" si="62"/>
        <v>11345</v>
      </c>
      <c r="H64" s="22">
        <f t="shared" si="53"/>
        <v>-8049</v>
      </c>
      <c r="I64" s="22">
        <v>161</v>
      </c>
      <c r="J64" s="22">
        <v>8210</v>
      </c>
      <c r="K64" s="22">
        <f t="shared" si="54"/>
        <v>-2948</v>
      </c>
      <c r="L64" s="22">
        <v>-973</v>
      </c>
      <c r="M64" s="22">
        <v>1975</v>
      </c>
      <c r="N64" s="22">
        <f t="shared" si="55"/>
        <v>-1096</v>
      </c>
      <c r="O64" s="22">
        <v>64</v>
      </c>
      <c r="P64" s="22">
        <v>1160</v>
      </c>
      <c r="Q64" s="22">
        <f t="shared" si="56"/>
        <v>-1479</v>
      </c>
      <c r="R64" s="22">
        <f t="shared" si="63"/>
        <v>535</v>
      </c>
      <c r="S64" s="22">
        <f t="shared" si="63"/>
        <v>2014</v>
      </c>
      <c r="T64" s="22">
        <f t="shared" si="58"/>
        <v>-576</v>
      </c>
      <c r="U64" s="22">
        <v>348</v>
      </c>
      <c r="V64" s="22">
        <v>924</v>
      </c>
      <c r="W64" s="22">
        <f t="shared" si="59"/>
        <v>-903</v>
      </c>
      <c r="X64" s="22">
        <v>187</v>
      </c>
      <c r="Y64" s="22">
        <v>1090</v>
      </c>
      <c r="Z64" s="22">
        <f t="shared" si="60"/>
        <v>-850</v>
      </c>
      <c r="AA64" s="22">
        <v>1792</v>
      </c>
      <c r="AB64" s="22">
        <v>2642</v>
      </c>
    </row>
    <row r="65" spans="1:28" s="1" customFormat="1" ht="21" customHeight="1" x14ac:dyDescent="0.2">
      <c r="A65" s="29" t="s">
        <v>150</v>
      </c>
      <c r="B65" s="24">
        <f t="shared" si="49"/>
        <v>-16201</v>
      </c>
      <c r="C65" s="24">
        <f t="shared" si="61"/>
        <v>1253</v>
      </c>
      <c r="D65" s="24">
        <f t="shared" si="61"/>
        <v>17454</v>
      </c>
      <c r="E65" s="24">
        <f t="shared" si="51"/>
        <v>-12089</v>
      </c>
      <c r="F65" s="24">
        <f t="shared" si="62"/>
        <v>-649</v>
      </c>
      <c r="G65" s="24">
        <f t="shared" si="62"/>
        <v>11440</v>
      </c>
      <c r="H65" s="24">
        <f t="shared" si="53"/>
        <v>-3758</v>
      </c>
      <c r="I65" s="24">
        <v>505</v>
      </c>
      <c r="J65" s="24">
        <v>4263</v>
      </c>
      <c r="K65" s="24">
        <f t="shared" si="54"/>
        <v>-6784</v>
      </c>
      <c r="L65" s="24">
        <v>-1318</v>
      </c>
      <c r="M65" s="24">
        <v>5466</v>
      </c>
      <c r="N65" s="24">
        <f t="shared" si="55"/>
        <v>-1547</v>
      </c>
      <c r="O65" s="24">
        <v>164</v>
      </c>
      <c r="P65" s="24">
        <v>1711</v>
      </c>
      <c r="Q65" s="24">
        <f t="shared" si="56"/>
        <v>-3096</v>
      </c>
      <c r="R65" s="24">
        <f t="shared" si="63"/>
        <v>312</v>
      </c>
      <c r="S65" s="24">
        <f t="shared" si="63"/>
        <v>3408</v>
      </c>
      <c r="T65" s="24">
        <f t="shared" si="58"/>
        <v>-1203</v>
      </c>
      <c r="U65" s="24">
        <v>27</v>
      </c>
      <c r="V65" s="24">
        <v>1230</v>
      </c>
      <c r="W65" s="24">
        <f t="shared" si="59"/>
        <v>-1893</v>
      </c>
      <c r="X65" s="24">
        <v>285</v>
      </c>
      <c r="Y65" s="24">
        <v>2178</v>
      </c>
      <c r="Z65" s="24">
        <f t="shared" si="60"/>
        <v>-1016</v>
      </c>
      <c r="AA65" s="24">
        <v>1590</v>
      </c>
      <c r="AB65" s="24">
        <v>2606</v>
      </c>
    </row>
    <row r="66" spans="1:28" s="1" customFormat="1" ht="21" customHeight="1" x14ac:dyDescent="0.2">
      <c r="A66" s="28" t="s">
        <v>151</v>
      </c>
      <c r="B66" s="22">
        <f t="shared" ref="B66:B73" si="64">C66-D66</f>
        <v>-13189</v>
      </c>
      <c r="C66" s="22">
        <f t="shared" ref="C66:D69" si="65">F66+R66+AA66</f>
        <v>2777</v>
      </c>
      <c r="D66" s="22">
        <f t="shared" si="65"/>
        <v>15966</v>
      </c>
      <c r="E66" s="22">
        <f t="shared" ref="E66:E73" si="66">F66-G66</f>
        <v>-10130</v>
      </c>
      <c r="F66" s="22">
        <f t="shared" ref="F66:G69" si="67">I66+O66+L66</f>
        <v>810</v>
      </c>
      <c r="G66" s="22">
        <f t="shared" si="67"/>
        <v>10940</v>
      </c>
      <c r="H66" s="22">
        <f t="shared" ref="H66:H73" si="68">I66-J66</f>
        <v>-1590</v>
      </c>
      <c r="I66" s="22">
        <v>64</v>
      </c>
      <c r="J66" s="22">
        <v>1654</v>
      </c>
      <c r="K66" s="22">
        <f t="shared" ref="K66:K73" si="69">L66-M66</f>
        <v>-7521</v>
      </c>
      <c r="L66" s="22">
        <v>337</v>
      </c>
      <c r="M66" s="22">
        <v>7858</v>
      </c>
      <c r="N66" s="22">
        <f t="shared" ref="N66:N73" si="70">O66-P66</f>
        <v>-1019</v>
      </c>
      <c r="O66" s="22">
        <v>409</v>
      </c>
      <c r="P66" s="22">
        <v>1428</v>
      </c>
      <c r="Q66" s="22">
        <f t="shared" ref="Q66:Q73" si="71">R66-S66</f>
        <v>-2855</v>
      </c>
      <c r="R66" s="22">
        <f t="shared" ref="R66:S69" si="72">+U66+X66</f>
        <v>292</v>
      </c>
      <c r="S66" s="22">
        <f t="shared" si="72"/>
        <v>3147</v>
      </c>
      <c r="T66" s="22">
        <f t="shared" ref="T66:T73" si="73">U66-V66</f>
        <v>2</v>
      </c>
      <c r="U66" s="22">
        <v>30</v>
      </c>
      <c r="V66" s="22">
        <v>28</v>
      </c>
      <c r="W66" s="22">
        <f t="shared" ref="W66:W73" si="74">X66-Y66</f>
        <v>-2857</v>
      </c>
      <c r="X66" s="22">
        <v>262</v>
      </c>
      <c r="Y66" s="22">
        <v>3119</v>
      </c>
      <c r="Z66" s="22">
        <f t="shared" ref="Z66:Z73" si="75">AA66-AB66</f>
        <v>-204</v>
      </c>
      <c r="AA66" s="22">
        <v>1675</v>
      </c>
      <c r="AB66" s="22">
        <v>1879</v>
      </c>
    </row>
    <row r="67" spans="1:28" s="1" customFormat="1" ht="21" customHeight="1" x14ac:dyDescent="0.2">
      <c r="A67" s="29" t="s">
        <v>152</v>
      </c>
      <c r="B67" s="24">
        <f t="shared" si="64"/>
        <v>-15721</v>
      </c>
      <c r="C67" s="24">
        <f t="shared" si="65"/>
        <v>2846</v>
      </c>
      <c r="D67" s="24">
        <f t="shared" si="65"/>
        <v>18567</v>
      </c>
      <c r="E67" s="24">
        <f t="shared" si="66"/>
        <v>-12021</v>
      </c>
      <c r="F67" s="24">
        <f t="shared" si="67"/>
        <v>897</v>
      </c>
      <c r="G67" s="24">
        <f t="shared" si="67"/>
        <v>12918</v>
      </c>
      <c r="H67" s="24">
        <f t="shared" si="68"/>
        <v>-10117</v>
      </c>
      <c r="I67" s="24">
        <v>416</v>
      </c>
      <c r="J67" s="24">
        <v>10533</v>
      </c>
      <c r="K67" s="24">
        <f t="shared" si="69"/>
        <v>-611</v>
      </c>
      <c r="L67" s="24">
        <v>85</v>
      </c>
      <c r="M67" s="24">
        <v>696</v>
      </c>
      <c r="N67" s="24">
        <f t="shared" si="70"/>
        <v>-1293</v>
      </c>
      <c r="O67" s="24">
        <v>396</v>
      </c>
      <c r="P67" s="24">
        <v>1689</v>
      </c>
      <c r="Q67" s="24">
        <f t="shared" si="71"/>
        <v>-2966</v>
      </c>
      <c r="R67" s="24">
        <f t="shared" si="72"/>
        <v>209</v>
      </c>
      <c r="S67" s="24">
        <f t="shared" si="72"/>
        <v>3175</v>
      </c>
      <c r="T67" s="24">
        <f t="shared" si="73"/>
        <v>-156</v>
      </c>
      <c r="U67" s="24">
        <v>87</v>
      </c>
      <c r="V67" s="24">
        <v>243</v>
      </c>
      <c r="W67" s="24">
        <f t="shared" si="74"/>
        <v>-2810</v>
      </c>
      <c r="X67" s="24">
        <v>122</v>
      </c>
      <c r="Y67" s="24">
        <v>2932</v>
      </c>
      <c r="Z67" s="24">
        <f t="shared" si="75"/>
        <v>-734</v>
      </c>
      <c r="AA67" s="24">
        <v>1740</v>
      </c>
      <c r="AB67" s="24">
        <v>2474</v>
      </c>
    </row>
    <row r="68" spans="1:28" s="1" customFormat="1" ht="21" customHeight="1" x14ac:dyDescent="0.2">
      <c r="A68" s="28" t="s">
        <v>153</v>
      </c>
      <c r="B68" s="22">
        <f t="shared" si="64"/>
        <v>-19066</v>
      </c>
      <c r="C68" s="22">
        <f t="shared" si="65"/>
        <v>3238</v>
      </c>
      <c r="D68" s="22">
        <f t="shared" si="65"/>
        <v>22304</v>
      </c>
      <c r="E68" s="22">
        <f t="shared" si="66"/>
        <v>-14433</v>
      </c>
      <c r="F68" s="22">
        <f t="shared" si="67"/>
        <v>1078</v>
      </c>
      <c r="G68" s="22">
        <f t="shared" si="67"/>
        <v>15511</v>
      </c>
      <c r="H68" s="22">
        <f t="shared" si="68"/>
        <v>-7014</v>
      </c>
      <c r="I68" s="22">
        <v>503</v>
      </c>
      <c r="J68" s="22">
        <v>7517</v>
      </c>
      <c r="K68" s="22">
        <f t="shared" si="69"/>
        <v>-6296</v>
      </c>
      <c r="L68" s="22">
        <v>73</v>
      </c>
      <c r="M68" s="22">
        <v>6369</v>
      </c>
      <c r="N68" s="22">
        <f t="shared" si="70"/>
        <v>-1123</v>
      </c>
      <c r="O68" s="22">
        <v>502</v>
      </c>
      <c r="P68" s="22">
        <v>1625</v>
      </c>
      <c r="Q68" s="22">
        <f t="shared" si="71"/>
        <v>-4088</v>
      </c>
      <c r="R68" s="22">
        <f t="shared" si="72"/>
        <v>351</v>
      </c>
      <c r="S68" s="22">
        <f t="shared" si="72"/>
        <v>4439</v>
      </c>
      <c r="T68" s="22">
        <f t="shared" si="73"/>
        <v>-915</v>
      </c>
      <c r="U68" s="22">
        <v>221</v>
      </c>
      <c r="V68" s="22">
        <v>1136</v>
      </c>
      <c r="W68" s="22">
        <f t="shared" si="74"/>
        <v>-3173</v>
      </c>
      <c r="X68" s="22">
        <v>130</v>
      </c>
      <c r="Y68" s="22">
        <v>3303</v>
      </c>
      <c r="Z68" s="22">
        <f t="shared" si="75"/>
        <v>-545</v>
      </c>
      <c r="AA68" s="22">
        <v>1809</v>
      </c>
      <c r="AB68" s="22">
        <v>2354</v>
      </c>
    </row>
    <row r="69" spans="1:28" s="1" customFormat="1" ht="21" customHeight="1" x14ac:dyDescent="0.2">
      <c r="A69" s="29" t="s">
        <v>154</v>
      </c>
      <c r="B69" s="24">
        <f t="shared" si="64"/>
        <v>-17028</v>
      </c>
      <c r="C69" s="24">
        <f t="shared" si="65"/>
        <v>3380</v>
      </c>
      <c r="D69" s="24">
        <f t="shared" si="65"/>
        <v>20408</v>
      </c>
      <c r="E69" s="24">
        <f t="shared" si="66"/>
        <v>-12788</v>
      </c>
      <c r="F69" s="24">
        <f t="shared" si="67"/>
        <v>1064</v>
      </c>
      <c r="G69" s="24">
        <f t="shared" si="67"/>
        <v>13852</v>
      </c>
      <c r="H69" s="24">
        <f t="shared" si="68"/>
        <v>-4034</v>
      </c>
      <c r="I69" s="24">
        <v>91</v>
      </c>
      <c r="J69" s="24">
        <v>4125</v>
      </c>
      <c r="K69" s="24">
        <f t="shared" si="69"/>
        <v>-7099</v>
      </c>
      <c r="L69" s="24">
        <v>426</v>
      </c>
      <c r="M69" s="24">
        <v>7525</v>
      </c>
      <c r="N69" s="24">
        <f t="shared" si="70"/>
        <v>-1655</v>
      </c>
      <c r="O69" s="24">
        <v>547</v>
      </c>
      <c r="P69" s="24">
        <v>2202</v>
      </c>
      <c r="Q69" s="24">
        <f t="shared" si="71"/>
        <v>-3683</v>
      </c>
      <c r="R69" s="24">
        <f t="shared" si="72"/>
        <v>335</v>
      </c>
      <c r="S69" s="24">
        <f t="shared" si="72"/>
        <v>4018</v>
      </c>
      <c r="T69" s="24">
        <f t="shared" si="73"/>
        <v>-406</v>
      </c>
      <c r="U69" s="24">
        <v>202</v>
      </c>
      <c r="V69" s="24">
        <v>608</v>
      </c>
      <c r="W69" s="24">
        <f t="shared" si="74"/>
        <v>-3277</v>
      </c>
      <c r="X69" s="24">
        <v>133</v>
      </c>
      <c r="Y69" s="24">
        <v>3410</v>
      </c>
      <c r="Z69" s="24">
        <f t="shared" si="75"/>
        <v>-557</v>
      </c>
      <c r="AA69" s="24">
        <v>1981</v>
      </c>
      <c r="AB69" s="24">
        <v>2538</v>
      </c>
    </row>
    <row r="70" spans="1:28" s="1" customFormat="1" ht="21" customHeight="1" x14ac:dyDescent="0.2">
      <c r="A70" s="28" t="s">
        <v>155</v>
      </c>
      <c r="B70" s="22">
        <f t="shared" si="64"/>
        <v>-14342</v>
      </c>
      <c r="C70" s="22">
        <f t="shared" ref="C70:D73" si="76">F70+R70+AA70</f>
        <v>3300</v>
      </c>
      <c r="D70" s="22">
        <f t="shared" si="76"/>
        <v>17642</v>
      </c>
      <c r="E70" s="22">
        <f t="shared" si="66"/>
        <v>-10408</v>
      </c>
      <c r="F70" s="22">
        <f t="shared" ref="F70:G73" si="77">I70+O70+L70</f>
        <v>1240</v>
      </c>
      <c r="G70" s="22">
        <f t="shared" si="77"/>
        <v>11648</v>
      </c>
      <c r="H70" s="22">
        <f t="shared" si="68"/>
        <v>-2499</v>
      </c>
      <c r="I70" s="22">
        <v>70</v>
      </c>
      <c r="J70" s="22">
        <v>2569</v>
      </c>
      <c r="K70" s="22">
        <f t="shared" si="69"/>
        <v>-6708</v>
      </c>
      <c r="L70" s="22">
        <v>546</v>
      </c>
      <c r="M70" s="22">
        <v>7254</v>
      </c>
      <c r="N70" s="22">
        <f t="shared" si="70"/>
        <v>-1201</v>
      </c>
      <c r="O70" s="22">
        <v>624</v>
      </c>
      <c r="P70" s="22">
        <v>1825</v>
      </c>
      <c r="Q70" s="22">
        <f t="shared" si="71"/>
        <v>-3249</v>
      </c>
      <c r="R70" s="22">
        <f t="shared" ref="R70:S73" si="78">+U70+X70</f>
        <v>149</v>
      </c>
      <c r="S70" s="22">
        <f t="shared" si="78"/>
        <v>3398</v>
      </c>
      <c r="T70" s="22">
        <f t="shared" si="73"/>
        <v>14</v>
      </c>
      <c r="U70" s="22">
        <v>18</v>
      </c>
      <c r="V70" s="22">
        <v>4</v>
      </c>
      <c r="W70" s="22">
        <f t="shared" si="74"/>
        <v>-3263</v>
      </c>
      <c r="X70" s="22">
        <v>131</v>
      </c>
      <c r="Y70" s="22">
        <v>3394</v>
      </c>
      <c r="Z70" s="22">
        <f t="shared" si="75"/>
        <v>-685</v>
      </c>
      <c r="AA70" s="22">
        <v>1911</v>
      </c>
      <c r="AB70" s="22">
        <v>2596</v>
      </c>
    </row>
    <row r="71" spans="1:28" s="1" customFormat="1" ht="21" customHeight="1" x14ac:dyDescent="0.2">
      <c r="A71" s="29" t="s">
        <v>156</v>
      </c>
      <c r="B71" s="24">
        <f t="shared" si="64"/>
        <v>-21590</v>
      </c>
      <c r="C71" s="24">
        <f t="shared" si="76"/>
        <v>3380</v>
      </c>
      <c r="D71" s="24">
        <f t="shared" si="76"/>
        <v>24970</v>
      </c>
      <c r="E71" s="24">
        <f t="shared" si="66"/>
        <v>-16857</v>
      </c>
      <c r="F71" s="24">
        <f t="shared" si="77"/>
        <v>1267</v>
      </c>
      <c r="G71" s="24">
        <f t="shared" si="77"/>
        <v>18124</v>
      </c>
      <c r="H71" s="24">
        <f t="shared" si="68"/>
        <v>-14357</v>
      </c>
      <c r="I71" s="24">
        <v>431</v>
      </c>
      <c r="J71" s="24">
        <v>14788</v>
      </c>
      <c r="K71" s="24">
        <f t="shared" si="69"/>
        <v>-1205</v>
      </c>
      <c r="L71" s="24">
        <v>150</v>
      </c>
      <c r="M71" s="24">
        <v>1355</v>
      </c>
      <c r="N71" s="24">
        <f t="shared" si="70"/>
        <v>-1295</v>
      </c>
      <c r="O71" s="24">
        <v>686</v>
      </c>
      <c r="P71" s="24">
        <v>1981</v>
      </c>
      <c r="Q71" s="24">
        <f t="shared" si="71"/>
        <v>-3811</v>
      </c>
      <c r="R71" s="24">
        <f t="shared" si="78"/>
        <v>265</v>
      </c>
      <c r="S71" s="24">
        <f t="shared" si="78"/>
        <v>4076</v>
      </c>
      <c r="T71" s="24">
        <f t="shared" si="73"/>
        <v>-345</v>
      </c>
      <c r="U71" s="24">
        <v>132</v>
      </c>
      <c r="V71" s="24">
        <v>477</v>
      </c>
      <c r="W71" s="24">
        <f t="shared" si="74"/>
        <v>-3466</v>
      </c>
      <c r="X71" s="24">
        <v>133</v>
      </c>
      <c r="Y71" s="24">
        <v>3599</v>
      </c>
      <c r="Z71" s="24">
        <f t="shared" si="75"/>
        <v>-922</v>
      </c>
      <c r="AA71" s="24">
        <v>1848</v>
      </c>
      <c r="AB71" s="24">
        <v>2770</v>
      </c>
    </row>
    <row r="72" spans="1:28" s="1" customFormat="1" ht="21" customHeight="1" x14ac:dyDescent="0.2">
      <c r="A72" s="28" t="s">
        <v>157</v>
      </c>
      <c r="B72" s="22">
        <f t="shared" si="64"/>
        <v>-20589</v>
      </c>
      <c r="C72" s="22">
        <f t="shared" si="76"/>
        <v>3052</v>
      </c>
      <c r="D72" s="22">
        <f t="shared" si="76"/>
        <v>23641</v>
      </c>
      <c r="E72" s="22">
        <f t="shared" si="66"/>
        <v>-13011</v>
      </c>
      <c r="F72" s="22">
        <f t="shared" si="77"/>
        <v>652</v>
      </c>
      <c r="G72" s="22">
        <f t="shared" si="77"/>
        <v>13663</v>
      </c>
      <c r="H72" s="22">
        <f t="shared" si="68"/>
        <v>-6929</v>
      </c>
      <c r="I72" s="22">
        <v>310</v>
      </c>
      <c r="J72" s="22">
        <v>7239</v>
      </c>
      <c r="K72" s="22">
        <f t="shared" si="69"/>
        <v>-4540</v>
      </c>
      <c r="L72" s="22">
        <v>-370</v>
      </c>
      <c r="M72" s="22">
        <v>4170</v>
      </c>
      <c r="N72" s="22">
        <f t="shared" si="70"/>
        <v>-1542</v>
      </c>
      <c r="O72" s="22">
        <v>712</v>
      </c>
      <c r="P72" s="22">
        <v>2254</v>
      </c>
      <c r="Q72" s="22">
        <f t="shared" si="71"/>
        <v>-6309</v>
      </c>
      <c r="R72" s="22">
        <f t="shared" si="78"/>
        <v>403</v>
      </c>
      <c r="S72" s="22">
        <f t="shared" si="78"/>
        <v>6712</v>
      </c>
      <c r="T72" s="22">
        <f t="shared" si="73"/>
        <v>-2582</v>
      </c>
      <c r="U72" s="22">
        <v>242</v>
      </c>
      <c r="V72" s="22">
        <v>2824</v>
      </c>
      <c r="W72" s="22">
        <f t="shared" si="74"/>
        <v>-3727</v>
      </c>
      <c r="X72" s="22">
        <v>161</v>
      </c>
      <c r="Y72" s="22">
        <v>3888</v>
      </c>
      <c r="Z72" s="22">
        <f t="shared" si="75"/>
        <v>-1269</v>
      </c>
      <c r="AA72" s="22">
        <v>1997</v>
      </c>
      <c r="AB72" s="22">
        <v>3266</v>
      </c>
    </row>
    <row r="73" spans="1:28" s="1" customFormat="1" ht="21" customHeight="1" x14ac:dyDescent="0.2">
      <c r="A73" s="29" t="s">
        <v>158</v>
      </c>
      <c r="B73" s="24">
        <f t="shared" si="64"/>
        <v>-19993</v>
      </c>
      <c r="C73" s="24">
        <f t="shared" si="76"/>
        <v>3827</v>
      </c>
      <c r="D73" s="24">
        <f t="shared" si="76"/>
        <v>23820</v>
      </c>
      <c r="E73" s="24">
        <f t="shared" si="66"/>
        <v>-13943</v>
      </c>
      <c r="F73" s="24">
        <f t="shared" si="77"/>
        <v>1356</v>
      </c>
      <c r="G73" s="24">
        <f t="shared" si="77"/>
        <v>15299</v>
      </c>
      <c r="H73" s="24">
        <f t="shared" si="68"/>
        <v>-3466</v>
      </c>
      <c r="I73" s="24">
        <v>368</v>
      </c>
      <c r="J73" s="24">
        <v>3834</v>
      </c>
      <c r="K73" s="24">
        <f t="shared" si="69"/>
        <v>-8397</v>
      </c>
      <c r="L73" s="24">
        <v>151</v>
      </c>
      <c r="M73" s="24">
        <v>8548</v>
      </c>
      <c r="N73" s="24">
        <f t="shared" si="70"/>
        <v>-2080</v>
      </c>
      <c r="O73" s="24">
        <v>837</v>
      </c>
      <c r="P73" s="24">
        <v>2917</v>
      </c>
      <c r="Q73" s="24">
        <f t="shared" si="71"/>
        <v>-4752</v>
      </c>
      <c r="R73" s="24">
        <f t="shared" si="78"/>
        <v>373</v>
      </c>
      <c r="S73" s="24">
        <f t="shared" si="78"/>
        <v>5125</v>
      </c>
      <c r="T73" s="24">
        <f t="shared" si="73"/>
        <v>-827</v>
      </c>
      <c r="U73" s="24">
        <v>203</v>
      </c>
      <c r="V73" s="24">
        <v>1030</v>
      </c>
      <c r="W73" s="24">
        <f t="shared" si="74"/>
        <v>-3925</v>
      </c>
      <c r="X73" s="24">
        <v>170</v>
      </c>
      <c r="Y73" s="24">
        <v>4095</v>
      </c>
      <c r="Z73" s="24">
        <f t="shared" si="75"/>
        <v>-1298</v>
      </c>
      <c r="AA73" s="24">
        <v>2098</v>
      </c>
      <c r="AB73" s="24">
        <v>3396</v>
      </c>
    </row>
    <row r="74" spans="1:28" s="1" customFormat="1" ht="21" customHeight="1" x14ac:dyDescent="0.2">
      <c r="A74" s="28" t="s">
        <v>162</v>
      </c>
      <c r="B74" s="22">
        <f t="shared" ref="B74:B81" si="79">C74-D74</f>
        <v>-17859</v>
      </c>
      <c r="C74" s="22">
        <f t="shared" ref="C74:D77" si="80">F74+R74+AA74</f>
        <v>3913</v>
      </c>
      <c r="D74" s="22">
        <f t="shared" si="80"/>
        <v>21772</v>
      </c>
      <c r="E74" s="22">
        <f t="shared" ref="E74:E81" si="81">F74-G74</f>
        <v>-12487</v>
      </c>
      <c r="F74" s="22">
        <f t="shared" ref="F74:G77" si="82">I74+O74+L74</f>
        <v>1641</v>
      </c>
      <c r="G74" s="22">
        <f t="shared" si="82"/>
        <v>14128</v>
      </c>
      <c r="H74" s="22">
        <f t="shared" ref="H74:H81" si="83">I74-J74</f>
        <v>-4055</v>
      </c>
      <c r="I74" s="22">
        <v>268</v>
      </c>
      <c r="J74" s="22">
        <v>4323</v>
      </c>
      <c r="K74" s="22">
        <f t="shared" ref="K74:K81" si="84">L74-M74</f>
        <v>-6881</v>
      </c>
      <c r="L74" s="22">
        <v>644</v>
      </c>
      <c r="M74" s="22">
        <v>7525</v>
      </c>
      <c r="N74" s="22">
        <f t="shared" ref="N74:N81" si="85">O74-P74</f>
        <v>-1551</v>
      </c>
      <c r="O74" s="22">
        <v>729</v>
      </c>
      <c r="P74" s="22">
        <v>2280</v>
      </c>
      <c r="Q74" s="22">
        <f t="shared" ref="Q74:Q81" si="86">R74-S74</f>
        <v>-3948</v>
      </c>
      <c r="R74" s="22">
        <f t="shared" ref="R74:S77" si="87">+U74+X74</f>
        <v>151</v>
      </c>
      <c r="S74" s="22">
        <f t="shared" si="87"/>
        <v>4099</v>
      </c>
      <c r="T74" s="22">
        <f t="shared" ref="T74:T81" si="88">U74-V74</f>
        <v>17</v>
      </c>
      <c r="U74" s="22">
        <v>22</v>
      </c>
      <c r="V74" s="22">
        <v>5</v>
      </c>
      <c r="W74" s="22">
        <f t="shared" ref="W74:W81" si="89">X74-Y74</f>
        <v>-3965</v>
      </c>
      <c r="X74" s="22">
        <v>129</v>
      </c>
      <c r="Y74" s="22">
        <v>4094</v>
      </c>
      <c r="Z74" s="22">
        <f t="shared" ref="Z74:Z81" si="90">AA74-AB74</f>
        <v>-1424</v>
      </c>
      <c r="AA74" s="22">
        <v>2121</v>
      </c>
      <c r="AB74" s="22">
        <v>3545</v>
      </c>
    </row>
    <row r="75" spans="1:28" s="1" customFormat="1" ht="21" customHeight="1" x14ac:dyDescent="0.2">
      <c r="A75" s="29" t="s">
        <v>163</v>
      </c>
      <c r="B75" s="24">
        <f t="shared" si="79"/>
        <v>-19740</v>
      </c>
      <c r="C75" s="24">
        <f t="shared" si="80"/>
        <v>3403</v>
      </c>
      <c r="D75" s="24">
        <f t="shared" si="80"/>
        <v>23143</v>
      </c>
      <c r="E75" s="24">
        <f t="shared" si="81"/>
        <v>-13770</v>
      </c>
      <c r="F75" s="24">
        <f t="shared" si="82"/>
        <v>1123</v>
      </c>
      <c r="G75" s="24">
        <f t="shared" si="82"/>
        <v>14893</v>
      </c>
      <c r="H75" s="24">
        <f t="shared" si="83"/>
        <v>-13310</v>
      </c>
      <c r="I75" s="24">
        <v>450</v>
      </c>
      <c r="J75" s="24">
        <v>13760</v>
      </c>
      <c r="K75" s="24">
        <f t="shared" si="84"/>
        <v>1185</v>
      </c>
      <c r="L75" s="24">
        <v>-116</v>
      </c>
      <c r="M75" s="24">
        <v>-1301</v>
      </c>
      <c r="N75" s="24">
        <f t="shared" si="85"/>
        <v>-1645</v>
      </c>
      <c r="O75" s="24">
        <v>789</v>
      </c>
      <c r="P75" s="24">
        <v>2434</v>
      </c>
      <c r="Q75" s="24">
        <f t="shared" si="86"/>
        <v>-4474</v>
      </c>
      <c r="R75" s="24">
        <f t="shared" si="87"/>
        <v>270</v>
      </c>
      <c r="S75" s="24">
        <f t="shared" si="87"/>
        <v>4744</v>
      </c>
      <c r="T75" s="24">
        <f t="shared" si="88"/>
        <v>-359</v>
      </c>
      <c r="U75" s="24">
        <v>153</v>
      </c>
      <c r="V75" s="24">
        <v>512</v>
      </c>
      <c r="W75" s="24">
        <f t="shared" si="89"/>
        <v>-4115</v>
      </c>
      <c r="X75" s="24">
        <v>117</v>
      </c>
      <c r="Y75" s="24">
        <v>4232</v>
      </c>
      <c r="Z75" s="24">
        <f t="shared" si="90"/>
        <v>-1496</v>
      </c>
      <c r="AA75" s="24">
        <v>2010</v>
      </c>
      <c r="AB75" s="24">
        <v>3506</v>
      </c>
    </row>
    <row r="76" spans="1:28" s="1" customFormat="1" ht="21" customHeight="1" x14ac:dyDescent="0.2">
      <c r="A76" s="28" t="s">
        <v>164</v>
      </c>
      <c r="B76" s="22">
        <f t="shared" si="79"/>
        <v>-22872</v>
      </c>
      <c r="C76" s="22">
        <f t="shared" si="80"/>
        <v>4509</v>
      </c>
      <c r="D76" s="22">
        <f t="shared" si="80"/>
        <v>27381</v>
      </c>
      <c r="E76" s="22">
        <f t="shared" si="81"/>
        <v>-13071</v>
      </c>
      <c r="F76" s="22">
        <f t="shared" si="82"/>
        <v>2177</v>
      </c>
      <c r="G76" s="22">
        <f t="shared" si="82"/>
        <v>15248</v>
      </c>
      <c r="H76" s="22">
        <f t="shared" si="83"/>
        <v>-7513</v>
      </c>
      <c r="I76" s="22">
        <v>456</v>
      </c>
      <c r="J76" s="22">
        <v>7969</v>
      </c>
      <c r="K76" s="22">
        <f t="shared" si="84"/>
        <v>-4018</v>
      </c>
      <c r="L76" s="22">
        <v>906</v>
      </c>
      <c r="M76" s="22">
        <v>4924</v>
      </c>
      <c r="N76" s="22">
        <f t="shared" si="85"/>
        <v>-1540</v>
      </c>
      <c r="O76" s="22">
        <v>815</v>
      </c>
      <c r="P76" s="22">
        <v>2355</v>
      </c>
      <c r="Q76" s="22">
        <f t="shared" si="86"/>
        <v>-8256</v>
      </c>
      <c r="R76" s="22">
        <f t="shared" si="87"/>
        <v>324</v>
      </c>
      <c r="S76" s="22">
        <f t="shared" si="87"/>
        <v>8580</v>
      </c>
      <c r="T76" s="22">
        <f t="shared" si="88"/>
        <v>-3946</v>
      </c>
      <c r="U76" s="22">
        <v>202</v>
      </c>
      <c r="V76" s="22">
        <v>4148</v>
      </c>
      <c r="W76" s="22">
        <f t="shared" si="89"/>
        <v>-4310</v>
      </c>
      <c r="X76" s="22">
        <v>122</v>
      </c>
      <c r="Y76" s="22">
        <v>4432</v>
      </c>
      <c r="Z76" s="22">
        <f t="shared" si="90"/>
        <v>-1545</v>
      </c>
      <c r="AA76" s="22">
        <v>2008</v>
      </c>
      <c r="AB76" s="22">
        <v>3553</v>
      </c>
    </row>
    <row r="77" spans="1:28" s="1" customFormat="1" ht="21" customHeight="1" x14ac:dyDescent="0.2">
      <c r="A77" s="29" t="s">
        <v>165</v>
      </c>
      <c r="B77" s="24">
        <f t="shared" si="79"/>
        <v>-19937</v>
      </c>
      <c r="C77" s="24">
        <f t="shared" si="80"/>
        <v>3817</v>
      </c>
      <c r="D77" s="24">
        <f t="shared" si="80"/>
        <v>23754</v>
      </c>
      <c r="E77" s="24">
        <f t="shared" si="81"/>
        <v>-13398</v>
      </c>
      <c r="F77" s="24">
        <f t="shared" si="82"/>
        <v>1525</v>
      </c>
      <c r="G77" s="24">
        <f t="shared" si="82"/>
        <v>14923</v>
      </c>
      <c r="H77" s="24">
        <f t="shared" si="83"/>
        <v>-4051</v>
      </c>
      <c r="I77" s="24">
        <v>367</v>
      </c>
      <c r="J77" s="24">
        <v>4418</v>
      </c>
      <c r="K77" s="24">
        <f t="shared" si="84"/>
        <v>-7057</v>
      </c>
      <c r="L77" s="24">
        <v>375</v>
      </c>
      <c r="M77" s="24">
        <v>7432</v>
      </c>
      <c r="N77" s="24">
        <f t="shared" si="85"/>
        <v>-2290</v>
      </c>
      <c r="O77" s="24">
        <v>783</v>
      </c>
      <c r="P77" s="24">
        <v>3073</v>
      </c>
      <c r="Q77" s="24">
        <f t="shared" si="86"/>
        <v>-5282</v>
      </c>
      <c r="R77" s="24">
        <f t="shared" si="87"/>
        <v>348</v>
      </c>
      <c r="S77" s="24">
        <f t="shared" si="87"/>
        <v>5630</v>
      </c>
      <c r="T77" s="24">
        <f t="shared" si="88"/>
        <v>-778</v>
      </c>
      <c r="U77" s="24">
        <v>207</v>
      </c>
      <c r="V77" s="24">
        <v>985</v>
      </c>
      <c r="W77" s="24">
        <f t="shared" si="89"/>
        <v>-4504</v>
      </c>
      <c r="X77" s="24">
        <v>141</v>
      </c>
      <c r="Y77" s="24">
        <v>4645</v>
      </c>
      <c r="Z77" s="24">
        <f t="shared" si="90"/>
        <v>-1257</v>
      </c>
      <c r="AA77" s="24">
        <v>1944</v>
      </c>
      <c r="AB77" s="24">
        <v>3201</v>
      </c>
    </row>
    <row r="78" spans="1:28" s="1" customFormat="1" ht="21" customHeight="1" x14ac:dyDescent="0.2">
      <c r="A78" s="28" t="s">
        <v>166</v>
      </c>
      <c r="B78" s="22">
        <f t="shared" si="79"/>
        <v>-16295</v>
      </c>
      <c r="C78" s="22">
        <f t="shared" ref="C78:D81" si="91">F78+R78+AA78</f>
        <v>2674</v>
      </c>
      <c r="D78" s="22">
        <f t="shared" si="91"/>
        <v>18969</v>
      </c>
      <c r="E78" s="22">
        <f t="shared" si="81"/>
        <v>-10984</v>
      </c>
      <c r="F78" s="22">
        <f t="shared" ref="F78:G81" si="92">I78+O78+L78</f>
        <v>602</v>
      </c>
      <c r="G78" s="22">
        <f t="shared" si="92"/>
        <v>11586</v>
      </c>
      <c r="H78" s="22">
        <f t="shared" si="83"/>
        <v>-2093</v>
      </c>
      <c r="I78" s="22">
        <v>243</v>
      </c>
      <c r="J78" s="22">
        <v>2336</v>
      </c>
      <c r="K78" s="22">
        <f t="shared" si="84"/>
        <v>-6988</v>
      </c>
      <c r="L78" s="22">
        <v>-352</v>
      </c>
      <c r="M78" s="22">
        <v>6636</v>
      </c>
      <c r="N78" s="22">
        <f t="shared" si="85"/>
        <v>-1903</v>
      </c>
      <c r="O78" s="22">
        <v>711</v>
      </c>
      <c r="P78" s="22">
        <v>2614</v>
      </c>
      <c r="Q78" s="22">
        <f t="shared" si="86"/>
        <v>-4436</v>
      </c>
      <c r="R78" s="22">
        <f t="shared" ref="R78:S81" si="93">+U78+X78</f>
        <v>170</v>
      </c>
      <c r="S78" s="22">
        <f t="shared" si="93"/>
        <v>4606</v>
      </c>
      <c r="T78" s="22">
        <f t="shared" si="88"/>
        <v>13</v>
      </c>
      <c r="U78" s="22">
        <v>17</v>
      </c>
      <c r="V78" s="22">
        <v>4</v>
      </c>
      <c r="W78" s="22">
        <f t="shared" si="89"/>
        <v>-4449</v>
      </c>
      <c r="X78" s="22">
        <v>153</v>
      </c>
      <c r="Y78" s="22">
        <v>4602</v>
      </c>
      <c r="Z78" s="22">
        <f t="shared" si="90"/>
        <v>-875</v>
      </c>
      <c r="AA78" s="22">
        <v>1902</v>
      </c>
      <c r="AB78" s="22">
        <v>2777</v>
      </c>
    </row>
    <row r="79" spans="1:28" s="1" customFormat="1" ht="21" customHeight="1" x14ac:dyDescent="0.2">
      <c r="A79" s="29" t="s">
        <v>167</v>
      </c>
      <c r="B79" s="24">
        <f t="shared" si="79"/>
        <v>-20562</v>
      </c>
      <c r="C79" s="24">
        <f t="shared" si="91"/>
        <v>3202</v>
      </c>
      <c r="D79" s="24">
        <f t="shared" si="91"/>
        <v>23764</v>
      </c>
      <c r="E79" s="24">
        <f t="shared" si="81"/>
        <v>-13978</v>
      </c>
      <c r="F79" s="24">
        <f t="shared" si="92"/>
        <v>876</v>
      </c>
      <c r="G79" s="24">
        <f t="shared" si="92"/>
        <v>14854</v>
      </c>
      <c r="H79" s="24">
        <f t="shared" si="83"/>
        <v>-19941</v>
      </c>
      <c r="I79" s="24">
        <v>525</v>
      </c>
      <c r="J79" s="24">
        <v>20466</v>
      </c>
      <c r="K79" s="24">
        <f t="shared" si="84"/>
        <v>7819</v>
      </c>
      <c r="L79" s="24">
        <v>-295</v>
      </c>
      <c r="M79" s="24">
        <v>-8114</v>
      </c>
      <c r="N79" s="24">
        <f t="shared" si="85"/>
        <v>-1856</v>
      </c>
      <c r="O79" s="24">
        <v>646</v>
      </c>
      <c r="P79" s="24">
        <v>2502</v>
      </c>
      <c r="Q79" s="24">
        <f t="shared" si="86"/>
        <v>-5602</v>
      </c>
      <c r="R79" s="24">
        <f t="shared" si="93"/>
        <v>431</v>
      </c>
      <c r="S79" s="24">
        <f t="shared" si="93"/>
        <v>6033</v>
      </c>
      <c r="T79" s="24">
        <f t="shared" si="88"/>
        <v>-1125</v>
      </c>
      <c r="U79" s="24">
        <v>267</v>
      </c>
      <c r="V79" s="24">
        <v>1392</v>
      </c>
      <c r="W79" s="24">
        <f t="shared" si="89"/>
        <v>-4477</v>
      </c>
      <c r="X79" s="24">
        <v>164</v>
      </c>
      <c r="Y79" s="24">
        <v>4641</v>
      </c>
      <c r="Z79" s="24">
        <f t="shared" si="90"/>
        <v>-982</v>
      </c>
      <c r="AA79" s="24">
        <v>1895</v>
      </c>
      <c r="AB79" s="24">
        <v>2877</v>
      </c>
    </row>
    <row r="80" spans="1:28" s="1" customFormat="1" ht="21" customHeight="1" x14ac:dyDescent="0.2">
      <c r="A80" s="28" t="s">
        <v>168</v>
      </c>
      <c r="B80" s="22">
        <f t="shared" si="79"/>
        <v>-22553</v>
      </c>
      <c r="C80" s="22">
        <f t="shared" si="91"/>
        <v>3104</v>
      </c>
      <c r="D80" s="22">
        <f t="shared" si="91"/>
        <v>25657</v>
      </c>
      <c r="E80" s="22">
        <f t="shared" si="81"/>
        <v>-13179</v>
      </c>
      <c r="F80" s="22">
        <f t="shared" si="92"/>
        <v>829</v>
      </c>
      <c r="G80" s="22">
        <f t="shared" si="92"/>
        <v>14008</v>
      </c>
      <c r="H80" s="22">
        <f t="shared" si="83"/>
        <v>-8449</v>
      </c>
      <c r="I80" s="22">
        <v>332</v>
      </c>
      <c r="J80" s="22">
        <v>8781</v>
      </c>
      <c r="K80" s="22">
        <f t="shared" si="84"/>
        <v>-2858</v>
      </c>
      <c r="L80" s="22">
        <v>-21</v>
      </c>
      <c r="M80" s="22">
        <v>2837</v>
      </c>
      <c r="N80" s="22">
        <f t="shared" si="85"/>
        <v>-1872</v>
      </c>
      <c r="O80" s="22">
        <v>518</v>
      </c>
      <c r="P80" s="22">
        <v>2390</v>
      </c>
      <c r="Q80" s="22">
        <f t="shared" si="86"/>
        <v>-8491</v>
      </c>
      <c r="R80" s="22">
        <f t="shared" si="93"/>
        <v>460</v>
      </c>
      <c r="S80" s="22">
        <f t="shared" si="93"/>
        <v>8951</v>
      </c>
      <c r="T80" s="22">
        <f t="shared" si="88"/>
        <v>-4097</v>
      </c>
      <c r="U80" s="22">
        <v>303</v>
      </c>
      <c r="V80" s="22">
        <v>4400</v>
      </c>
      <c r="W80" s="22">
        <f t="shared" si="89"/>
        <v>-4394</v>
      </c>
      <c r="X80" s="22">
        <v>157</v>
      </c>
      <c r="Y80" s="22">
        <v>4551</v>
      </c>
      <c r="Z80" s="22">
        <f t="shared" si="90"/>
        <v>-883</v>
      </c>
      <c r="AA80" s="22">
        <v>1815</v>
      </c>
      <c r="AB80" s="22">
        <v>2698</v>
      </c>
    </row>
    <row r="81" spans="1:28" s="1" customFormat="1" ht="21" customHeight="1" x14ac:dyDescent="0.2">
      <c r="A81" s="29" t="s">
        <v>169</v>
      </c>
      <c r="B81" s="24">
        <f t="shared" si="79"/>
        <v>-16902</v>
      </c>
      <c r="C81" s="24">
        <f t="shared" si="91"/>
        <v>4145</v>
      </c>
      <c r="D81" s="24">
        <f t="shared" si="91"/>
        <v>21047</v>
      </c>
      <c r="E81" s="24">
        <f t="shared" si="81"/>
        <v>-11296</v>
      </c>
      <c r="F81" s="24">
        <f t="shared" si="92"/>
        <v>1875</v>
      </c>
      <c r="G81" s="24">
        <f t="shared" si="92"/>
        <v>13171</v>
      </c>
      <c r="H81" s="24">
        <f t="shared" si="83"/>
        <v>-2837</v>
      </c>
      <c r="I81" s="24">
        <v>955</v>
      </c>
      <c r="J81" s="24">
        <v>3792</v>
      </c>
      <c r="K81" s="24">
        <f t="shared" si="84"/>
        <v>-6512</v>
      </c>
      <c r="L81" s="24">
        <v>84</v>
      </c>
      <c r="M81" s="24">
        <v>6596</v>
      </c>
      <c r="N81" s="24">
        <f t="shared" si="85"/>
        <v>-1947</v>
      </c>
      <c r="O81" s="24">
        <v>836</v>
      </c>
      <c r="P81" s="24">
        <v>2783</v>
      </c>
      <c r="Q81" s="24">
        <f t="shared" si="86"/>
        <v>-5098</v>
      </c>
      <c r="R81" s="24">
        <f t="shared" si="93"/>
        <v>215</v>
      </c>
      <c r="S81" s="24">
        <f t="shared" si="93"/>
        <v>5313</v>
      </c>
      <c r="T81" s="24">
        <f t="shared" si="88"/>
        <v>-852</v>
      </c>
      <c r="U81" s="24">
        <v>62</v>
      </c>
      <c r="V81" s="24">
        <v>914</v>
      </c>
      <c r="W81" s="24">
        <f t="shared" si="89"/>
        <v>-4246</v>
      </c>
      <c r="X81" s="24">
        <v>153</v>
      </c>
      <c r="Y81" s="24">
        <v>4399</v>
      </c>
      <c r="Z81" s="24">
        <f t="shared" si="90"/>
        <v>-508</v>
      </c>
      <c r="AA81" s="24">
        <v>2055</v>
      </c>
      <c r="AB81" s="24">
        <v>2563</v>
      </c>
    </row>
    <row r="82" spans="1:28" s="1" customFormat="1" ht="21" customHeight="1" x14ac:dyDescent="0.2">
      <c r="A82" s="28" t="s">
        <v>174</v>
      </c>
      <c r="B82" s="22">
        <f t="shared" ref="B82:B85" si="94">C82-D82</f>
        <v>-17199</v>
      </c>
      <c r="C82" s="22">
        <f t="shared" ref="C82:C85" si="95">F82+R82+AA82</f>
        <v>2544</v>
      </c>
      <c r="D82" s="22">
        <f t="shared" ref="D82:D85" si="96">G82+S82+AB82</f>
        <v>19743</v>
      </c>
      <c r="E82" s="22">
        <f t="shared" ref="E82:E85" si="97">F82-G82</f>
        <v>-12904</v>
      </c>
      <c r="F82" s="22">
        <f t="shared" ref="F82:F85" si="98">I82+O82+L82</f>
        <v>397</v>
      </c>
      <c r="G82" s="22">
        <f t="shared" ref="G82:G85" si="99">J82+P82+M82</f>
        <v>13301</v>
      </c>
      <c r="H82" s="22">
        <f t="shared" ref="H82:H85" si="100">I82-J82</f>
        <v>-1658</v>
      </c>
      <c r="I82" s="22">
        <v>429</v>
      </c>
      <c r="J82" s="22">
        <v>2087</v>
      </c>
      <c r="K82" s="22">
        <f t="shared" ref="K82:K85" si="101">L82-M82</f>
        <v>-9477</v>
      </c>
      <c r="L82" s="22">
        <v>-472</v>
      </c>
      <c r="M82" s="22">
        <v>9005</v>
      </c>
      <c r="N82" s="22">
        <f t="shared" ref="N82:N85" si="102">O82-P82</f>
        <v>-1769</v>
      </c>
      <c r="O82" s="22">
        <v>440</v>
      </c>
      <c r="P82" s="22">
        <v>2209</v>
      </c>
      <c r="Q82" s="22">
        <f t="shared" ref="Q82:Q85" si="103">R82-S82</f>
        <v>-3862</v>
      </c>
      <c r="R82" s="22">
        <f t="shared" ref="R82:R85" si="104">+U82+X82</f>
        <v>266</v>
      </c>
      <c r="S82" s="22">
        <f t="shared" ref="S82:S85" si="105">+V82+Y82</f>
        <v>4128</v>
      </c>
      <c r="T82" s="22">
        <f t="shared" ref="T82:T85" si="106">U82-V82</f>
        <v>18</v>
      </c>
      <c r="U82" s="22">
        <v>18</v>
      </c>
      <c r="V82" s="22">
        <v>0</v>
      </c>
      <c r="W82" s="22">
        <f t="shared" ref="W82:W85" si="107">X82-Y82</f>
        <v>-3880</v>
      </c>
      <c r="X82" s="22">
        <v>248</v>
      </c>
      <c r="Y82" s="22">
        <v>4128</v>
      </c>
      <c r="Z82" s="22">
        <f t="shared" ref="Z82:Z85" si="108">AA82-AB82</f>
        <v>-433</v>
      </c>
      <c r="AA82" s="22">
        <v>1881</v>
      </c>
      <c r="AB82" s="22">
        <v>2314</v>
      </c>
    </row>
    <row r="83" spans="1:28" s="1" customFormat="1" ht="21" customHeight="1" x14ac:dyDescent="0.2">
      <c r="A83" s="29" t="s">
        <v>175</v>
      </c>
      <c r="B83" s="24">
        <f t="shared" si="94"/>
        <v>0</v>
      </c>
      <c r="C83" s="24">
        <f t="shared" si="95"/>
        <v>0</v>
      </c>
      <c r="D83" s="24">
        <f t="shared" si="96"/>
        <v>0</v>
      </c>
      <c r="E83" s="24">
        <f t="shared" si="97"/>
        <v>0</v>
      </c>
      <c r="F83" s="24">
        <f t="shared" si="98"/>
        <v>0</v>
      </c>
      <c r="G83" s="24">
        <f t="shared" si="99"/>
        <v>0</v>
      </c>
      <c r="H83" s="24">
        <f t="shared" si="100"/>
        <v>0</v>
      </c>
      <c r="I83" s="24">
        <v>0</v>
      </c>
      <c r="J83" s="24">
        <v>0</v>
      </c>
      <c r="K83" s="24">
        <f t="shared" si="101"/>
        <v>0</v>
      </c>
      <c r="L83" s="24">
        <v>0</v>
      </c>
      <c r="M83" s="24">
        <v>0</v>
      </c>
      <c r="N83" s="24">
        <f t="shared" si="102"/>
        <v>0</v>
      </c>
      <c r="O83" s="24">
        <v>0</v>
      </c>
      <c r="P83" s="24">
        <v>0</v>
      </c>
      <c r="Q83" s="24">
        <f t="shared" si="103"/>
        <v>0</v>
      </c>
      <c r="R83" s="24">
        <f t="shared" si="104"/>
        <v>0</v>
      </c>
      <c r="S83" s="24">
        <f t="shared" si="105"/>
        <v>0</v>
      </c>
      <c r="T83" s="24">
        <f t="shared" si="106"/>
        <v>0</v>
      </c>
      <c r="U83" s="24">
        <v>0</v>
      </c>
      <c r="V83" s="24">
        <v>0</v>
      </c>
      <c r="W83" s="24">
        <f t="shared" si="107"/>
        <v>0</v>
      </c>
      <c r="X83" s="24">
        <v>0</v>
      </c>
      <c r="Y83" s="24">
        <v>0</v>
      </c>
      <c r="Z83" s="24">
        <f t="shared" si="108"/>
        <v>0</v>
      </c>
      <c r="AA83" s="24">
        <v>0</v>
      </c>
      <c r="AB83" s="24">
        <v>0</v>
      </c>
    </row>
    <row r="84" spans="1:28" s="1" customFormat="1" ht="21" customHeight="1" x14ac:dyDescent="0.2">
      <c r="A84" s="28" t="s">
        <v>176</v>
      </c>
      <c r="B84" s="22">
        <f t="shared" si="94"/>
        <v>0</v>
      </c>
      <c r="C84" s="22">
        <f t="shared" si="95"/>
        <v>0</v>
      </c>
      <c r="D84" s="22">
        <f t="shared" si="96"/>
        <v>0</v>
      </c>
      <c r="E84" s="22">
        <f t="shared" si="97"/>
        <v>0</v>
      </c>
      <c r="F84" s="22">
        <f t="shared" si="98"/>
        <v>0</v>
      </c>
      <c r="G84" s="22">
        <f t="shared" si="99"/>
        <v>0</v>
      </c>
      <c r="H84" s="22">
        <f t="shared" si="100"/>
        <v>0</v>
      </c>
      <c r="I84" s="22">
        <v>0</v>
      </c>
      <c r="J84" s="22">
        <v>0</v>
      </c>
      <c r="K84" s="22">
        <f t="shared" si="101"/>
        <v>0</v>
      </c>
      <c r="L84" s="22">
        <v>0</v>
      </c>
      <c r="M84" s="22">
        <v>0</v>
      </c>
      <c r="N84" s="22">
        <f t="shared" si="102"/>
        <v>0</v>
      </c>
      <c r="O84" s="22">
        <v>0</v>
      </c>
      <c r="P84" s="22">
        <v>0</v>
      </c>
      <c r="Q84" s="22">
        <f t="shared" si="103"/>
        <v>0</v>
      </c>
      <c r="R84" s="22">
        <f t="shared" si="104"/>
        <v>0</v>
      </c>
      <c r="S84" s="22">
        <f t="shared" si="105"/>
        <v>0</v>
      </c>
      <c r="T84" s="22">
        <f t="shared" si="106"/>
        <v>0</v>
      </c>
      <c r="U84" s="22">
        <v>0</v>
      </c>
      <c r="V84" s="22">
        <v>0</v>
      </c>
      <c r="W84" s="22">
        <f t="shared" si="107"/>
        <v>0</v>
      </c>
      <c r="X84" s="22">
        <v>0</v>
      </c>
      <c r="Y84" s="22">
        <v>0</v>
      </c>
      <c r="Z84" s="22">
        <f t="shared" si="108"/>
        <v>0</v>
      </c>
      <c r="AA84" s="22">
        <v>0</v>
      </c>
      <c r="AB84" s="22">
        <v>0</v>
      </c>
    </row>
    <row r="85" spans="1:28" s="1" customFormat="1" ht="21" customHeight="1" x14ac:dyDescent="0.2">
      <c r="A85" s="29" t="s">
        <v>177</v>
      </c>
      <c r="B85" s="24">
        <f t="shared" si="94"/>
        <v>0</v>
      </c>
      <c r="C85" s="24">
        <f t="shared" si="95"/>
        <v>0</v>
      </c>
      <c r="D85" s="24">
        <f t="shared" si="96"/>
        <v>0</v>
      </c>
      <c r="E85" s="24">
        <f t="shared" si="97"/>
        <v>0</v>
      </c>
      <c r="F85" s="24">
        <f t="shared" si="98"/>
        <v>0</v>
      </c>
      <c r="G85" s="24">
        <f t="shared" si="99"/>
        <v>0</v>
      </c>
      <c r="H85" s="24">
        <f t="shared" si="100"/>
        <v>0</v>
      </c>
      <c r="I85" s="24">
        <v>0</v>
      </c>
      <c r="J85" s="24">
        <v>0</v>
      </c>
      <c r="K85" s="24">
        <f t="shared" si="101"/>
        <v>0</v>
      </c>
      <c r="L85" s="24">
        <v>0</v>
      </c>
      <c r="M85" s="24">
        <v>0</v>
      </c>
      <c r="N85" s="24">
        <f t="shared" si="102"/>
        <v>0</v>
      </c>
      <c r="O85" s="24">
        <v>0</v>
      </c>
      <c r="P85" s="24">
        <v>0</v>
      </c>
      <c r="Q85" s="24">
        <f t="shared" si="103"/>
        <v>0</v>
      </c>
      <c r="R85" s="24">
        <f t="shared" si="104"/>
        <v>0</v>
      </c>
      <c r="S85" s="24">
        <f t="shared" si="105"/>
        <v>0</v>
      </c>
      <c r="T85" s="24">
        <f t="shared" si="106"/>
        <v>0</v>
      </c>
      <c r="U85" s="24">
        <v>0</v>
      </c>
      <c r="V85" s="24">
        <v>0</v>
      </c>
      <c r="W85" s="24">
        <f t="shared" si="107"/>
        <v>0</v>
      </c>
      <c r="X85" s="24">
        <v>0</v>
      </c>
      <c r="Y85" s="24">
        <v>0</v>
      </c>
      <c r="Z85" s="24">
        <f t="shared" si="108"/>
        <v>0</v>
      </c>
      <c r="AA85" s="24">
        <v>0</v>
      </c>
      <c r="AB85" s="24">
        <v>0</v>
      </c>
    </row>
    <row r="86" spans="1:28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1" customFormat="1" ht="2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s="1" customFormat="1" ht="2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1" customFormat="1" ht="2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1" customFormat="1" ht="2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s="1" customFormat="1" ht="2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1" customFormat="1" ht="2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" customFormat="1" ht="2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" customFormat="1" ht="2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" customFormat="1" ht="2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" customFormat="1" ht="2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" customFormat="1" ht="2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1" customFormat="1" ht="2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1" customFormat="1" ht="2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1" customFormat="1" ht="2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1" customFormat="1" ht="2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1" customFormat="1" ht="2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1" customFormat="1" ht="2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1" customFormat="1" ht="2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1" customFormat="1" ht="2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1" customFormat="1" ht="2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s="1" customFormat="1" ht="2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1" customFormat="1" ht="2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1" customFormat="1" ht="21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1" customFormat="1" ht="2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s="1" customFormat="1" ht="2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1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</sheetData>
  <mergeCells count="22">
    <mergeCell ref="AA8:AA9"/>
    <mergeCell ref="W8:Y8"/>
    <mergeCell ref="E7:P7"/>
    <mergeCell ref="T8:V8"/>
    <mergeCell ref="Q7:Y7"/>
    <mergeCell ref="H8:J8"/>
    <mergeCell ref="A6:A9"/>
    <mergeCell ref="B6:AB6"/>
    <mergeCell ref="B7:B9"/>
    <mergeCell ref="S8:S9"/>
    <mergeCell ref="G8:G9"/>
    <mergeCell ref="AB8:AB9"/>
    <mergeCell ref="N8:P8"/>
    <mergeCell ref="C7:C9"/>
    <mergeCell ref="D7:D9"/>
    <mergeCell ref="F8:F9"/>
    <mergeCell ref="Q8:Q9"/>
    <mergeCell ref="E8:E9"/>
    <mergeCell ref="K8:M8"/>
    <mergeCell ref="Z7:AB7"/>
    <mergeCell ref="R8:R9"/>
    <mergeCell ref="Z8:Z9"/>
  </mergeCells>
  <phoneticPr fontId="4" type="noConversion"/>
  <pageMargins left="0.11811023622047245" right="0.47244094488188981" top="0.15748031496062992" bottom="0.23622047244094491" header="0.15748031496062992" footer="0.15748031496062992"/>
  <pageSetup paperSize="9" scale="42" fitToHeight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2:P221"/>
  <sheetViews>
    <sheetView showGridLines="0" view="pageBreakPreview" zoomScale="75" zoomScaleNormal="100" workbookViewId="0">
      <pane ySplit="10" topLeftCell="A68" activePane="bottomLeft" state="frozen"/>
      <selection pane="bottomLeft" activeCell="P86" sqref="P86"/>
    </sheetView>
  </sheetViews>
  <sheetFormatPr defaultRowHeight="12.75" x14ac:dyDescent="0.2"/>
  <cols>
    <col min="1" max="1" width="15.140625" customWidth="1"/>
    <col min="2" max="2" width="14.42578125" customWidth="1"/>
    <col min="3" max="3" width="12.85546875" customWidth="1"/>
    <col min="4" max="4" width="13.42578125" customWidth="1"/>
    <col min="5" max="7" width="14.5703125" customWidth="1"/>
    <col min="8" max="8" width="13.5703125" customWidth="1"/>
    <col min="9" max="9" width="13.28515625" customWidth="1"/>
    <col min="10" max="10" width="12.85546875" customWidth="1"/>
    <col min="11" max="11" width="13" customWidth="1"/>
    <col min="12" max="12" width="14.7109375" customWidth="1"/>
    <col min="13" max="13" width="14" customWidth="1"/>
    <col min="14" max="14" width="14.42578125" customWidth="1"/>
    <col min="15" max="16" width="13.42578125" customWidth="1"/>
  </cols>
  <sheetData>
    <row r="2" spans="1:16" ht="20.25" x14ac:dyDescent="0.2">
      <c r="A2" s="11" t="s">
        <v>171</v>
      </c>
    </row>
    <row r="4" spans="1:16" ht="15.75" x14ac:dyDescent="0.25">
      <c r="A4" s="8" t="s">
        <v>101</v>
      </c>
      <c r="B4" s="1"/>
      <c r="C4" s="8"/>
      <c r="D4" s="8"/>
      <c r="E4" s="1"/>
    </row>
    <row r="5" spans="1:16" x14ac:dyDescent="0.2">
      <c r="J5" s="2"/>
    </row>
    <row r="6" spans="1:16" s="14" customFormat="1" ht="30" customHeight="1" x14ac:dyDescent="0.2">
      <c r="A6" s="44" t="s">
        <v>172</v>
      </c>
      <c r="B6" s="53" t="s">
        <v>43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1:16" s="14" customFormat="1" ht="37.5" customHeight="1" x14ac:dyDescent="0.2">
      <c r="A7" s="51"/>
      <c r="B7" s="92" t="s">
        <v>38</v>
      </c>
      <c r="C7" s="58" t="s">
        <v>39</v>
      </c>
      <c r="D7" s="104" t="s">
        <v>45</v>
      </c>
      <c r="E7" s="62" t="s">
        <v>58</v>
      </c>
      <c r="F7" s="63"/>
      <c r="G7" s="76"/>
      <c r="H7" s="62" t="s">
        <v>59</v>
      </c>
      <c r="I7" s="63"/>
      <c r="J7" s="63"/>
      <c r="K7" s="63"/>
      <c r="L7" s="63"/>
      <c r="M7" s="63"/>
      <c r="N7" s="63"/>
      <c r="O7" s="63"/>
      <c r="P7" s="76"/>
    </row>
    <row r="8" spans="1:16" s="14" customFormat="1" ht="34.5" customHeight="1" x14ac:dyDescent="0.2">
      <c r="A8" s="51"/>
      <c r="B8" s="92"/>
      <c r="C8" s="94"/>
      <c r="D8" s="105"/>
      <c r="E8" s="98" t="s">
        <v>38</v>
      </c>
      <c r="F8" s="84" t="s">
        <v>39</v>
      </c>
      <c r="G8" s="84" t="s">
        <v>45</v>
      </c>
      <c r="H8" s="98" t="s">
        <v>38</v>
      </c>
      <c r="I8" s="84" t="s">
        <v>39</v>
      </c>
      <c r="J8" s="84" t="s">
        <v>45</v>
      </c>
      <c r="K8" s="101" t="s">
        <v>143</v>
      </c>
      <c r="L8" s="102"/>
      <c r="M8" s="103"/>
      <c r="N8" s="101" t="s">
        <v>144</v>
      </c>
      <c r="O8" s="102"/>
      <c r="P8" s="103"/>
    </row>
    <row r="9" spans="1:16" s="1" customFormat="1" ht="37.5" customHeight="1" x14ac:dyDescent="0.2">
      <c r="A9" s="45"/>
      <c r="B9" s="93"/>
      <c r="C9" s="59"/>
      <c r="D9" s="106"/>
      <c r="E9" s="99"/>
      <c r="F9" s="85"/>
      <c r="G9" s="85"/>
      <c r="H9" s="99"/>
      <c r="I9" s="85"/>
      <c r="J9" s="85"/>
      <c r="K9" s="41" t="s">
        <v>38</v>
      </c>
      <c r="L9" s="42" t="s">
        <v>39</v>
      </c>
      <c r="M9" s="42" t="s">
        <v>45</v>
      </c>
      <c r="N9" s="41" t="s">
        <v>38</v>
      </c>
      <c r="O9" s="42" t="s">
        <v>39</v>
      </c>
      <c r="P9" s="42" t="s">
        <v>45</v>
      </c>
    </row>
    <row r="10" spans="1:16" s="1" customFormat="1" ht="21" customHeight="1" x14ac:dyDescent="0.2">
      <c r="A10" s="20">
        <v>1</v>
      </c>
      <c r="B10" s="20">
        <f t="shared" ref="B10:J10" si="0">A10+1</f>
        <v>2</v>
      </c>
      <c r="C10" s="20">
        <f t="shared" si="0"/>
        <v>3</v>
      </c>
      <c r="D10" s="20">
        <f t="shared" si="0"/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</row>
    <row r="11" spans="1:16" s="1" customFormat="1" ht="21" customHeight="1" x14ac:dyDescent="0.2">
      <c r="A11" s="21">
        <v>2000</v>
      </c>
      <c r="B11" s="22">
        <f t="shared" ref="B11:B16" si="1">C11-D11</f>
        <v>5639</v>
      </c>
      <c r="C11" s="22">
        <f t="shared" ref="C11:D16" si="2">+F11+I11</f>
        <v>8944</v>
      </c>
      <c r="D11" s="22">
        <f t="shared" si="2"/>
        <v>3305</v>
      </c>
      <c r="E11" s="22">
        <f t="shared" ref="E11:E16" si="3">+F11-G11</f>
        <v>1340</v>
      </c>
      <c r="F11" s="22">
        <f>+F26+F27+F28+F29</f>
        <v>1592</v>
      </c>
      <c r="G11" s="22">
        <f>+G26+G27+G28+G29</f>
        <v>252</v>
      </c>
      <c r="H11" s="22">
        <f t="shared" ref="H11:H16" si="4">+I11-J11</f>
        <v>4299</v>
      </c>
      <c r="I11" s="22">
        <f>+I26+I27+I28+I29</f>
        <v>7352</v>
      </c>
      <c r="J11" s="22">
        <f>+J26+J27+J28+J29</f>
        <v>3053</v>
      </c>
      <c r="K11" s="22">
        <f t="shared" ref="K11:K16" si="5">+L11-M11</f>
        <v>2073</v>
      </c>
      <c r="L11" s="22">
        <f>+L26+L27+L28+L29</f>
        <v>2506</v>
      </c>
      <c r="M11" s="22">
        <f>+M26+M27+M28+M29</f>
        <v>433</v>
      </c>
      <c r="N11" s="22">
        <f t="shared" ref="N11:N16" si="6">+O11-P11</f>
        <v>2226</v>
      </c>
      <c r="O11" s="22">
        <f>+O26+O27+O28+O29</f>
        <v>4846</v>
      </c>
      <c r="P11" s="22">
        <f>+P26+P27+P28+P29</f>
        <v>2620</v>
      </c>
    </row>
    <row r="12" spans="1:16" s="1" customFormat="1" ht="21" customHeight="1" x14ac:dyDescent="0.2">
      <c r="A12" s="23">
        <v>2001</v>
      </c>
      <c r="B12" s="24">
        <f t="shared" si="1"/>
        <v>6358</v>
      </c>
      <c r="C12" s="24">
        <f t="shared" si="2"/>
        <v>10392</v>
      </c>
      <c r="D12" s="24">
        <f t="shared" si="2"/>
        <v>4034</v>
      </c>
      <c r="E12" s="24">
        <f t="shared" si="3"/>
        <v>1164</v>
      </c>
      <c r="F12" s="24">
        <f>+F30+F31+F32+F33</f>
        <v>1672</v>
      </c>
      <c r="G12" s="24">
        <f>+G30+G31+G32+G33</f>
        <v>508</v>
      </c>
      <c r="H12" s="24">
        <f t="shared" si="4"/>
        <v>5194</v>
      </c>
      <c r="I12" s="24">
        <f>+I30+I31+I32+I33</f>
        <v>8720</v>
      </c>
      <c r="J12" s="24">
        <f>+J30+J31+J32+J33</f>
        <v>3526</v>
      </c>
      <c r="K12" s="24">
        <f t="shared" si="5"/>
        <v>2050</v>
      </c>
      <c r="L12" s="24">
        <f>+L30+L31+L32+L33</f>
        <v>2436</v>
      </c>
      <c r="M12" s="24">
        <f>+M30+M31+M32+M33</f>
        <v>386</v>
      </c>
      <c r="N12" s="24">
        <f t="shared" si="6"/>
        <v>3144</v>
      </c>
      <c r="O12" s="24">
        <f>+O30+O31+O32+O33</f>
        <v>6284</v>
      </c>
      <c r="P12" s="24">
        <f>+P30+P31+P32+P33</f>
        <v>3140</v>
      </c>
    </row>
    <row r="13" spans="1:16" s="1" customFormat="1" ht="21" customHeight="1" x14ac:dyDescent="0.2">
      <c r="A13" s="21">
        <v>2002</v>
      </c>
      <c r="B13" s="22">
        <f t="shared" si="1"/>
        <v>8264</v>
      </c>
      <c r="C13" s="22">
        <f t="shared" si="2"/>
        <v>12574</v>
      </c>
      <c r="D13" s="22">
        <f t="shared" si="2"/>
        <v>4310</v>
      </c>
      <c r="E13" s="22">
        <f t="shared" si="3"/>
        <v>2026</v>
      </c>
      <c r="F13" s="22">
        <f>+F34+F35+F36+F37</f>
        <v>2534</v>
      </c>
      <c r="G13" s="22">
        <f>+G34+G35+G36+G37</f>
        <v>508</v>
      </c>
      <c r="H13" s="22">
        <f t="shared" si="4"/>
        <v>6238</v>
      </c>
      <c r="I13" s="22">
        <f>+I34+I35+I36+I37</f>
        <v>10040</v>
      </c>
      <c r="J13" s="22">
        <f>+J34+J35+J36+J37</f>
        <v>3802</v>
      </c>
      <c r="K13" s="22">
        <f t="shared" si="5"/>
        <v>2213</v>
      </c>
      <c r="L13" s="22">
        <f>+L34+L35+L36+L37</f>
        <v>2565</v>
      </c>
      <c r="M13" s="22">
        <f>+M34+M35+M36+M37</f>
        <v>352</v>
      </c>
      <c r="N13" s="22">
        <f t="shared" si="6"/>
        <v>4025</v>
      </c>
      <c r="O13" s="22">
        <f>+O34+O35+O36+O37</f>
        <v>7475</v>
      </c>
      <c r="P13" s="22">
        <f>+P34+P35+P36+P37</f>
        <v>3450</v>
      </c>
    </row>
    <row r="14" spans="1:16" s="7" customFormat="1" ht="21" customHeight="1" x14ac:dyDescent="0.2">
      <c r="A14" s="23">
        <v>2003</v>
      </c>
      <c r="B14" s="24">
        <f t="shared" si="1"/>
        <v>9595</v>
      </c>
      <c r="C14" s="24">
        <f t="shared" si="2"/>
        <v>14646</v>
      </c>
      <c r="D14" s="24">
        <f t="shared" si="2"/>
        <v>5051</v>
      </c>
      <c r="E14" s="24">
        <f t="shared" si="3"/>
        <v>2128</v>
      </c>
      <c r="F14" s="24">
        <f>+F38+F39+F40+F41</f>
        <v>2785</v>
      </c>
      <c r="G14" s="24">
        <f>+G38+G39+G40+G41</f>
        <v>657</v>
      </c>
      <c r="H14" s="24">
        <f t="shared" si="4"/>
        <v>7467</v>
      </c>
      <c r="I14" s="24">
        <f>+I38+I39+I40+I41</f>
        <v>11861</v>
      </c>
      <c r="J14" s="24">
        <f>+J38+J39+J40+J41</f>
        <v>4394</v>
      </c>
      <c r="K14" s="24">
        <f t="shared" si="5"/>
        <v>2754</v>
      </c>
      <c r="L14" s="24">
        <f>+L38+L39+L40+L41</f>
        <v>2882</v>
      </c>
      <c r="M14" s="24">
        <f>+M38+M39+M40+M41</f>
        <v>128</v>
      </c>
      <c r="N14" s="24">
        <f t="shared" si="6"/>
        <v>4713</v>
      </c>
      <c r="O14" s="24">
        <f>+O38+O39+O40+O41</f>
        <v>8979</v>
      </c>
      <c r="P14" s="24">
        <f>+P38+P39+P40+P41</f>
        <v>4266</v>
      </c>
    </row>
    <row r="15" spans="1:16" s="1" customFormat="1" ht="21" customHeight="1" x14ac:dyDescent="0.2">
      <c r="A15" s="21">
        <v>2004</v>
      </c>
      <c r="B15" s="22">
        <f t="shared" si="1"/>
        <v>3710</v>
      </c>
      <c r="C15" s="22">
        <f t="shared" si="2"/>
        <v>14306</v>
      </c>
      <c r="D15" s="22">
        <f t="shared" si="2"/>
        <v>10596</v>
      </c>
      <c r="E15" s="22">
        <f t="shared" si="3"/>
        <v>2010</v>
      </c>
      <c r="F15" s="22">
        <f>+F42+F43+F44+F45</f>
        <v>8669</v>
      </c>
      <c r="G15" s="22">
        <f>+G42+G43+G44+G45</f>
        <v>6659</v>
      </c>
      <c r="H15" s="22">
        <f t="shared" si="4"/>
        <v>1700</v>
      </c>
      <c r="I15" s="22">
        <f>+I42+I43+I44+I45</f>
        <v>5637</v>
      </c>
      <c r="J15" s="22">
        <f>+J42+J43+J44+J45</f>
        <v>3937</v>
      </c>
      <c r="K15" s="22">
        <f t="shared" si="5"/>
        <v>4004</v>
      </c>
      <c r="L15" s="22">
        <f>+L42+L43+L44+L45</f>
        <v>4074</v>
      </c>
      <c r="M15" s="22">
        <f>+M42+M43+M44+M45</f>
        <v>70</v>
      </c>
      <c r="N15" s="22">
        <f t="shared" si="6"/>
        <v>-2304</v>
      </c>
      <c r="O15" s="22">
        <f>+O42+O43+O44+O45</f>
        <v>1563</v>
      </c>
      <c r="P15" s="22">
        <f>+P42+P43+P44+P45</f>
        <v>3867</v>
      </c>
    </row>
    <row r="16" spans="1:16" s="7" customFormat="1" ht="21" customHeight="1" x14ac:dyDescent="0.2">
      <c r="A16" s="23">
        <v>2005</v>
      </c>
      <c r="B16" s="24">
        <f t="shared" si="1"/>
        <v>6338</v>
      </c>
      <c r="C16" s="24">
        <f t="shared" si="2"/>
        <v>20847</v>
      </c>
      <c r="D16" s="24">
        <f t="shared" si="2"/>
        <v>14509</v>
      </c>
      <c r="E16" s="24">
        <f t="shared" si="3"/>
        <v>3258</v>
      </c>
      <c r="F16" s="24">
        <f>+F46+F47+F48+F49</f>
        <v>13643</v>
      </c>
      <c r="G16" s="24">
        <f>+G46+G47+G48+G49</f>
        <v>10385</v>
      </c>
      <c r="H16" s="24">
        <f t="shared" si="4"/>
        <v>3080</v>
      </c>
      <c r="I16" s="24">
        <f>+I46+I47+I48+I49</f>
        <v>7204</v>
      </c>
      <c r="J16" s="24">
        <f>+J46+J47+J48+J49</f>
        <v>4124</v>
      </c>
      <c r="K16" s="24">
        <f t="shared" si="5"/>
        <v>5843</v>
      </c>
      <c r="L16" s="24">
        <f>+L46+L47+L48+L49</f>
        <v>5911</v>
      </c>
      <c r="M16" s="24">
        <f>+M46+M47+M48+M49</f>
        <v>68</v>
      </c>
      <c r="N16" s="24">
        <f t="shared" si="6"/>
        <v>-2763</v>
      </c>
      <c r="O16" s="24">
        <f>+O46+O47+O48+O49</f>
        <v>1293</v>
      </c>
      <c r="P16" s="24">
        <f>+P46+P47+P48+P49</f>
        <v>4056</v>
      </c>
    </row>
    <row r="17" spans="1:16" s="7" customFormat="1" ht="21" customHeight="1" x14ac:dyDescent="0.2">
      <c r="A17" s="21">
        <v>2006</v>
      </c>
      <c r="B17" s="22">
        <f>C17-D17</f>
        <v>10022</v>
      </c>
      <c r="C17" s="22">
        <f t="shared" ref="C17:D19" si="7">+F17+I17</f>
        <v>25505</v>
      </c>
      <c r="D17" s="22">
        <f t="shared" si="7"/>
        <v>15483</v>
      </c>
      <c r="E17" s="22">
        <f>+F17-G17</f>
        <v>4255</v>
      </c>
      <c r="F17" s="22">
        <f>+F50+F51+F52+F53</f>
        <v>14830</v>
      </c>
      <c r="G17" s="22">
        <f>+G50+G51+G52+G53</f>
        <v>10575</v>
      </c>
      <c r="H17" s="22">
        <f>+I17-J17</f>
        <v>5767</v>
      </c>
      <c r="I17" s="22">
        <f>+I50+I51+I52+I53</f>
        <v>10675</v>
      </c>
      <c r="J17" s="22">
        <f>+J50+J51+J52+J53</f>
        <v>4908</v>
      </c>
      <c r="K17" s="22">
        <f>+L17-M17</f>
        <v>9068</v>
      </c>
      <c r="L17" s="22">
        <f>+L50+L51+L52+L53</f>
        <v>9140</v>
      </c>
      <c r="M17" s="22">
        <f>+M50+M51+M52+M53</f>
        <v>72</v>
      </c>
      <c r="N17" s="22">
        <f>+O17-P17</f>
        <v>-3301</v>
      </c>
      <c r="O17" s="22">
        <f>+O50+O51+O52+O53</f>
        <v>1535</v>
      </c>
      <c r="P17" s="22">
        <f>+P50+P51+P52+P53</f>
        <v>4836</v>
      </c>
    </row>
    <row r="18" spans="1:16" s="7" customFormat="1" ht="21" customHeight="1" x14ac:dyDescent="0.2">
      <c r="A18" s="23">
        <v>2007</v>
      </c>
      <c r="B18" s="24">
        <f>C18-D18</f>
        <v>11617</v>
      </c>
      <c r="C18" s="24">
        <f t="shared" si="7"/>
        <v>28635</v>
      </c>
      <c r="D18" s="24">
        <f t="shared" si="7"/>
        <v>17018</v>
      </c>
      <c r="E18" s="24">
        <f>+F18-G18</f>
        <v>3626</v>
      </c>
      <c r="F18" s="24">
        <f>+F57+F56+F55+F54</f>
        <v>15267</v>
      </c>
      <c r="G18" s="24">
        <f>+G57+G56+G55+G54</f>
        <v>11641</v>
      </c>
      <c r="H18" s="24">
        <f>+I18-J18</f>
        <v>7991</v>
      </c>
      <c r="I18" s="24">
        <f>+I57+I56+I55+I54</f>
        <v>13368</v>
      </c>
      <c r="J18" s="24">
        <f>+J57+J56+J55+J54</f>
        <v>5377</v>
      </c>
      <c r="K18" s="24">
        <f>+L18-M18</f>
        <v>11611</v>
      </c>
      <c r="L18" s="24">
        <f>+L57+L56+L55+L54</f>
        <v>11696</v>
      </c>
      <c r="M18" s="24">
        <f>+M57+M56+M55+M54</f>
        <v>85</v>
      </c>
      <c r="N18" s="24">
        <f>+O18-P18</f>
        <v>-3620</v>
      </c>
      <c r="O18" s="24">
        <f>+O57+O56+O55+O54</f>
        <v>1672</v>
      </c>
      <c r="P18" s="24">
        <f>+P57+P56+P55+P54</f>
        <v>5292</v>
      </c>
    </row>
    <row r="19" spans="1:16" s="7" customFormat="1" ht="21" customHeight="1" x14ac:dyDescent="0.2">
      <c r="A19" s="21">
        <v>2008</v>
      </c>
      <c r="B19" s="22">
        <f>C19-D19</f>
        <v>7864</v>
      </c>
      <c r="C19" s="22">
        <f t="shared" si="7"/>
        <v>26367</v>
      </c>
      <c r="D19" s="22">
        <f t="shared" si="7"/>
        <v>18503</v>
      </c>
      <c r="E19" s="22">
        <f>+F19-G19</f>
        <v>-135</v>
      </c>
      <c r="F19" s="22">
        <f>+F58+F59+F60+F61</f>
        <v>13043</v>
      </c>
      <c r="G19" s="22">
        <f>+G58+G59+G60+G61</f>
        <v>13178</v>
      </c>
      <c r="H19" s="22">
        <f>+I19-J19</f>
        <v>7999</v>
      </c>
      <c r="I19" s="22">
        <f>+I58+I59+I60+I61</f>
        <v>13324</v>
      </c>
      <c r="J19" s="22">
        <f>+J58+J59+J60+J61</f>
        <v>5325</v>
      </c>
      <c r="K19" s="22">
        <f>+L19-M19</f>
        <v>11092</v>
      </c>
      <c r="L19" s="22">
        <f>+L58+L59+L60+L61</f>
        <v>11213</v>
      </c>
      <c r="M19" s="22">
        <f>+M58+M59+M60+M61</f>
        <v>121</v>
      </c>
      <c r="N19" s="22">
        <f>+O19-P19</f>
        <v>-3093</v>
      </c>
      <c r="O19" s="22">
        <f>+O58+O59+O60+O61</f>
        <v>2111</v>
      </c>
      <c r="P19" s="22">
        <f>+P58+P59+P60+P61</f>
        <v>5204</v>
      </c>
    </row>
    <row r="20" spans="1:16" s="1" customFormat="1" ht="21" customHeight="1" x14ac:dyDescent="0.2">
      <c r="A20" s="23">
        <v>2009</v>
      </c>
      <c r="B20" s="24">
        <f>C20-D20</f>
        <v>7478</v>
      </c>
      <c r="C20" s="24">
        <f>+F20+I20</f>
        <v>32665</v>
      </c>
      <c r="D20" s="24">
        <f>+G20+J20</f>
        <v>25187</v>
      </c>
      <c r="E20" s="24">
        <f>+F20-G20</f>
        <v>25</v>
      </c>
      <c r="F20" s="24">
        <f>+F62+F63+F64+F65</f>
        <v>18706</v>
      </c>
      <c r="G20" s="24">
        <f>+G62+G63+G64+G65</f>
        <v>18681</v>
      </c>
      <c r="H20" s="24">
        <f>+I20-J20</f>
        <v>7453</v>
      </c>
      <c r="I20" s="24">
        <f>+I62+I63+I64+I65</f>
        <v>13959</v>
      </c>
      <c r="J20" s="24">
        <f>+J62+J63+J64+J65</f>
        <v>6506</v>
      </c>
      <c r="K20" s="24">
        <f>+L20-M20</f>
        <v>11250</v>
      </c>
      <c r="L20" s="24">
        <f>+L62+L63+L64+L65</f>
        <v>11393</v>
      </c>
      <c r="M20" s="24">
        <f>+M62+M63+M64+M65</f>
        <v>143</v>
      </c>
      <c r="N20" s="24">
        <f>+O20-P20</f>
        <v>-3797</v>
      </c>
      <c r="O20" s="24">
        <f>+O62+O63+O64+O65</f>
        <v>2566</v>
      </c>
      <c r="P20" s="24">
        <f>+P62+P63+P64+P65</f>
        <v>6363</v>
      </c>
    </row>
    <row r="21" spans="1:16" s="7" customFormat="1" ht="21" customHeight="1" x14ac:dyDescent="0.2">
      <c r="A21" s="25">
        <v>2010</v>
      </c>
      <c r="B21" s="22">
        <f>+B66+B67+B68+B69</f>
        <v>11396</v>
      </c>
      <c r="C21" s="22">
        <f t="shared" ref="C21:P21" si="8">+C66+C67+C68+C69</f>
        <v>29793</v>
      </c>
      <c r="D21" s="22">
        <f t="shared" si="8"/>
        <v>18397</v>
      </c>
      <c r="E21" s="22">
        <f t="shared" si="8"/>
        <v>2626</v>
      </c>
      <c r="F21" s="22">
        <f t="shared" si="8"/>
        <v>17855</v>
      </c>
      <c r="G21" s="22">
        <f t="shared" si="8"/>
        <v>15229</v>
      </c>
      <c r="H21" s="22">
        <f t="shared" si="8"/>
        <v>8770</v>
      </c>
      <c r="I21" s="22">
        <f t="shared" si="8"/>
        <v>11938</v>
      </c>
      <c r="J21" s="22">
        <f t="shared" si="8"/>
        <v>3168</v>
      </c>
      <c r="K21" s="22">
        <f t="shared" si="8"/>
        <v>10704</v>
      </c>
      <c r="L21" s="22">
        <f t="shared" si="8"/>
        <v>10887</v>
      </c>
      <c r="M21" s="22">
        <f t="shared" si="8"/>
        <v>183</v>
      </c>
      <c r="N21" s="22">
        <f t="shared" si="8"/>
        <v>-1934</v>
      </c>
      <c r="O21" s="22">
        <f t="shared" si="8"/>
        <v>1051</v>
      </c>
      <c r="P21" s="22">
        <f t="shared" si="8"/>
        <v>2985</v>
      </c>
    </row>
    <row r="22" spans="1:16" s="7" customFormat="1" ht="21" customHeight="1" x14ac:dyDescent="0.2">
      <c r="A22" s="23">
        <v>2011</v>
      </c>
      <c r="B22" s="24">
        <f>+B70+B71+B72+B73</f>
        <v>17625</v>
      </c>
      <c r="C22" s="24">
        <f t="shared" ref="C22:P22" si="9">+C70+C71+C72+C73</f>
        <v>36478</v>
      </c>
      <c r="D22" s="24">
        <f t="shared" si="9"/>
        <v>18853</v>
      </c>
      <c r="E22" s="24">
        <f t="shared" si="9"/>
        <v>8621</v>
      </c>
      <c r="F22" s="24">
        <f t="shared" si="9"/>
        <v>24376</v>
      </c>
      <c r="G22" s="24">
        <f t="shared" si="9"/>
        <v>15755</v>
      </c>
      <c r="H22" s="24">
        <f t="shared" si="9"/>
        <v>9004</v>
      </c>
      <c r="I22" s="24">
        <f t="shared" si="9"/>
        <v>12102</v>
      </c>
      <c r="J22" s="24">
        <f t="shared" si="9"/>
        <v>3098</v>
      </c>
      <c r="K22" s="24">
        <f t="shared" si="9"/>
        <v>10886</v>
      </c>
      <c r="L22" s="24">
        <f t="shared" si="9"/>
        <v>11311</v>
      </c>
      <c r="M22" s="24">
        <f t="shared" si="9"/>
        <v>425</v>
      </c>
      <c r="N22" s="24">
        <f t="shared" si="9"/>
        <v>-1882</v>
      </c>
      <c r="O22" s="24">
        <f t="shared" si="9"/>
        <v>791</v>
      </c>
      <c r="P22" s="24">
        <f t="shared" si="9"/>
        <v>2673</v>
      </c>
    </row>
    <row r="23" spans="1:16" s="7" customFormat="1" ht="21" customHeight="1" x14ac:dyDescent="0.2">
      <c r="A23" s="25">
        <v>2012</v>
      </c>
      <c r="B23" s="22">
        <f>+B74+B75+B76+B77</f>
        <v>16805</v>
      </c>
      <c r="C23" s="22">
        <f t="shared" ref="C23:P23" si="10">+C74+C75+C76+C77</f>
        <v>39868</v>
      </c>
      <c r="D23" s="22">
        <f t="shared" si="10"/>
        <v>23063</v>
      </c>
      <c r="E23" s="22">
        <f t="shared" si="10"/>
        <v>10589</v>
      </c>
      <c r="F23" s="22">
        <f t="shared" si="10"/>
        <v>27712</v>
      </c>
      <c r="G23" s="22">
        <f t="shared" si="10"/>
        <v>17123</v>
      </c>
      <c r="H23" s="22">
        <f t="shared" si="10"/>
        <v>6216</v>
      </c>
      <c r="I23" s="22">
        <f t="shared" si="10"/>
        <v>12156</v>
      </c>
      <c r="J23" s="22">
        <f t="shared" si="10"/>
        <v>5940</v>
      </c>
      <c r="K23" s="22">
        <f t="shared" si="10"/>
        <v>10725</v>
      </c>
      <c r="L23" s="22">
        <f t="shared" si="10"/>
        <v>11199</v>
      </c>
      <c r="M23" s="22">
        <f t="shared" si="10"/>
        <v>474</v>
      </c>
      <c r="N23" s="22">
        <f t="shared" si="10"/>
        <v>-4509</v>
      </c>
      <c r="O23" s="22">
        <f t="shared" si="10"/>
        <v>957</v>
      </c>
      <c r="P23" s="22">
        <f t="shared" si="10"/>
        <v>5466</v>
      </c>
    </row>
    <row r="24" spans="1:16" s="7" customFormat="1" ht="21" customHeight="1" x14ac:dyDescent="0.2">
      <c r="A24" s="23">
        <v>2013</v>
      </c>
      <c r="B24" s="24">
        <f>+B78+B79+B80+B81</f>
        <v>16097</v>
      </c>
      <c r="C24" s="24">
        <f t="shared" ref="C24:P24" si="11">+C78+C79+C80+C81</f>
        <v>39228</v>
      </c>
      <c r="D24" s="24">
        <f t="shared" si="11"/>
        <v>23131</v>
      </c>
      <c r="E24" s="24">
        <f t="shared" si="11"/>
        <v>7379</v>
      </c>
      <c r="F24" s="24">
        <f t="shared" si="11"/>
        <v>26901</v>
      </c>
      <c r="G24" s="24">
        <f t="shared" si="11"/>
        <v>19522</v>
      </c>
      <c r="H24" s="24">
        <f t="shared" si="11"/>
        <v>8718</v>
      </c>
      <c r="I24" s="24">
        <f t="shared" si="11"/>
        <v>12327</v>
      </c>
      <c r="J24" s="24">
        <f t="shared" si="11"/>
        <v>3609</v>
      </c>
      <c r="K24" s="24">
        <f t="shared" si="11"/>
        <v>10661</v>
      </c>
      <c r="L24" s="24">
        <f t="shared" si="11"/>
        <v>11408</v>
      </c>
      <c r="M24" s="24">
        <f t="shared" si="11"/>
        <v>747</v>
      </c>
      <c r="N24" s="24">
        <f t="shared" si="11"/>
        <v>-1943</v>
      </c>
      <c r="O24" s="24">
        <f t="shared" si="11"/>
        <v>919</v>
      </c>
      <c r="P24" s="24">
        <f t="shared" si="11"/>
        <v>2862</v>
      </c>
    </row>
    <row r="25" spans="1:16" s="1" customFormat="1" ht="21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s="1" customFormat="1" ht="21" customHeight="1" x14ac:dyDescent="0.2">
      <c r="A26" s="28" t="s">
        <v>0</v>
      </c>
      <c r="B26" s="22">
        <f t="shared" ref="B26:B49" si="12">C26-D26</f>
        <v>1226</v>
      </c>
      <c r="C26" s="22">
        <f t="shared" ref="C26:C49" si="13">+F26+I26</f>
        <v>1899</v>
      </c>
      <c r="D26" s="22">
        <f t="shared" ref="D26:D49" si="14">+G26+J26</f>
        <v>673</v>
      </c>
      <c r="E26" s="22">
        <f t="shared" ref="E26:E49" si="15">+F26-G26</f>
        <v>102</v>
      </c>
      <c r="F26" s="22">
        <v>173</v>
      </c>
      <c r="G26" s="22">
        <v>71</v>
      </c>
      <c r="H26" s="22">
        <f t="shared" ref="H26:H49" si="16">+I26-J26</f>
        <v>1124</v>
      </c>
      <c r="I26" s="22">
        <v>1726</v>
      </c>
      <c r="J26" s="22">
        <v>602</v>
      </c>
      <c r="K26" s="22">
        <f t="shared" ref="K26:K57" si="17">+L26-M26</f>
        <v>562</v>
      </c>
      <c r="L26" s="22">
        <v>626</v>
      </c>
      <c r="M26" s="22">
        <v>64</v>
      </c>
      <c r="N26" s="22">
        <f t="shared" ref="N26:N57" si="18">+O26-P26</f>
        <v>562</v>
      </c>
      <c r="O26" s="22">
        <v>1100</v>
      </c>
      <c r="P26" s="22">
        <v>538</v>
      </c>
    </row>
    <row r="27" spans="1:16" s="1" customFormat="1" ht="21" customHeight="1" x14ac:dyDescent="0.2">
      <c r="A27" s="29" t="s">
        <v>1</v>
      </c>
      <c r="B27" s="24">
        <f t="shared" si="12"/>
        <v>1352</v>
      </c>
      <c r="C27" s="24">
        <f t="shared" si="13"/>
        <v>2184</v>
      </c>
      <c r="D27" s="24">
        <f t="shared" si="14"/>
        <v>832</v>
      </c>
      <c r="E27" s="24">
        <f t="shared" si="15"/>
        <v>302</v>
      </c>
      <c r="F27" s="24">
        <v>340</v>
      </c>
      <c r="G27" s="24">
        <v>38</v>
      </c>
      <c r="H27" s="24">
        <f t="shared" si="16"/>
        <v>1050</v>
      </c>
      <c r="I27" s="24">
        <v>1844</v>
      </c>
      <c r="J27" s="24">
        <v>794</v>
      </c>
      <c r="K27" s="24">
        <f t="shared" si="17"/>
        <v>526</v>
      </c>
      <c r="L27" s="24">
        <v>629</v>
      </c>
      <c r="M27" s="24">
        <v>103</v>
      </c>
      <c r="N27" s="24">
        <f t="shared" si="18"/>
        <v>524</v>
      </c>
      <c r="O27" s="24">
        <v>1215</v>
      </c>
      <c r="P27" s="24">
        <v>691</v>
      </c>
    </row>
    <row r="28" spans="1:16" s="1" customFormat="1" ht="21" customHeight="1" x14ac:dyDescent="0.2">
      <c r="A28" s="28" t="s">
        <v>2</v>
      </c>
      <c r="B28" s="22">
        <f t="shared" si="12"/>
        <v>1308</v>
      </c>
      <c r="C28" s="22">
        <f t="shared" si="13"/>
        <v>2185</v>
      </c>
      <c r="D28" s="22">
        <f t="shared" si="14"/>
        <v>877</v>
      </c>
      <c r="E28" s="22">
        <f t="shared" si="15"/>
        <v>267</v>
      </c>
      <c r="F28" s="22">
        <v>330</v>
      </c>
      <c r="G28" s="22">
        <v>63</v>
      </c>
      <c r="H28" s="22">
        <f t="shared" si="16"/>
        <v>1041</v>
      </c>
      <c r="I28" s="22">
        <v>1855</v>
      </c>
      <c r="J28" s="22">
        <v>814</v>
      </c>
      <c r="K28" s="22">
        <f t="shared" si="17"/>
        <v>543</v>
      </c>
      <c r="L28" s="22">
        <v>629</v>
      </c>
      <c r="M28" s="22">
        <v>86</v>
      </c>
      <c r="N28" s="22">
        <f t="shared" si="18"/>
        <v>498</v>
      </c>
      <c r="O28" s="22">
        <v>1226</v>
      </c>
      <c r="P28" s="22">
        <v>728</v>
      </c>
    </row>
    <row r="29" spans="1:16" s="1" customFormat="1" ht="21" customHeight="1" x14ac:dyDescent="0.2">
      <c r="A29" s="29" t="s">
        <v>3</v>
      </c>
      <c r="B29" s="24">
        <f t="shared" si="12"/>
        <v>1753</v>
      </c>
      <c r="C29" s="24">
        <f t="shared" si="13"/>
        <v>2676</v>
      </c>
      <c r="D29" s="24">
        <f t="shared" si="14"/>
        <v>923</v>
      </c>
      <c r="E29" s="24">
        <f t="shared" si="15"/>
        <v>669</v>
      </c>
      <c r="F29" s="24">
        <v>749</v>
      </c>
      <c r="G29" s="24">
        <v>80</v>
      </c>
      <c r="H29" s="24">
        <f t="shared" si="16"/>
        <v>1084</v>
      </c>
      <c r="I29" s="24">
        <v>1927</v>
      </c>
      <c r="J29" s="24">
        <v>843</v>
      </c>
      <c r="K29" s="24">
        <f t="shared" si="17"/>
        <v>442</v>
      </c>
      <c r="L29" s="24">
        <v>622</v>
      </c>
      <c r="M29" s="24">
        <v>180</v>
      </c>
      <c r="N29" s="24">
        <f t="shared" si="18"/>
        <v>642</v>
      </c>
      <c r="O29" s="24">
        <v>1305</v>
      </c>
      <c r="P29" s="24">
        <v>663</v>
      </c>
    </row>
    <row r="30" spans="1:16" s="1" customFormat="1" ht="21" customHeight="1" x14ac:dyDescent="0.2">
      <c r="A30" s="28" t="s">
        <v>7</v>
      </c>
      <c r="B30" s="22">
        <f t="shared" si="12"/>
        <v>1095</v>
      </c>
      <c r="C30" s="22">
        <f t="shared" si="13"/>
        <v>2027</v>
      </c>
      <c r="D30" s="22">
        <f t="shared" si="14"/>
        <v>932</v>
      </c>
      <c r="E30" s="22">
        <f t="shared" si="15"/>
        <v>149</v>
      </c>
      <c r="F30" s="22">
        <v>329</v>
      </c>
      <c r="G30" s="22">
        <v>180</v>
      </c>
      <c r="H30" s="22">
        <f t="shared" si="16"/>
        <v>946</v>
      </c>
      <c r="I30" s="22">
        <v>1698</v>
      </c>
      <c r="J30" s="22">
        <v>752</v>
      </c>
      <c r="K30" s="22">
        <f t="shared" si="17"/>
        <v>520</v>
      </c>
      <c r="L30" s="22">
        <v>617</v>
      </c>
      <c r="M30" s="22">
        <v>97</v>
      </c>
      <c r="N30" s="22">
        <f t="shared" si="18"/>
        <v>426</v>
      </c>
      <c r="O30" s="22">
        <v>1081</v>
      </c>
      <c r="P30" s="22">
        <v>655</v>
      </c>
    </row>
    <row r="31" spans="1:16" s="1" customFormat="1" ht="21" customHeight="1" x14ac:dyDescent="0.2">
      <c r="A31" s="29" t="s">
        <v>4</v>
      </c>
      <c r="B31" s="24">
        <f t="shared" si="12"/>
        <v>1174</v>
      </c>
      <c r="C31" s="24">
        <f t="shared" si="13"/>
        <v>2099</v>
      </c>
      <c r="D31" s="24">
        <f t="shared" si="14"/>
        <v>925</v>
      </c>
      <c r="E31" s="24">
        <f t="shared" si="15"/>
        <v>153</v>
      </c>
      <c r="F31" s="24">
        <v>250</v>
      </c>
      <c r="G31" s="24">
        <v>97</v>
      </c>
      <c r="H31" s="24">
        <f t="shared" si="16"/>
        <v>1021</v>
      </c>
      <c r="I31" s="24">
        <v>1849</v>
      </c>
      <c r="J31" s="24">
        <v>828</v>
      </c>
      <c r="K31" s="24">
        <f t="shared" si="17"/>
        <v>487</v>
      </c>
      <c r="L31" s="24">
        <v>572</v>
      </c>
      <c r="M31" s="24">
        <v>85</v>
      </c>
      <c r="N31" s="24">
        <f t="shared" si="18"/>
        <v>534</v>
      </c>
      <c r="O31" s="24">
        <v>1277</v>
      </c>
      <c r="P31" s="24">
        <v>743</v>
      </c>
    </row>
    <row r="32" spans="1:16" s="1" customFormat="1" ht="21" customHeight="1" x14ac:dyDescent="0.2">
      <c r="A32" s="28" t="s">
        <v>5</v>
      </c>
      <c r="B32" s="22">
        <f t="shared" si="12"/>
        <v>2426</v>
      </c>
      <c r="C32" s="22">
        <f t="shared" si="13"/>
        <v>3472</v>
      </c>
      <c r="D32" s="22">
        <f t="shared" si="14"/>
        <v>1046</v>
      </c>
      <c r="E32" s="22">
        <f t="shared" si="15"/>
        <v>580</v>
      </c>
      <c r="F32" s="22">
        <v>712</v>
      </c>
      <c r="G32" s="22">
        <v>132</v>
      </c>
      <c r="H32" s="22">
        <f t="shared" si="16"/>
        <v>1846</v>
      </c>
      <c r="I32" s="22">
        <v>2760</v>
      </c>
      <c r="J32" s="22">
        <v>914</v>
      </c>
      <c r="K32" s="22">
        <f t="shared" si="17"/>
        <v>564</v>
      </c>
      <c r="L32" s="22">
        <v>631</v>
      </c>
      <c r="M32" s="22">
        <v>67</v>
      </c>
      <c r="N32" s="22">
        <f t="shared" si="18"/>
        <v>1282</v>
      </c>
      <c r="O32" s="22">
        <v>2129</v>
      </c>
      <c r="P32" s="22">
        <v>847</v>
      </c>
    </row>
    <row r="33" spans="1:16" s="1" customFormat="1" ht="21" customHeight="1" x14ac:dyDescent="0.2">
      <c r="A33" s="29" t="s">
        <v>6</v>
      </c>
      <c r="B33" s="24">
        <f t="shared" si="12"/>
        <v>1663</v>
      </c>
      <c r="C33" s="24">
        <f t="shared" si="13"/>
        <v>2794</v>
      </c>
      <c r="D33" s="24">
        <f t="shared" si="14"/>
        <v>1131</v>
      </c>
      <c r="E33" s="24">
        <f t="shared" si="15"/>
        <v>282</v>
      </c>
      <c r="F33" s="24">
        <v>381</v>
      </c>
      <c r="G33" s="24">
        <v>99</v>
      </c>
      <c r="H33" s="24">
        <f t="shared" si="16"/>
        <v>1381</v>
      </c>
      <c r="I33" s="24">
        <v>2413</v>
      </c>
      <c r="J33" s="24">
        <v>1032</v>
      </c>
      <c r="K33" s="24">
        <f t="shared" si="17"/>
        <v>479</v>
      </c>
      <c r="L33" s="24">
        <v>616</v>
      </c>
      <c r="M33" s="24">
        <v>137</v>
      </c>
      <c r="N33" s="24">
        <f t="shared" si="18"/>
        <v>902</v>
      </c>
      <c r="O33" s="24">
        <v>1797</v>
      </c>
      <c r="P33" s="24">
        <v>895</v>
      </c>
    </row>
    <row r="34" spans="1:16" s="1" customFormat="1" ht="21" customHeight="1" x14ac:dyDescent="0.2">
      <c r="A34" s="28" t="s">
        <v>11</v>
      </c>
      <c r="B34" s="22">
        <f t="shared" si="12"/>
        <v>1480</v>
      </c>
      <c r="C34" s="22">
        <f t="shared" si="13"/>
        <v>2449</v>
      </c>
      <c r="D34" s="22">
        <f t="shared" si="14"/>
        <v>969</v>
      </c>
      <c r="E34" s="22">
        <f t="shared" si="15"/>
        <v>159</v>
      </c>
      <c r="F34" s="22">
        <v>236</v>
      </c>
      <c r="G34" s="22">
        <v>77</v>
      </c>
      <c r="H34" s="22">
        <f t="shared" si="16"/>
        <v>1321</v>
      </c>
      <c r="I34" s="22">
        <v>2213</v>
      </c>
      <c r="J34" s="22">
        <v>892</v>
      </c>
      <c r="K34" s="22">
        <f t="shared" si="17"/>
        <v>500</v>
      </c>
      <c r="L34" s="22">
        <v>606</v>
      </c>
      <c r="M34" s="22">
        <v>106</v>
      </c>
      <c r="N34" s="22">
        <f t="shared" si="18"/>
        <v>821</v>
      </c>
      <c r="O34" s="22">
        <v>1607</v>
      </c>
      <c r="P34" s="22">
        <v>786</v>
      </c>
    </row>
    <row r="35" spans="1:16" s="1" customFormat="1" ht="21" customHeight="1" x14ac:dyDescent="0.2">
      <c r="A35" s="29" t="s">
        <v>8</v>
      </c>
      <c r="B35" s="24">
        <f t="shared" si="12"/>
        <v>1689</v>
      </c>
      <c r="C35" s="24">
        <f t="shared" si="13"/>
        <v>2702</v>
      </c>
      <c r="D35" s="24">
        <f t="shared" si="14"/>
        <v>1013</v>
      </c>
      <c r="E35" s="24">
        <f t="shared" si="15"/>
        <v>349</v>
      </c>
      <c r="F35" s="24">
        <v>453</v>
      </c>
      <c r="G35" s="24">
        <v>104</v>
      </c>
      <c r="H35" s="24">
        <f t="shared" si="16"/>
        <v>1340</v>
      </c>
      <c r="I35" s="24">
        <v>2249</v>
      </c>
      <c r="J35" s="24">
        <v>909</v>
      </c>
      <c r="K35" s="24">
        <f t="shared" si="17"/>
        <v>510</v>
      </c>
      <c r="L35" s="24">
        <v>623</v>
      </c>
      <c r="M35" s="24">
        <v>113</v>
      </c>
      <c r="N35" s="24">
        <f t="shared" si="18"/>
        <v>830</v>
      </c>
      <c r="O35" s="24">
        <v>1626</v>
      </c>
      <c r="P35" s="24">
        <v>796</v>
      </c>
    </row>
    <row r="36" spans="1:16" s="1" customFormat="1" ht="21" customHeight="1" x14ac:dyDescent="0.2">
      <c r="A36" s="28" t="s">
        <v>9</v>
      </c>
      <c r="B36" s="22">
        <f t="shared" si="12"/>
        <v>2377</v>
      </c>
      <c r="C36" s="22">
        <f t="shared" si="13"/>
        <v>3569</v>
      </c>
      <c r="D36" s="22">
        <f t="shared" si="14"/>
        <v>1192</v>
      </c>
      <c r="E36" s="22">
        <f t="shared" si="15"/>
        <v>783</v>
      </c>
      <c r="F36" s="22">
        <v>969</v>
      </c>
      <c r="G36" s="22">
        <v>186</v>
      </c>
      <c r="H36" s="22">
        <f t="shared" si="16"/>
        <v>1594</v>
      </c>
      <c r="I36" s="22">
        <v>2600</v>
      </c>
      <c r="J36" s="22">
        <v>1006</v>
      </c>
      <c r="K36" s="22">
        <f t="shared" si="17"/>
        <v>590</v>
      </c>
      <c r="L36" s="22">
        <v>674</v>
      </c>
      <c r="M36" s="22">
        <v>84</v>
      </c>
      <c r="N36" s="22">
        <f t="shared" si="18"/>
        <v>1004</v>
      </c>
      <c r="O36" s="22">
        <v>1926</v>
      </c>
      <c r="P36" s="22">
        <v>922</v>
      </c>
    </row>
    <row r="37" spans="1:16" s="1" customFormat="1" ht="21" customHeight="1" x14ac:dyDescent="0.2">
      <c r="A37" s="29" t="s">
        <v>10</v>
      </c>
      <c r="B37" s="24">
        <f t="shared" si="12"/>
        <v>2718</v>
      </c>
      <c r="C37" s="24">
        <f t="shared" si="13"/>
        <v>3854</v>
      </c>
      <c r="D37" s="24">
        <f t="shared" si="14"/>
        <v>1136</v>
      </c>
      <c r="E37" s="24">
        <f t="shared" si="15"/>
        <v>735</v>
      </c>
      <c r="F37" s="24">
        <v>876</v>
      </c>
      <c r="G37" s="24">
        <v>141</v>
      </c>
      <c r="H37" s="24">
        <f t="shared" si="16"/>
        <v>1983</v>
      </c>
      <c r="I37" s="24">
        <v>2978</v>
      </c>
      <c r="J37" s="24">
        <v>995</v>
      </c>
      <c r="K37" s="24">
        <f t="shared" si="17"/>
        <v>613</v>
      </c>
      <c r="L37" s="24">
        <v>662</v>
      </c>
      <c r="M37" s="24">
        <v>49</v>
      </c>
      <c r="N37" s="24">
        <f t="shared" si="18"/>
        <v>1370</v>
      </c>
      <c r="O37" s="24">
        <v>2316</v>
      </c>
      <c r="P37" s="24">
        <v>946</v>
      </c>
    </row>
    <row r="38" spans="1:16" s="1" customFormat="1" ht="21" customHeight="1" x14ac:dyDescent="0.2">
      <c r="A38" s="28" t="s">
        <v>15</v>
      </c>
      <c r="B38" s="22">
        <f t="shared" si="12"/>
        <v>2079</v>
      </c>
      <c r="C38" s="22">
        <f t="shared" si="13"/>
        <v>3163</v>
      </c>
      <c r="D38" s="22">
        <f t="shared" si="14"/>
        <v>1084</v>
      </c>
      <c r="E38" s="22">
        <f t="shared" si="15"/>
        <v>400</v>
      </c>
      <c r="F38" s="22">
        <v>593</v>
      </c>
      <c r="G38" s="22">
        <v>193</v>
      </c>
      <c r="H38" s="22">
        <f t="shared" si="16"/>
        <v>1679</v>
      </c>
      <c r="I38" s="22">
        <v>2570</v>
      </c>
      <c r="J38" s="22">
        <v>891</v>
      </c>
      <c r="K38" s="22">
        <f t="shared" si="17"/>
        <v>677</v>
      </c>
      <c r="L38" s="22">
        <v>703</v>
      </c>
      <c r="M38" s="22">
        <v>26</v>
      </c>
      <c r="N38" s="22">
        <f t="shared" si="18"/>
        <v>1002</v>
      </c>
      <c r="O38" s="22">
        <v>1867</v>
      </c>
      <c r="P38" s="22">
        <v>865</v>
      </c>
    </row>
    <row r="39" spans="1:16" s="1" customFormat="1" ht="21" customHeight="1" x14ac:dyDescent="0.2">
      <c r="A39" s="29" t="s">
        <v>12</v>
      </c>
      <c r="B39" s="24">
        <f t="shared" si="12"/>
        <v>2353</v>
      </c>
      <c r="C39" s="24">
        <f t="shared" si="13"/>
        <v>3680</v>
      </c>
      <c r="D39" s="24">
        <f t="shared" si="14"/>
        <v>1327</v>
      </c>
      <c r="E39" s="24">
        <f t="shared" si="15"/>
        <v>594</v>
      </c>
      <c r="F39" s="24">
        <v>801</v>
      </c>
      <c r="G39" s="24">
        <v>207</v>
      </c>
      <c r="H39" s="24">
        <f t="shared" si="16"/>
        <v>1759</v>
      </c>
      <c r="I39" s="24">
        <v>2879</v>
      </c>
      <c r="J39" s="24">
        <v>1120</v>
      </c>
      <c r="K39" s="24">
        <f t="shared" si="17"/>
        <v>690</v>
      </c>
      <c r="L39" s="24">
        <v>718</v>
      </c>
      <c r="M39" s="24">
        <v>28</v>
      </c>
      <c r="N39" s="24">
        <f t="shared" si="18"/>
        <v>1069</v>
      </c>
      <c r="O39" s="24">
        <v>2161</v>
      </c>
      <c r="P39" s="24">
        <v>1092</v>
      </c>
    </row>
    <row r="40" spans="1:16" s="1" customFormat="1" ht="21" customHeight="1" x14ac:dyDescent="0.2">
      <c r="A40" s="28" t="s">
        <v>13</v>
      </c>
      <c r="B40" s="22">
        <f t="shared" si="12"/>
        <v>2180</v>
      </c>
      <c r="C40" s="22">
        <f t="shared" si="13"/>
        <v>3455</v>
      </c>
      <c r="D40" s="22">
        <f t="shared" si="14"/>
        <v>1275</v>
      </c>
      <c r="E40" s="22">
        <f t="shared" si="15"/>
        <v>405</v>
      </c>
      <c r="F40" s="22">
        <v>464</v>
      </c>
      <c r="G40" s="22">
        <v>59</v>
      </c>
      <c r="H40" s="22">
        <f t="shared" si="16"/>
        <v>1775</v>
      </c>
      <c r="I40" s="22">
        <v>2991</v>
      </c>
      <c r="J40" s="22">
        <v>1216</v>
      </c>
      <c r="K40" s="22">
        <f t="shared" si="17"/>
        <v>668</v>
      </c>
      <c r="L40" s="22">
        <v>706</v>
      </c>
      <c r="M40" s="22">
        <v>38</v>
      </c>
      <c r="N40" s="22">
        <f t="shared" si="18"/>
        <v>1107</v>
      </c>
      <c r="O40" s="22">
        <v>2285</v>
      </c>
      <c r="P40" s="22">
        <v>1178</v>
      </c>
    </row>
    <row r="41" spans="1:16" s="1" customFormat="1" ht="21" customHeight="1" x14ac:dyDescent="0.2">
      <c r="A41" s="29" t="s">
        <v>14</v>
      </c>
      <c r="B41" s="24">
        <f t="shared" si="12"/>
        <v>2983</v>
      </c>
      <c r="C41" s="24">
        <f t="shared" si="13"/>
        <v>4348</v>
      </c>
      <c r="D41" s="24">
        <f t="shared" si="14"/>
        <v>1365</v>
      </c>
      <c r="E41" s="24">
        <f t="shared" si="15"/>
        <v>729</v>
      </c>
      <c r="F41" s="24">
        <v>927</v>
      </c>
      <c r="G41" s="24">
        <v>198</v>
      </c>
      <c r="H41" s="24">
        <f t="shared" si="16"/>
        <v>2254</v>
      </c>
      <c r="I41" s="24">
        <v>3421</v>
      </c>
      <c r="J41" s="24">
        <v>1167</v>
      </c>
      <c r="K41" s="24">
        <f t="shared" si="17"/>
        <v>719</v>
      </c>
      <c r="L41" s="24">
        <v>755</v>
      </c>
      <c r="M41" s="24">
        <v>36</v>
      </c>
      <c r="N41" s="24">
        <f t="shared" si="18"/>
        <v>1535</v>
      </c>
      <c r="O41" s="24">
        <v>2666</v>
      </c>
      <c r="P41" s="24">
        <v>1131</v>
      </c>
    </row>
    <row r="42" spans="1:16" s="1" customFormat="1" ht="21" customHeight="1" x14ac:dyDescent="0.2">
      <c r="A42" s="28" t="s">
        <v>19</v>
      </c>
      <c r="B42" s="22">
        <f t="shared" si="12"/>
        <v>1165</v>
      </c>
      <c r="C42" s="22">
        <f t="shared" si="13"/>
        <v>2260</v>
      </c>
      <c r="D42" s="22">
        <f t="shared" si="14"/>
        <v>1095</v>
      </c>
      <c r="E42" s="22">
        <f t="shared" si="15"/>
        <v>564</v>
      </c>
      <c r="F42" s="22">
        <v>841</v>
      </c>
      <c r="G42" s="22">
        <v>277</v>
      </c>
      <c r="H42" s="22">
        <f t="shared" si="16"/>
        <v>601</v>
      </c>
      <c r="I42" s="22">
        <v>1419</v>
      </c>
      <c r="J42" s="22">
        <v>818</v>
      </c>
      <c r="K42" s="22">
        <f t="shared" si="17"/>
        <v>885</v>
      </c>
      <c r="L42" s="22">
        <v>903</v>
      </c>
      <c r="M42" s="22">
        <v>18</v>
      </c>
      <c r="N42" s="22">
        <f t="shared" si="18"/>
        <v>-284</v>
      </c>
      <c r="O42" s="22">
        <v>516</v>
      </c>
      <c r="P42" s="22">
        <v>800</v>
      </c>
    </row>
    <row r="43" spans="1:16" s="1" customFormat="1" ht="21" customHeight="1" x14ac:dyDescent="0.2">
      <c r="A43" s="29" t="s">
        <v>20</v>
      </c>
      <c r="B43" s="24">
        <f t="shared" si="12"/>
        <v>-16</v>
      </c>
      <c r="C43" s="24">
        <f t="shared" si="13"/>
        <v>2646</v>
      </c>
      <c r="D43" s="24">
        <f t="shared" si="14"/>
        <v>2662</v>
      </c>
      <c r="E43" s="24">
        <f t="shared" si="15"/>
        <v>-357</v>
      </c>
      <c r="F43" s="24">
        <v>1250</v>
      </c>
      <c r="G43" s="24">
        <v>1607</v>
      </c>
      <c r="H43" s="24">
        <f t="shared" si="16"/>
        <v>341</v>
      </c>
      <c r="I43" s="24">
        <v>1396</v>
      </c>
      <c r="J43" s="24">
        <v>1055</v>
      </c>
      <c r="K43" s="24">
        <f t="shared" si="17"/>
        <v>973</v>
      </c>
      <c r="L43" s="24">
        <v>991</v>
      </c>
      <c r="M43" s="24">
        <v>18</v>
      </c>
      <c r="N43" s="24">
        <f t="shared" si="18"/>
        <v>-632</v>
      </c>
      <c r="O43" s="24">
        <v>405</v>
      </c>
      <c r="P43" s="24">
        <v>1037</v>
      </c>
    </row>
    <row r="44" spans="1:16" s="1" customFormat="1" ht="21" customHeight="1" x14ac:dyDescent="0.2">
      <c r="A44" s="28" t="s">
        <v>21</v>
      </c>
      <c r="B44" s="22">
        <f t="shared" si="12"/>
        <v>659</v>
      </c>
      <c r="C44" s="22">
        <f t="shared" si="13"/>
        <v>4338</v>
      </c>
      <c r="D44" s="22">
        <f t="shared" si="14"/>
        <v>3679</v>
      </c>
      <c r="E44" s="22">
        <f t="shared" si="15"/>
        <v>420</v>
      </c>
      <c r="F44" s="22">
        <v>2986</v>
      </c>
      <c r="G44" s="22">
        <v>2566</v>
      </c>
      <c r="H44" s="22">
        <f t="shared" si="16"/>
        <v>239</v>
      </c>
      <c r="I44" s="22">
        <v>1352</v>
      </c>
      <c r="J44" s="22">
        <v>1113</v>
      </c>
      <c r="K44" s="22">
        <f t="shared" si="17"/>
        <v>1050</v>
      </c>
      <c r="L44" s="22">
        <v>1067</v>
      </c>
      <c r="M44" s="22">
        <v>17</v>
      </c>
      <c r="N44" s="22">
        <f t="shared" si="18"/>
        <v>-811</v>
      </c>
      <c r="O44" s="22">
        <v>285</v>
      </c>
      <c r="P44" s="22">
        <v>1096</v>
      </c>
    </row>
    <row r="45" spans="1:16" s="1" customFormat="1" ht="21" customHeight="1" x14ac:dyDescent="0.2">
      <c r="A45" s="29" t="s">
        <v>22</v>
      </c>
      <c r="B45" s="24">
        <f t="shared" si="12"/>
        <v>1902</v>
      </c>
      <c r="C45" s="24">
        <f t="shared" si="13"/>
        <v>5062</v>
      </c>
      <c r="D45" s="24">
        <f t="shared" si="14"/>
        <v>3160</v>
      </c>
      <c r="E45" s="24">
        <f t="shared" si="15"/>
        <v>1383</v>
      </c>
      <c r="F45" s="24">
        <v>3592</v>
      </c>
      <c r="G45" s="24">
        <v>2209</v>
      </c>
      <c r="H45" s="24">
        <f t="shared" si="16"/>
        <v>519</v>
      </c>
      <c r="I45" s="24">
        <v>1470</v>
      </c>
      <c r="J45" s="24">
        <v>951</v>
      </c>
      <c r="K45" s="24">
        <f t="shared" si="17"/>
        <v>1096</v>
      </c>
      <c r="L45" s="24">
        <v>1113</v>
      </c>
      <c r="M45" s="24">
        <v>17</v>
      </c>
      <c r="N45" s="24">
        <f t="shared" si="18"/>
        <v>-577</v>
      </c>
      <c r="O45" s="24">
        <v>357</v>
      </c>
      <c r="P45" s="24">
        <v>934</v>
      </c>
    </row>
    <row r="46" spans="1:16" s="1" customFormat="1" ht="21" customHeight="1" x14ac:dyDescent="0.2">
      <c r="A46" s="28" t="s">
        <v>23</v>
      </c>
      <c r="B46" s="22">
        <f t="shared" si="12"/>
        <v>1355</v>
      </c>
      <c r="C46" s="22">
        <f t="shared" si="13"/>
        <v>5201</v>
      </c>
      <c r="D46" s="22">
        <f t="shared" si="14"/>
        <v>3846</v>
      </c>
      <c r="E46" s="22">
        <f t="shared" si="15"/>
        <v>591</v>
      </c>
      <c r="F46" s="22">
        <v>3731</v>
      </c>
      <c r="G46" s="22">
        <v>3140</v>
      </c>
      <c r="H46" s="22">
        <f t="shared" si="16"/>
        <v>764</v>
      </c>
      <c r="I46" s="22">
        <v>1470</v>
      </c>
      <c r="J46" s="22">
        <v>706</v>
      </c>
      <c r="K46" s="22">
        <f t="shared" si="17"/>
        <v>1167</v>
      </c>
      <c r="L46" s="22">
        <v>1184</v>
      </c>
      <c r="M46" s="22">
        <v>17</v>
      </c>
      <c r="N46" s="22">
        <f t="shared" si="18"/>
        <v>-403</v>
      </c>
      <c r="O46" s="22">
        <v>286</v>
      </c>
      <c r="P46" s="22">
        <v>689</v>
      </c>
    </row>
    <row r="47" spans="1:16" s="1" customFormat="1" ht="21" customHeight="1" x14ac:dyDescent="0.2">
      <c r="A47" s="29" t="s">
        <v>24</v>
      </c>
      <c r="B47" s="24">
        <f t="shared" si="12"/>
        <v>3465</v>
      </c>
      <c r="C47" s="24">
        <f t="shared" si="13"/>
        <v>6452</v>
      </c>
      <c r="D47" s="24">
        <f t="shared" si="14"/>
        <v>2987</v>
      </c>
      <c r="E47" s="24">
        <f t="shared" si="15"/>
        <v>2843</v>
      </c>
      <c r="F47" s="24">
        <v>4715</v>
      </c>
      <c r="G47" s="24">
        <v>1872</v>
      </c>
      <c r="H47" s="24">
        <f t="shared" si="16"/>
        <v>622</v>
      </c>
      <c r="I47" s="24">
        <v>1737</v>
      </c>
      <c r="J47" s="24">
        <v>1115</v>
      </c>
      <c r="K47" s="24">
        <f t="shared" si="17"/>
        <v>1386</v>
      </c>
      <c r="L47" s="24">
        <v>1403</v>
      </c>
      <c r="M47" s="24">
        <v>17</v>
      </c>
      <c r="N47" s="24">
        <f t="shared" si="18"/>
        <v>-764</v>
      </c>
      <c r="O47" s="24">
        <v>334</v>
      </c>
      <c r="P47" s="24">
        <v>1098</v>
      </c>
    </row>
    <row r="48" spans="1:16" s="1" customFormat="1" ht="21" customHeight="1" x14ac:dyDescent="0.2">
      <c r="A48" s="28" t="s">
        <v>25</v>
      </c>
      <c r="B48" s="22">
        <f t="shared" si="12"/>
        <v>1073</v>
      </c>
      <c r="C48" s="22">
        <f t="shared" si="13"/>
        <v>4275</v>
      </c>
      <c r="D48" s="22">
        <f t="shared" si="14"/>
        <v>3202</v>
      </c>
      <c r="E48" s="22">
        <f t="shared" si="15"/>
        <v>347</v>
      </c>
      <c r="F48" s="22">
        <v>2356</v>
      </c>
      <c r="G48" s="22">
        <v>2009</v>
      </c>
      <c r="H48" s="22">
        <f t="shared" si="16"/>
        <v>726</v>
      </c>
      <c r="I48" s="22">
        <v>1919</v>
      </c>
      <c r="J48" s="22">
        <v>1193</v>
      </c>
      <c r="K48" s="22">
        <f t="shared" si="17"/>
        <v>1576</v>
      </c>
      <c r="L48" s="22">
        <v>1593</v>
      </c>
      <c r="M48" s="22">
        <v>17</v>
      </c>
      <c r="N48" s="22">
        <f t="shared" si="18"/>
        <v>-850</v>
      </c>
      <c r="O48" s="22">
        <v>326</v>
      </c>
      <c r="P48" s="22">
        <v>1176</v>
      </c>
    </row>
    <row r="49" spans="1:16" s="1" customFormat="1" ht="21" customHeight="1" x14ac:dyDescent="0.2">
      <c r="A49" s="29" t="s">
        <v>26</v>
      </c>
      <c r="B49" s="24">
        <f t="shared" si="12"/>
        <v>445</v>
      </c>
      <c r="C49" s="24">
        <f t="shared" si="13"/>
        <v>4919</v>
      </c>
      <c r="D49" s="24">
        <f t="shared" si="14"/>
        <v>4474</v>
      </c>
      <c r="E49" s="24">
        <f t="shared" si="15"/>
        <v>-523</v>
      </c>
      <c r="F49" s="24">
        <v>2841</v>
      </c>
      <c r="G49" s="24">
        <v>3364</v>
      </c>
      <c r="H49" s="24">
        <f t="shared" si="16"/>
        <v>968</v>
      </c>
      <c r="I49" s="24">
        <v>2078</v>
      </c>
      <c r="J49" s="24">
        <v>1110</v>
      </c>
      <c r="K49" s="24">
        <f t="shared" si="17"/>
        <v>1714</v>
      </c>
      <c r="L49" s="24">
        <v>1731</v>
      </c>
      <c r="M49" s="24">
        <v>17</v>
      </c>
      <c r="N49" s="24">
        <f t="shared" si="18"/>
        <v>-746</v>
      </c>
      <c r="O49" s="24">
        <v>347</v>
      </c>
      <c r="P49" s="24">
        <v>1093</v>
      </c>
    </row>
    <row r="50" spans="1:16" s="1" customFormat="1" ht="21" customHeight="1" x14ac:dyDescent="0.2">
      <c r="A50" s="28" t="s">
        <v>130</v>
      </c>
      <c r="B50" s="22">
        <f t="shared" ref="B50:B57" si="19">C50-D50</f>
        <v>-28</v>
      </c>
      <c r="C50" s="22">
        <f t="shared" ref="C50:D53" si="20">+F50+I50</f>
        <v>4139</v>
      </c>
      <c r="D50" s="22">
        <f t="shared" si="20"/>
        <v>4167</v>
      </c>
      <c r="E50" s="22">
        <f t="shared" ref="E50:E57" si="21">+F50-G50</f>
        <v>-1293</v>
      </c>
      <c r="F50" s="22">
        <v>1903</v>
      </c>
      <c r="G50" s="22">
        <v>3196</v>
      </c>
      <c r="H50" s="22">
        <f t="shared" ref="H50:H57" si="22">+I50-J50</f>
        <v>1265</v>
      </c>
      <c r="I50" s="22">
        <v>2236</v>
      </c>
      <c r="J50" s="22">
        <v>971</v>
      </c>
      <c r="K50" s="22">
        <f t="shared" si="17"/>
        <v>1877</v>
      </c>
      <c r="L50" s="22">
        <v>1895</v>
      </c>
      <c r="M50" s="22">
        <v>18</v>
      </c>
      <c r="N50" s="22">
        <f t="shared" si="18"/>
        <v>-612</v>
      </c>
      <c r="O50" s="22">
        <v>341</v>
      </c>
      <c r="P50" s="22">
        <v>953</v>
      </c>
    </row>
    <row r="51" spans="1:16" s="1" customFormat="1" ht="21" customHeight="1" x14ac:dyDescent="0.2">
      <c r="A51" s="29" t="s">
        <v>131</v>
      </c>
      <c r="B51" s="24">
        <f t="shared" si="19"/>
        <v>4171</v>
      </c>
      <c r="C51" s="24">
        <f t="shared" si="20"/>
        <v>7340</v>
      </c>
      <c r="D51" s="24">
        <f t="shared" si="20"/>
        <v>3169</v>
      </c>
      <c r="E51" s="24">
        <f t="shared" si="21"/>
        <v>2939</v>
      </c>
      <c r="F51" s="24">
        <v>4813</v>
      </c>
      <c r="G51" s="24">
        <v>1874</v>
      </c>
      <c r="H51" s="24">
        <f t="shared" si="22"/>
        <v>1232</v>
      </c>
      <c r="I51" s="24">
        <v>2527</v>
      </c>
      <c r="J51" s="24">
        <v>1295</v>
      </c>
      <c r="K51" s="24">
        <f t="shared" si="17"/>
        <v>2158</v>
      </c>
      <c r="L51" s="24">
        <v>2176</v>
      </c>
      <c r="M51" s="24">
        <v>18</v>
      </c>
      <c r="N51" s="24">
        <f t="shared" si="18"/>
        <v>-926</v>
      </c>
      <c r="O51" s="24">
        <v>351</v>
      </c>
      <c r="P51" s="24">
        <v>1277</v>
      </c>
    </row>
    <row r="52" spans="1:16" s="1" customFormat="1" ht="21" customHeight="1" x14ac:dyDescent="0.2">
      <c r="A52" s="28" t="s">
        <v>132</v>
      </c>
      <c r="B52" s="22">
        <f t="shared" si="19"/>
        <v>3978</v>
      </c>
      <c r="C52" s="22">
        <f t="shared" si="20"/>
        <v>7899</v>
      </c>
      <c r="D52" s="22">
        <f t="shared" si="20"/>
        <v>3921</v>
      </c>
      <c r="E52" s="22">
        <f t="shared" si="21"/>
        <v>2588</v>
      </c>
      <c r="F52" s="22">
        <v>5097</v>
      </c>
      <c r="G52" s="22">
        <v>2509</v>
      </c>
      <c r="H52" s="22">
        <f t="shared" si="22"/>
        <v>1390</v>
      </c>
      <c r="I52" s="22">
        <v>2802</v>
      </c>
      <c r="J52" s="22">
        <v>1412</v>
      </c>
      <c r="K52" s="22">
        <f t="shared" si="17"/>
        <v>2432</v>
      </c>
      <c r="L52" s="22">
        <v>2450</v>
      </c>
      <c r="M52" s="22">
        <v>18</v>
      </c>
      <c r="N52" s="22">
        <f t="shared" si="18"/>
        <v>-1042</v>
      </c>
      <c r="O52" s="22">
        <v>352</v>
      </c>
      <c r="P52" s="22">
        <v>1394</v>
      </c>
    </row>
    <row r="53" spans="1:16" s="1" customFormat="1" ht="21" customHeight="1" x14ac:dyDescent="0.2">
      <c r="A53" s="29" t="s">
        <v>133</v>
      </c>
      <c r="B53" s="24">
        <f t="shared" si="19"/>
        <v>1901</v>
      </c>
      <c r="C53" s="24">
        <f t="shared" si="20"/>
        <v>6127</v>
      </c>
      <c r="D53" s="24">
        <f t="shared" si="20"/>
        <v>4226</v>
      </c>
      <c r="E53" s="24">
        <f t="shared" si="21"/>
        <v>21</v>
      </c>
      <c r="F53" s="24">
        <v>3017</v>
      </c>
      <c r="G53" s="24">
        <v>2996</v>
      </c>
      <c r="H53" s="24">
        <f t="shared" si="22"/>
        <v>1880</v>
      </c>
      <c r="I53" s="24">
        <v>3110</v>
      </c>
      <c r="J53" s="24">
        <v>1230</v>
      </c>
      <c r="K53" s="24">
        <f t="shared" si="17"/>
        <v>2601</v>
      </c>
      <c r="L53" s="24">
        <v>2619</v>
      </c>
      <c r="M53" s="24">
        <v>18</v>
      </c>
      <c r="N53" s="24">
        <f t="shared" si="18"/>
        <v>-721</v>
      </c>
      <c r="O53" s="24">
        <v>491</v>
      </c>
      <c r="P53" s="24">
        <v>1212</v>
      </c>
    </row>
    <row r="54" spans="1:16" s="1" customFormat="1" ht="21" customHeight="1" x14ac:dyDescent="0.2">
      <c r="A54" s="28" t="s">
        <v>135</v>
      </c>
      <c r="B54" s="22">
        <f t="shared" si="19"/>
        <v>2864</v>
      </c>
      <c r="C54" s="22">
        <f t="shared" ref="C54:D57" si="23">+F54+I54</f>
        <v>7399</v>
      </c>
      <c r="D54" s="22">
        <f t="shared" si="23"/>
        <v>4535</v>
      </c>
      <c r="E54" s="22">
        <f t="shared" si="21"/>
        <v>751</v>
      </c>
      <c r="F54" s="22">
        <v>4185</v>
      </c>
      <c r="G54" s="22">
        <v>3434</v>
      </c>
      <c r="H54" s="22">
        <f t="shared" si="22"/>
        <v>2113</v>
      </c>
      <c r="I54" s="22">
        <v>3214</v>
      </c>
      <c r="J54" s="22">
        <v>1101</v>
      </c>
      <c r="K54" s="22">
        <f t="shared" si="17"/>
        <v>2811</v>
      </c>
      <c r="L54" s="22">
        <v>2831</v>
      </c>
      <c r="M54" s="22">
        <v>20</v>
      </c>
      <c r="N54" s="22">
        <f t="shared" si="18"/>
        <v>-698</v>
      </c>
      <c r="O54" s="22">
        <v>383</v>
      </c>
      <c r="P54" s="22">
        <v>1081</v>
      </c>
    </row>
    <row r="55" spans="1:16" s="1" customFormat="1" ht="21" customHeight="1" x14ac:dyDescent="0.2">
      <c r="A55" s="29" t="s">
        <v>136</v>
      </c>
      <c r="B55" s="24">
        <f t="shared" si="19"/>
        <v>3154</v>
      </c>
      <c r="C55" s="24">
        <f t="shared" si="23"/>
        <v>6424</v>
      </c>
      <c r="D55" s="24">
        <f t="shared" si="23"/>
        <v>3270</v>
      </c>
      <c r="E55" s="24">
        <f t="shared" si="21"/>
        <v>1309</v>
      </c>
      <c r="F55" s="24">
        <v>3116</v>
      </c>
      <c r="G55" s="24">
        <v>1807</v>
      </c>
      <c r="H55" s="24">
        <f t="shared" si="22"/>
        <v>1845</v>
      </c>
      <c r="I55" s="24">
        <v>3308</v>
      </c>
      <c r="J55" s="24">
        <v>1463</v>
      </c>
      <c r="K55" s="24">
        <f t="shared" si="17"/>
        <v>2925</v>
      </c>
      <c r="L55" s="24">
        <v>2946</v>
      </c>
      <c r="M55" s="24">
        <v>21</v>
      </c>
      <c r="N55" s="24">
        <f t="shared" si="18"/>
        <v>-1080</v>
      </c>
      <c r="O55" s="24">
        <v>362</v>
      </c>
      <c r="P55" s="24">
        <v>1442</v>
      </c>
    </row>
    <row r="56" spans="1:16" s="1" customFormat="1" ht="21" customHeight="1" x14ac:dyDescent="0.2">
      <c r="A56" s="28" t="s">
        <v>137</v>
      </c>
      <c r="B56" s="22">
        <f t="shared" si="19"/>
        <v>3132</v>
      </c>
      <c r="C56" s="22">
        <f t="shared" si="23"/>
        <v>7145</v>
      </c>
      <c r="D56" s="22">
        <f t="shared" si="23"/>
        <v>4013</v>
      </c>
      <c r="E56" s="22">
        <f t="shared" si="21"/>
        <v>1195</v>
      </c>
      <c r="F56" s="22">
        <v>3734</v>
      </c>
      <c r="G56" s="22">
        <v>2539</v>
      </c>
      <c r="H56" s="22">
        <f t="shared" si="22"/>
        <v>1937</v>
      </c>
      <c r="I56" s="22">
        <v>3411</v>
      </c>
      <c r="J56" s="22">
        <v>1474</v>
      </c>
      <c r="K56" s="22">
        <f t="shared" si="17"/>
        <v>2969</v>
      </c>
      <c r="L56" s="22">
        <v>2991</v>
      </c>
      <c r="M56" s="22">
        <v>22</v>
      </c>
      <c r="N56" s="22">
        <f t="shared" si="18"/>
        <v>-1032</v>
      </c>
      <c r="O56" s="22">
        <v>420</v>
      </c>
      <c r="P56" s="22">
        <v>1452</v>
      </c>
    </row>
    <row r="57" spans="1:16" s="1" customFormat="1" ht="21" customHeight="1" x14ac:dyDescent="0.2">
      <c r="A57" s="29" t="s">
        <v>138</v>
      </c>
      <c r="B57" s="24">
        <f t="shared" si="19"/>
        <v>2467</v>
      </c>
      <c r="C57" s="24">
        <f t="shared" si="23"/>
        <v>7667</v>
      </c>
      <c r="D57" s="24">
        <f t="shared" si="23"/>
        <v>5200</v>
      </c>
      <c r="E57" s="24">
        <f t="shared" si="21"/>
        <v>371</v>
      </c>
      <c r="F57" s="24">
        <v>4232</v>
      </c>
      <c r="G57" s="24">
        <v>3861</v>
      </c>
      <c r="H57" s="24">
        <f t="shared" si="22"/>
        <v>2096</v>
      </c>
      <c r="I57" s="24">
        <v>3435</v>
      </c>
      <c r="J57" s="24">
        <v>1339</v>
      </c>
      <c r="K57" s="24">
        <f t="shared" si="17"/>
        <v>2906</v>
      </c>
      <c r="L57" s="24">
        <v>2928</v>
      </c>
      <c r="M57" s="24">
        <v>22</v>
      </c>
      <c r="N57" s="24">
        <f t="shared" si="18"/>
        <v>-810</v>
      </c>
      <c r="O57" s="24">
        <v>507</v>
      </c>
      <c r="P57" s="24">
        <v>1317</v>
      </c>
    </row>
    <row r="58" spans="1:16" s="1" customFormat="1" ht="21" customHeight="1" x14ac:dyDescent="0.2">
      <c r="A58" s="28" t="s">
        <v>139</v>
      </c>
      <c r="B58" s="22">
        <f t="shared" ref="B58:B65" si="24">C58-D58</f>
        <v>634</v>
      </c>
      <c r="C58" s="22">
        <f t="shared" ref="C58:D61" si="25">+F58+I58</f>
        <v>6248</v>
      </c>
      <c r="D58" s="22">
        <f t="shared" si="25"/>
        <v>5614</v>
      </c>
      <c r="E58" s="22">
        <f t="shared" ref="E58:E65" si="26">+F58-G58</f>
        <v>-1738</v>
      </c>
      <c r="F58" s="22">
        <v>2760</v>
      </c>
      <c r="G58" s="22">
        <v>4498</v>
      </c>
      <c r="H58" s="22">
        <f t="shared" ref="H58:H65" si="27">+I58-J58</f>
        <v>2372</v>
      </c>
      <c r="I58" s="22">
        <v>3488</v>
      </c>
      <c r="J58" s="22">
        <v>1116</v>
      </c>
      <c r="K58" s="22">
        <f t="shared" ref="K58:K65" si="28">+L58-M58</f>
        <v>2934</v>
      </c>
      <c r="L58" s="22">
        <v>2962</v>
      </c>
      <c r="M58" s="22">
        <v>28</v>
      </c>
      <c r="N58" s="22">
        <f t="shared" ref="N58:N65" si="29">+O58-P58</f>
        <v>-562</v>
      </c>
      <c r="O58" s="22">
        <v>526</v>
      </c>
      <c r="P58" s="22">
        <v>1088</v>
      </c>
    </row>
    <row r="59" spans="1:16" s="1" customFormat="1" ht="21" customHeight="1" x14ac:dyDescent="0.2">
      <c r="A59" s="29" t="s">
        <v>140</v>
      </c>
      <c r="B59" s="24">
        <f t="shared" si="24"/>
        <v>3418</v>
      </c>
      <c r="C59" s="24">
        <f t="shared" si="25"/>
        <v>7092</v>
      </c>
      <c r="D59" s="24">
        <f t="shared" si="25"/>
        <v>3674</v>
      </c>
      <c r="E59" s="24">
        <f t="shared" si="26"/>
        <v>1435</v>
      </c>
      <c r="F59" s="24">
        <v>3760</v>
      </c>
      <c r="G59" s="24">
        <v>2325</v>
      </c>
      <c r="H59" s="24">
        <f t="shared" si="27"/>
        <v>1983</v>
      </c>
      <c r="I59" s="24">
        <v>3332</v>
      </c>
      <c r="J59" s="24">
        <v>1349</v>
      </c>
      <c r="K59" s="24">
        <f t="shared" si="28"/>
        <v>2746</v>
      </c>
      <c r="L59" s="24">
        <v>2774</v>
      </c>
      <c r="M59" s="24">
        <v>28</v>
      </c>
      <c r="N59" s="24">
        <f t="shared" si="29"/>
        <v>-763</v>
      </c>
      <c r="O59" s="24">
        <v>558</v>
      </c>
      <c r="P59" s="24">
        <v>1321</v>
      </c>
    </row>
    <row r="60" spans="1:16" s="1" customFormat="1" ht="21" customHeight="1" x14ac:dyDescent="0.2">
      <c r="A60" s="28" t="s">
        <v>141</v>
      </c>
      <c r="B60" s="22">
        <f t="shared" si="24"/>
        <v>3962</v>
      </c>
      <c r="C60" s="22">
        <f t="shared" si="25"/>
        <v>7211</v>
      </c>
      <c r="D60" s="22">
        <f t="shared" si="25"/>
        <v>3249</v>
      </c>
      <c r="E60" s="22">
        <f t="shared" si="26"/>
        <v>2201</v>
      </c>
      <c r="F60" s="22">
        <v>4095</v>
      </c>
      <c r="G60" s="22">
        <v>1894</v>
      </c>
      <c r="H60" s="22">
        <f t="shared" si="27"/>
        <v>1761</v>
      </c>
      <c r="I60" s="22">
        <v>3116</v>
      </c>
      <c r="J60" s="22">
        <v>1355</v>
      </c>
      <c r="K60" s="22">
        <f t="shared" si="28"/>
        <v>2601</v>
      </c>
      <c r="L60" s="22">
        <v>2633</v>
      </c>
      <c r="M60" s="22">
        <v>32</v>
      </c>
      <c r="N60" s="22">
        <f t="shared" si="29"/>
        <v>-840</v>
      </c>
      <c r="O60" s="22">
        <v>483</v>
      </c>
      <c r="P60" s="22">
        <v>1323</v>
      </c>
    </row>
    <row r="61" spans="1:16" s="1" customFormat="1" ht="21" customHeight="1" x14ac:dyDescent="0.2">
      <c r="A61" s="29" t="s">
        <v>142</v>
      </c>
      <c r="B61" s="24">
        <f t="shared" si="24"/>
        <v>-150</v>
      </c>
      <c r="C61" s="24">
        <f t="shared" si="25"/>
        <v>5816</v>
      </c>
      <c r="D61" s="24">
        <f t="shared" si="25"/>
        <v>5966</v>
      </c>
      <c r="E61" s="24">
        <f t="shared" si="26"/>
        <v>-2033</v>
      </c>
      <c r="F61" s="24">
        <v>2428</v>
      </c>
      <c r="G61" s="24">
        <v>4461</v>
      </c>
      <c r="H61" s="24">
        <f t="shared" si="27"/>
        <v>1883</v>
      </c>
      <c r="I61" s="24">
        <v>3388</v>
      </c>
      <c r="J61" s="24">
        <v>1505</v>
      </c>
      <c r="K61" s="24">
        <f t="shared" si="28"/>
        <v>2811</v>
      </c>
      <c r="L61" s="24">
        <v>2844</v>
      </c>
      <c r="M61" s="24">
        <v>33</v>
      </c>
      <c r="N61" s="24">
        <f t="shared" si="29"/>
        <v>-928</v>
      </c>
      <c r="O61" s="24">
        <v>544</v>
      </c>
      <c r="P61" s="24">
        <v>1472</v>
      </c>
    </row>
    <row r="62" spans="1:16" s="1" customFormat="1" ht="21" customHeight="1" x14ac:dyDescent="0.2">
      <c r="A62" s="28" t="s">
        <v>147</v>
      </c>
      <c r="B62" s="22">
        <f t="shared" si="24"/>
        <v>3258</v>
      </c>
      <c r="C62" s="22">
        <f t="shared" ref="C62:D65" si="30">+F62+I62</f>
        <v>10476</v>
      </c>
      <c r="D62" s="22">
        <f t="shared" si="30"/>
        <v>7218</v>
      </c>
      <c r="E62" s="22">
        <f t="shared" si="26"/>
        <v>894</v>
      </c>
      <c r="F62" s="22">
        <v>6742</v>
      </c>
      <c r="G62" s="22">
        <v>5848</v>
      </c>
      <c r="H62" s="22">
        <f t="shared" si="27"/>
        <v>2364</v>
      </c>
      <c r="I62" s="22">
        <v>3734</v>
      </c>
      <c r="J62" s="22">
        <v>1370</v>
      </c>
      <c r="K62" s="22">
        <f t="shared" si="28"/>
        <v>3105</v>
      </c>
      <c r="L62" s="22">
        <v>3141</v>
      </c>
      <c r="M62" s="22">
        <v>36</v>
      </c>
      <c r="N62" s="22">
        <f t="shared" si="29"/>
        <v>-741</v>
      </c>
      <c r="O62" s="22">
        <v>593</v>
      </c>
      <c r="P62" s="22">
        <v>1334</v>
      </c>
    </row>
    <row r="63" spans="1:16" s="1" customFormat="1" ht="21" customHeight="1" x14ac:dyDescent="0.2">
      <c r="A63" s="29" t="s">
        <v>148</v>
      </c>
      <c r="B63" s="24">
        <f t="shared" si="24"/>
        <v>3958</v>
      </c>
      <c r="C63" s="24">
        <f t="shared" si="30"/>
        <v>9375</v>
      </c>
      <c r="D63" s="24">
        <f t="shared" si="30"/>
        <v>5417</v>
      </c>
      <c r="E63" s="24">
        <f t="shared" si="26"/>
        <v>1895</v>
      </c>
      <c r="F63" s="24">
        <v>5680</v>
      </c>
      <c r="G63" s="24">
        <v>3785</v>
      </c>
      <c r="H63" s="24">
        <f t="shared" si="27"/>
        <v>2063</v>
      </c>
      <c r="I63" s="24">
        <v>3695</v>
      </c>
      <c r="J63" s="24">
        <v>1632</v>
      </c>
      <c r="K63" s="24">
        <f t="shared" si="28"/>
        <v>2984</v>
      </c>
      <c r="L63" s="24">
        <v>3018</v>
      </c>
      <c r="M63" s="24">
        <v>34</v>
      </c>
      <c r="N63" s="24">
        <f t="shared" si="29"/>
        <v>-921</v>
      </c>
      <c r="O63" s="24">
        <v>677</v>
      </c>
      <c r="P63" s="24">
        <v>1598</v>
      </c>
    </row>
    <row r="64" spans="1:16" s="1" customFormat="1" ht="21" customHeight="1" x14ac:dyDescent="0.2">
      <c r="A64" s="28" t="s">
        <v>149</v>
      </c>
      <c r="B64" s="22">
        <f t="shared" si="24"/>
        <v>2529</v>
      </c>
      <c r="C64" s="22">
        <f t="shared" si="30"/>
        <v>7250</v>
      </c>
      <c r="D64" s="22">
        <f t="shared" si="30"/>
        <v>4721</v>
      </c>
      <c r="E64" s="22">
        <f t="shared" si="26"/>
        <v>1175</v>
      </c>
      <c r="F64" s="22">
        <v>3935</v>
      </c>
      <c r="G64" s="22">
        <v>2760</v>
      </c>
      <c r="H64" s="22">
        <f t="shared" si="27"/>
        <v>1354</v>
      </c>
      <c r="I64" s="22">
        <v>3315</v>
      </c>
      <c r="J64" s="22">
        <v>1961</v>
      </c>
      <c r="K64" s="22">
        <f t="shared" si="28"/>
        <v>2638</v>
      </c>
      <c r="L64" s="22">
        <v>2673</v>
      </c>
      <c r="M64" s="22">
        <v>35</v>
      </c>
      <c r="N64" s="22">
        <f t="shared" si="29"/>
        <v>-1284</v>
      </c>
      <c r="O64" s="22">
        <v>642</v>
      </c>
      <c r="P64" s="22">
        <v>1926</v>
      </c>
    </row>
    <row r="65" spans="1:16" s="1" customFormat="1" ht="21" customHeight="1" x14ac:dyDescent="0.2">
      <c r="A65" s="29" t="s">
        <v>150</v>
      </c>
      <c r="B65" s="24">
        <f t="shared" si="24"/>
        <v>-2267</v>
      </c>
      <c r="C65" s="24">
        <f t="shared" si="30"/>
        <v>5564</v>
      </c>
      <c r="D65" s="24">
        <f t="shared" si="30"/>
        <v>7831</v>
      </c>
      <c r="E65" s="24">
        <f t="shared" si="26"/>
        <v>-3939</v>
      </c>
      <c r="F65" s="24">
        <v>2349</v>
      </c>
      <c r="G65" s="24">
        <v>6288</v>
      </c>
      <c r="H65" s="24">
        <f t="shared" si="27"/>
        <v>1672</v>
      </c>
      <c r="I65" s="24">
        <v>3215</v>
      </c>
      <c r="J65" s="24">
        <v>1543</v>
      </c>
      <c r="K65" s="24">
        <f t="shared" si="28"/>
        <v>2523</v>
      </c>
      <c r="L65" s="24">
        <v>2561</v>
      </c>
      <c r="M65" s="24">
        <v>38</v>
      </c>
      <c r="N65" s="24">
        <f t="shared" si="29"/>
        <v>-851</v>
      </c>
      <c r="O65" s="24">
        <v>654</v>
      </c>
      <c r="P65" s="24">
        <v>1505</v>
      </c>
    </row>
    <row r="66" spans="1:16" s="1" customFormat="1" ht="21" customHeight="1" x14ac:dyDescent="0.2">
      <c r="A66" s="28" t="s">
        <v>151</v>
      </c>
      <c r="B66" s="22">
        <f t="shared" ref="B66:B73" si="31">C66-D66</f>
        <v>5013</v>
      </c>
      <c r="C66" s="22">
        <f t="shared" ref="C66:D69" si="32">+F66+I66</f>
        <v>10471</v>
      </c>
      <c r="D66" s="22">
        <f t="shared" si="32"/>
        <v>5458</v>
      </c>
      <c r="E66" s="22">
        <f t="shared" ref="E66:E73" si="33">+F66-G66</f>
        <v>2708</v>
      </c>
      <c r="F66" s="22">
        <v>7267</v>
      </c>
      <c r="G66" s="22">
        <v>4559</v>
      </c>
      <c r="H66" s="22">
        <f t="shared" ref="H66:H73" si="34">+I66-J66</f>
        <v>2305</v>
      </c>
      <c r="I66" s="22">
        <v>3204</v>
      </c>
      <c r="J66" s="22">
        <v>899</v>
      </c>
      <c r="K66" s="22">
        <f t="shared" ref="K66:K73" si="35">+L66-M66</f>
        <v>2733</v>
      </c>
      <c r="L66" s="22">
        <v>2775</v>
      </c>
      <c r="M66" s="22">
        <v>42</v>
      </c>
      <c r="N66" s="22">
        <f t="shared" ref="N66:N73" si="36">+O66-P66</f>
        <v>-428</v>
      </c>
      <c r="O66" s="22">
        <v>429</v>
      </c>
      <c r="P66" s="22">
        <v>857</v>
      </c>
    </row>
    <row r="67" spans="1:16" s="1" customFormat="1" ht="21" customHeight="1" x14ac:dyDescent="0.2">
      <c r="A67" s="29" t="s">
        <v>152</v>
      </c>
      <c r="B67" s="24">
        <f t="shared" si="31"/>
        <v>5168</v>
      </c>
      <c r="C67" s="24">
        <f t="shared" si="32"/>
        <v>8130</v>
      </c>
      <c r="D67" s="24">
        <f t="shared" si="32"/>
        <v>2962</v>
      </c>
      <c r="E67" s="24">
        <f t="shared" si="33"/>
        <v>2932</v>
      </c>
      <c r="F67" s="24">
        <v>5125</v>
      </c>
      <c r="G67" s="24">
        <v>2193</v>
      </c>
      <c r="H67" s="24">
        <f t="shared" si="34"/>
        <v>2236</v>
      </c>
      <c r="I67" s="24">
        <v>3005</v>
      </c>
      <c r="J67" s="24">
        <v>769</v>
      </c>
      <c r="K67" s="24">
        <f t="shared" si="35"/>
        <v>2768</v>
      </c>
      <c r="L67" s="24">
        <v>2812</v>
      </c>
      <c r="M67" s="24">
        <v>44</v>
      </c>
      <c r="N67" s="24">
        <f t="shared" si="36"/>
        <v>-532</v>
      </c>
      <c r="O67" s="24">
        <v>193</v>
      </c>
      <c r="P67" s="24">
        <v>725</v>
      </c>
    </row>
    <row r="68" spans="1:16" s="1" customFormat="1" ht="21" customHeight="1" x14ac:dyDescent="0.2">
      <c r="A68" s="28" t="s">
        <v>153</v>
      </c>
      <c r="B68" s="22">
        <f t="shared" si="31"/>
        <v>1577</v>
      </c>
      <c r="C68" s="22">
        <f t="shared" si="32"/>
        <v>5275</v>
      </c>
      <c r="D68" s="22">
        <f t="shared" si="32"/>
        <v>3698</v>
      </c>
      <c r="E68" s="22">
        <f t="shared" si="33"/>
        <v>-654</v>
      </c>
      <c r="F68" s="22">
        <v>2318</v>
      </c>
      <c r="G68" s="22">
        <v>2972</v>
      </c>
      <c r="H68" s="22">
        <f t="shared" si="34"/>
        <v>2231</v>
      </c>
      <c r="I68" s="22">
        <v>2957</v>
      </c>
      <c r="J68" s="22">
        <v>726</v>
      </c>
      <c r="K68" s="22">
        <f t="shared" si="35"/>
        <v>2725</v>
      </c>
      <c r="L68" s="22">
        <v>2771</v>
      </c>
      <c r="M68" s="22">
        <v>46</v>
      </c>
      <c r="N68" s="22">
        <f t="shared" si="36"/>
        <v>-494</v>
      </c>
      <c r="O68" s="22">
        <v>186</v>
      </c>
      <c r="P68" s="22">
        <v>680</v>
      </c>
    </row>
    <row r="69" spans="1:16" s="1" customFormat="1" ht="21" customHeight="1" x14ac:dyDescent="0.2">
      <c r="A69" s="29" t="s">
        <v>154</v>
      </c>
      <c r="B69" s="24">
        <f t="shared" si="31"/>
        <v>-362</v>
      </c>
      <c r="C69" s="24">
        <f t="shared" si="32"/>
        <v>5917</v>
      </c>
      <c r="D69" s="24">
        <f t="shared" si="32"/>
        <v>6279</v>
      </c>
      <c r="E69" s="24">
        <f t="shared" si="33"/>
        <v>-2360</v>
      </c>
      <c r="F69" s="24">
        <v>3145</v>
      </c>
      <c r="G69" s="24">
        <v>5505</v>
      </c>
      <c r="H69" s="24">
        <f t="shared" si="34"/>
        <v>1998</v>
      </c>
      <c r="I69" s="24">
        <v>2772</v>
      </c>
      <c r="J69" s="24">
        <v>774</v>
      </c>
      <c r="K69" s="24">
        <f t="shared" si="35"/>
        <v>2478</v>
      </c>
      <c r="L69" s="24">
        <v>2529</v>
      </c>
      <c r="M69" s="24">
        <v>51</v>
      </c>
      <c r="N69" s="24">
        <f t="shared" si="36"/>
        <v>-480</v>
      </c>
      <c r="O69" s="24">
        <v>243</v>
      </c>
      <c r="P69" s="24">
        <v>723</v>
      </c>
    </row>
    <row r="70" spans="1:16" s="1" customFormat="1" ht="21" customHeight="1" x14ac:dyDescent="0.2">
      <c r="A70" s="28" t="s">
        <v>155</v>
      </c>
      <c r="B70" s="22">
        <f t="shared" si="31"/>
        <v>2915</v>
      </c>
      <c r="C70" s="22">
        <f t="shared" ref="C70:D73" si="37">+F70+I70</f>
        <v>9168</v>
      </c>
      <c r="D70" s="22">
        <f t="shared" si="37"/>
        <v>6253</v>
      </c>
      <c r="E70" s="22">
        <f t="shared" si="33"/>
        <v>728</v>
      </c>
      <c r="F70" s="22">
        <v>6387</v>
      </c>
      <c r="G70" s="22">
        <v>5659</v>
      </c>
      <c r="H70" s="22">
        <f t="shared" si="34"/>
        <v>2187</v>
      </c>
      <c r="I70" s="22">
        <v>2781</v>
      </c>
      <c r="J70" s="22">
        <v>594</v>
      </c>
      <c r="K70" s="22">
        <f t="shared" si="35"/>
        <v>2499</v>
      </c>
      <c r="L70" s="22">
        <v>2609</v>
      </c>
      <c r="M70" s="22">
        <v>110</v>
      </c>
      <c r="N70" s="22">
        <f t="shared" si="36"/>
        <v>-312</v>
      </c>
      <c r="O70" s="22">
        <v>172</v>
      </c>
      <c r="P70" s="22">
        <v>484</v>
      </c>
    </row>
    <row r="71" spans="1:16" s="1" customFormat="1" ht="21" customHeight="1" x14ac:dyDescent="0.2">
      <c r="A71" s="29" t="s">
        <v>156</v>
      </c>
      <c r="B71" s="24">
        <f t="shared" si="31"/>
        <v>9493</v>
      </c>
      <c r="C71" s="24">
        <f t="shared" si="37"/>
        <v>12827</v>
      </c>
      <c r="D71" s="24">
        <f t="shared" si="37"/>
        <v>3334</v>
      </c>
      <c r="E71" s="24">
        <f t="shared" si="33"/>
        <v>7468</v>
      </c>
      <c r="F71" s="24">
        <v>10021</v>
      </c>
      <c r="G71" s="24">
        <v>2553</v>
      </c>
      <c r="H71" s="24">
        <f t="shared" si="34"/>
        <v>2025</v>
      </c>
      <c r="I71" s="24">
        <v>2806</v>
      </c>
      <c r="J71" s="24">
        <v>781</v>
      </c>
      <c r="K71" s="24">
        <f t="shared" si="35"/>
        <v>2511</v>
      </c>
      <c r="L71" s="24">
        <v>2613</v>
      </c>
      <c r="M71" s="24">
        <v>102</v>
      </c>
      <c r="N71" s="24">
        <f t="shared" si="36"/>
        <v>-486</v>
      </c>
      <c r="O71" s="24">
        <v>193</v>
      </c>
      <c r="P71" s="24">
        <v>679</v>
      </c>
    </row>
    <row r="72" spans="1:16" s="1" customFormat="1" ht="21" customHeight="1" x14ac:dyDescent="0.2">
      <c r="A72" s="28" t="s">
        <v>157</v>
      </c>
      <c r="B72" s="22">
        <f t="shared" si="31"/>
        <v>2903</v>
      </c>
      <c r="C72" s="22">
        <f t="shared" si="37"/>
        <v>7299</v>
      </c>
      <c r="D72" s="22">
        <f t="shared" si="37"/>
        <v>4396</v>
      </c>
      <c r="E72" s="22">
        <f t="shared" si="33"/>
        <v>682</v>
      </c>
      <c r="F72" s="22">
        <v>4196</v>
      </c>
      <c r="G72" s="22">
        <v>3514</v>
      </c>
      <c r="H72" s="22">
        <f t="shared" si="34"/>
        <v>2221</v>
      </c>
      <c r="I72" s="22">
        <v>3103</v>
      </c>
      <c r="J72" s="22">
        <v>882</v>
      </c>
      <c r="K72" s="22">
        <f t="shared" si="35"/>
        <v>2818</v>
      </c>
      <c r="L72" s="22">
        <v>2922</v>
      </c>
      <c r="M72" s="22">
        <v>104</v>
      </c>
      <c r="N72" s="22">
        <f t="shared" si="36"/>
        <v>-597</v>
      </c>
      <c r="O72" s="22">
        <v>181</v>
      </c>
      <c r="P72" s="22">
        <v>778</v>
      </c>
    </row>
    <row r="73" spans="1:16" s="1" customFormat="1" ht="21" customHeight="1" x14ac:dyDescent="0.2">
      <c r="A73" s="29" t="s">
        <v>158</v>
      </c>
      <c r="B73" s="24">
        <f t="shared" si="31"/>
        <v>2314</v>
      </c>
      <c r="C73" s="24">
        <f t="shared" si="37"/>
        <v>7184</v>
      </c>
      <c r="D73" s="24">
        <f t="shared" si="37"/>
        <v>4870</v>
      </c>
      <c r="E73" s="24">
        <f t="shared" si="33"/>
        <v>-257</v>
      </c>
      <c r="F73" s="24">
        <v>3772</v>
      </c>
      <c r="G73" s="24">
        <v>4029</v>
      </c>
      <c r="H73" s="24">
        <f t="shared" si="34"/>
        <v>2571</v>
      </c>
      <c r="I73" s="24">
        <v>3412</v>
      </c>
      <c r="J73" s="24">
        <v>841</v>
      </c>
      <c r="K73" s="24">
        <f t="shared" si="35"/>
        <v>3058</v>
      </c>
      <c r="L73" s="24">
        <v>3167</v>
      </c>
      <c r="M73" s="24">
        <v>109</v>
      </c>
      <c r="N73" s="24">
        <f t="shared" si="36"/>
        <v>-487</v>
      </c>
      <c r="O73" s="24">
        <v>245</v>
      </c>
      <c r="P73" s="24">
        <v>732</v>
      </c>
    </row>
    <row r="74" spans="1:16" s="1" customFormat="1" ht="21" customHeight="1" x14ac:dyDescent="0.2">
      <c r="A74" s="28" t="s">
        <v>162</v>
      </c>
      <c r="B74" s="22">
        <f t="shared" ref="B74:B81" si="38">C74-D74</f>
        <v>1733</v>
      </c>
      <c r="C74" s="22">
        <f t="shared" ref="C74:D77" si="39">+F74+I74</f>
        <v>12216</v>
      </c>
      <c r="D74" s="22">
        <f t="shared" si="39"/>
        <v>10483</v>
      </c>
      <c r="E74" s="22">
        <f t="shared" ref="E74:E81" si="40">+F74-G74</f>
        <v>1639</v>
      </c>
      <c r="F74" s="22">
        <v>9178</v>
      </c>
      <c r="G74" s="22">
        <v>7539</v>
      </c>
      <c r="H74" s="22">
        <f t="shared" ref="H74:H81" si="41">+I74-J74</f>
        <v>94</v>
      </c>
      <c r="I74" s="22">
        <v>3038</v>
      </c>
      <c r="J74" s="22">
        <v>2944</v>
      </c>
      <c r="K74" s="22">
        <f t="shared" ref="K74:K81" si="42">+L74-M74</f>
        <v>2750</v>
      </c>
      <c r="L74" s="22">
        <v>2868</v>
      </c>
      <c r="M74" s="22">
        <v>118</v>
      </c>
      <c r="N74" s="22">
        <f t="shared" ref="N74:N81" si="43">+O74-P74</f>
        <v>-2656</v>
      </c>
      <c r="O74" s="22">
        <v>170</v>
      </c>
      <c r="P74" s="22">
        <v>2826</v>
      </c>
    </row>
    <row r="75" spans="1:16" s="1" customFormat="1" ht="21" customHeight="1" x14ac:dyDescent="0.2">
      <c r="A75" s="29" t="s">
        <v>163</v>
      </c>
      <c r="B75" s="24">
        <f t="shared" si="38"/>
        <v>7822</v>
      </c>
      <c r="C75" s="24">
        <f t="shared" si="39"/>
        <v>12659</v>
      </c>
      <c r="D75" s="24">
        <f t="shared" si="39"/>
        <v>4837</v>
      </c>
      <c r="E75" s="24">
        <f t="shared" si="40"/>
        <v>5620</v>
      </c>
      <c r="F75" s="24">
        <v>9550</v>
      </c>
      <c r="G75" s="24">
        <v>3930</v>
      </c>
      <c r="H75" s="24">
        <f t="shared" si="41"/>
        <v>2202</v>
      </c>
      <c r="I75" s="24">
        <v>3109</v>
      </c>
      <c r="J75" s="24">
        <v>907</v>
      </c>
      <c r="K75" s="24">
        <f t="shared" si="42"/>
        <v>2752</v>
      </c>
      <c r="L75" s="24">
        <v>2881</v>
      </c>
      <c r="M75" s="24">
        <v>129</v>
      </c>
      <c r="N75" s="24">
        <f t="shared" si="43"/>
        <v>-550</v>
      </c>
      <c r="O75" s="24">
        <v>228</v>
      </c>
      <c r="P75" s="24">
        <v>778</v>
      </c>
    </row>
    <row r="76" spans="1:16" s="1" customFormat="1" ht="21" customHeight="1" x14ac:dyDescent="0.2">
      <c r="A76" s="28" t="s">
        <v>164</v>
      </c>
      <c r="B76" s="22">
        <f t="shared" si="38"/>
        <v>3129</v>
      </c>
      <c r="C76" s="22">
        <f t="shared" si="39"/>
        <v>7921</v>
      </c>
      <c r="D76" s="22">
        <f t="shared" si="39"/>
        <v>4792</v>
      </c>
      <c r="E76" s="22">
        <f t="shared" si="40"/>
        <v>1130</v>
      </c>
      <c r="F76" s="22">
        <v>4910</v>
      </c>
      <c r="G76" s="22">
        <v>3780</v>
      </c>
      <c r="H76" s="22">
        <f t="shared" si="41"/>
        <v>1999</v>
      </c>
      <c r="I76" s="22">
        <v>3011</v>
      </c>
      <c r="J76" s="22">
        <v>1012</v>
      </c>
      <c r="K76" s="22">
        <f t="shared" si="42"/>
        <v>2636</v>
      </c>
      <c r="L76" s="22">
        <v>2749</v>
      </c>
      <c r="M76" s="22">
        <v>113</v>
      </c>
      <c r="N76" s="22">
        <f t="shared" si="43"/>
        <v>-637</v>
      </c>
      <c r="O76" s="22">
        <v>262</v>
      </c>
      <c r="P76" s="22">
        <v>899</v>
      </c>
    </row>
    <row r="77" spans="1:16" s="1" customFormat="1" ht="21" customHeight="1" x14ac:dyDescent="0.2">
      <c r="A77" s="29" t="s">
        <v>165</v>
      </c>
      <c r="B77" s="24">
        <f t="shared" si="38"/>
        <v>4121</v>
      </c>
      <c r="C77" s="24">
        <f t="shared" si="39"/>
        <v>7072</v>
      </c>
      <c r="D77" s="24">
        <f t="shared" si="39"/>
        <v>2951</v>
      </c>
      <c r="E77" s="24">
        <f t="shared" si="40"/>
        <v>2200</v>
      </c>
      <c r="F77" s="24">
        <v>4074</v>
      </c>
      <c r="G77" s="24">
        <v>1874</v>
      </c>
      <c r="H77" s="24">
        <f t="shared" si="41"/>
        <v>1921</v>
      </c>
      <c r="I77" s="24">
        <v>2998</v>
      </c>
      <c r="J77" s="24">
        <v>1077</v>
      </c>
      <c r="K77" s="24">
        <f t="shared" si="42"/>
        <v>2587</v>
      </c>
      <c r="L77" s="24">
        <v>2701</v>
      </c>
      <c r="M77" s="24">
        <v>114</v>
      </c>
      <c r="N77" s="24">
        <f t="shared" si="43"/>
        <v>-666</v>
      </c>
      <c r="O77" s="24">
        <v>297</v>
      </c>
      <c r="P77" s="24">
        <v>963</v>
      </c>
    </row>
    <row r="78" spans="1:16" s="1" customFormat="1" ht="21" customHeight="1" x14ac:dyDescent="0.2">
      <c r="A78" s="28" t="s">
        <v>166</v>
      </c>
      <c r="B78" s="22">
        <f t="shared" si="38"/>
        <v>1358</v>
      </c>
      <c r="C78" s="22">
        <f t="shared" ref="C78:D81" si="44">+F78+I78</f>
        <v>9664</v>
      </c>
      <c r="D78" s="22">
        <f t="shared" si="44"/>
        <v>8306</v>
      </c>
      <c r="E78" s="22">
        <f t="shared" si="40"/>
        <v>-803</v>
      </c>
      <c r="F78" s="22">
        <v>6756</v>
      </c>
      <c r="G78" s="22">
        <v>7559</v>
      </c>
      <c r="H78" s="22">
        <f t="shared" si="41"/>
        <v>2161</v>
      </c>
      <c r="I78" s="22">
        <v>2908</v>
      </c>
      <c r="J78" s="22">
        <v>747</v>
      </c>
      <c r="K78" s="22">
        <f t="shared" si="42"/>
        <v>2473</v>
      </c>
      <c r="L78" s="22">
        <v>2661</v>
      </c>
      <c r="M78" s="22">
        <v>188</v>
      </c>
      <c r="N78" s="22">
        <f t="shared" si="43"/>
        <v>-312</v>
      </c>
      <c r="O78" s="22">
        <v>247</v>
      </c>
      <c r="P78" s="22">
        <v>559</v>
      </c>
    </row>
    <row r="79" spans="1:16" s="1" customFormat="1" ht="21" customHeight="1" x14ac:dyDescent="0.2">
      <c r="A79" s="29" t="s">
        <v>167</v>
      </c>
      <c r="B79" s="24">
        <f t="shared" si="38"/>
        <v>9145</v>
      </c>
      <c r="C79" s="24">
        <f t="shared" si="44"/>
        <v>14614</v>
      </c>
      <c r="D79" s="24">
        <f t="shared" si="44"/>
        <v>5469</v>
      </c>
      <c r="E79" s="24">
        <f t="shared" si="40"/>
        <v>7001</v>
      </c>
      <c r="F79" s="24">
        <v>11503</v>
      </c>
      <c r="G79" s="24">
        <v>4502</v>
      </c>
      <c r="H79" s="24">
        <f t="shared" si="41"/>
        <v>2144</v>
      </c>
      <c r="I79" s="24">
        <v>3111</v>
      </c>
      <c r="J79" s="24">
        <v>967</v>
      </c>
      <c r="K79" s="24">
        <f t="shared" si="42"/>
        <v>2685</v>
      </c>
      <c r="L79" s="24">
        <v>2877</v>
      </c>
      <c r="M79" s="24">
        <v>192</v>
      </c>
      <c r="N79" s="24">
        <f t="shared" si="43"/>
        <v>-541</v>
      </c>
      <c r="O79" s="24">
        <v>234</v>
      </c>
      <c r="P79" s="24">
        <v>775</v>
      </c>
    </row>
    <row r="80" spans="1:16" s="1" customFormat="1" ht="21" customHeight="1" x14ac:dyDescent="0.2">
      <c r="A80" s="28" t="s">
        <v>168</v>
      </c>
      <c r="B80" s="22">
        <f t="shared" si="38"/>
        <v>2159</v>
      </c>
      <c r="C80" s="22">
        <f t="shared" si="44"/>
        <v>7507</v>
      </c>
      <c r="D80" s="22">
        <f t="shared" si="44"/>
        <v>5348</v>
      </c>
      <c r="E80" s="22">
        <f t="shared" si="40"/>
        <v>12</v>
      </c>
      <c r="F80" s="22">
        <v>4362</v>
      </c>
      <c r="G80" s="22">
        <v>4350</v>
      </c>
      <c r="H80" s="22">
        <f t="shared" si="41"/>
        <v>2147</v>
      </c>
      <c r="I80" s="22">
        <v>3145</v>
      </c>
      <c r="J80" s="22">
        <v>998</v>
      </c>
      <c r="K80" s="22">
        <f t="shared" si="42"/>
        <v>2759</v>
      </c>
      <c r="L80" s="22">
        <v>2942</v>
      </c>
      <c r="M80" s="22">
        <v>183</v>
      </c>
      <c r="N80" s="22">
        <f t="shared" si="43"/>
        <v>-612</v>
      </c>
      <c r="O80" s="22">
        <v>203</v>
      </c>
      <c r="P80" s="22">
        <v>815</v>
      </c>
    </row>
    <row r="81" spans="1:16" s="1" customFormat="1" ht="21" customHeight="1" x14ac:dyDescent="0.2">
      <c r="A81" s="29" t="s">
        <v>169</v>
      </c>
      <c r="B81" s="24">
        <f t="shared" si="38"/>
        <v>3435</v>
      </c>
      <c r="C81" s="24">
        <f t="shared" si="44"/>
        <v>7443</v>
      </c>
      <c r="D81" s="24">
        <f t="shared" si="44"/>
        <v>4008</v>
      </c>
      <c r="E81" s="24">
        <f t="shared" si="40"/>
        <v>1169</v>
      </c>
      <c r="F81" s="24">
        <v>4280</v>
      </c>
      <c r="G81" s="24">
        <v>3111</v>
      </c>
      <c r="H81" s="24">
        <f t="shared" si="41"/>
        <v>2266</v>
      </c>
      <c r="I81" s="24">
        <v>3163</v>
      </c>
      <c r="J81" s="24">
        <v>897</v>
      </c>
      <c r="K81" s="24">
        <f t="shared" si="42"/>
        <v>2744</v>
      </c>
      <c r="L81" s="24">
        <v>2928</v>
      </c>
      <c r="M81" s="24">
        <v>184</v>
      </c>
      <c r="N81" s="24">
        <f t="shared" si="43"/>
        <v>-478</v>
      </c>
      <c r="O81" s="24">
        <v>235</v>
      </c>
      <c r="P81" s="24">
        <v>713</v>
      </c>
    </row>
    <row r="82" spans="1:16" s="1" customFormat="1" ht="21" customHeight="1" x14ac:dyDescent="0.2">
      <c r="A82" s="28" t="s">
        <v>174</v>
      </c>
      <c r="B82" s="22">
        <f t="shared" ref="B82:B85" si="45">C82-D82</f>
        <v>3289</v>
      </c>
      <c r="C82" s="22">
        <f t="shared" ref="C82:C85" si="46">+F82+I82</f>
        <v>11619</v>
      </c>
      <c r="D82" s="22">
        <f t="shared" ref="D82:D85" si="47">+G82+J82</f>
        <v>8330</v>
      </c>
      <c r="E82" s="22">
        <f t="shared" ref="E82:E85" si="48">+F82-G82</f>
        <v>651</v>
      </c>
      <c r="F82" s="22">
        <v>8048</v>
      </c>
      <c r="G82" s="22">
        <v>7397</v>
      </c>
      <c r="H82" s="22">
        <f t="shared" ref="H82:H85" si="49">+I82-J82</f>
        <v>2638</v>
      </c>
      <c r="I82" s="22">
        <v>3571</v>
      </c>
      <c r="J82" s="22">
        <v>933</v>
      </c>
      <c r="K82" s="22">
        <f t="shared" ref="K82:K85" si="50">+L82-M82</f>
        <v>2802</v>
      </c>
      <c r="L82" s="22">
        <v>3013</v>
      </c>
      <c r="M82" s="22">
        <v>211</v>
      </c>
      <c r="N82" s="22">
        <f t="shared" ref="N82:N85" si="51">+O82-P82</f>
        <v>-164</v>
      </c>
      <c r="O82" s="22">
        <v>558</v>
      </c>
      <c r="P82" s="22">
        <v>722</v>
      </c>
    </row>
    <row r="83" spans="1:16" s="1" customFormat="1" ht="21" customHeight="1" x14ac:dyDescent="0.2">
      <c r="A83" s="29" t="s">
        <v>175</v>
      </c>
      <c r="B83" s="24">
        <f t="shared" si="45"/>
        <v>0</v>
      </c>
      <c r="C83" s="24">
        <f t="shared" si="46"/>
        <v>0</v>
      </c>
      <c r="D83" s="24">
        <f t="shared" si="47"/>
        <v>0</v>
      </c>
      <c r="E83" s="24">
        <f t="shared" si="48"/>
        <v>0</v>
      </c>
      <c r="F83" s="24">
        <v>0</v>
      </c>
      <c r="G83" s="24">
        <v>0</v>
      </c>
      <c r="H83" s="24">
        <f t="shared" si="49"/>
        <v>0</v>
      </c>
      <c r="I83" s="24">
        <v>0</v>
      </c>
      <c r="J83" s="24">
        <v>0</v>
      </c>
      <c r="K83" s="24">
        <f t="shared" si="50"/>
        <v>0</v>
      </c>
      <c r="L83" s="24">
        <v>0</v>
      </c>
      <c r="M83" s="24">
        <v>0</v>
      </c>
      <c r="N83" s="24">
        <f t="shared" si="51"/>
        <v>0</v>
      </c>
      <c r="O83" s="24">
        <v>0</v>
      </c>
      <c r="P83" s="24">
        <v>0</v>
      </c>
    </row>
    <row r="84" spans="1:16" s="1" customFormat="1" ht="21" customHeight="1" x14ac:dyDescent="0.2">
      <c r="A84" s="28" t="s">
        <v>176</v>
      </c>
      <c r="B84" s="22">
        <f t="shared" si="45"/>
        <v>0</v>
      </c>
      <c r="C84" s="22">
        <f t="shared" si="46"/>
        <v>0</v>
      </c>
      <c r="D84" s="22">
        <f t="shared" si="47"/>
        <v>0</v>
      </c>
      <c r="E84" s="22">
        <f t="shared" si="48"/>
        <v>0</v>
      </c>
      <c r="F84" s="22">
        <v>0</v>
      </c>
      <c r="G84" s="22">
        <v>0</v>
      </c>
      <c r="H84" s="22">
        <f t="shared" si="49"/>
        <v>0</v>
      </c>
      <c r="I84" s="22">
        <v>0</v>
      </c>
      <c r="J84" s="22">
        <v>0</v>
      </c>
      <c r="K84" s="22">
        <f t="shared" si="50"/>
        <v>0</v>
      </c>
      <c r="L84" s="22">
        <v>0</v>
      </c>
      <c r="M84" s="22">
        <v>0</v>
      </c>
      <c r="N84" s="22">
        <f t="shared" si="51"/>
        <v>0</v>
      </c>
      <c r="O84" s="22">
        <v>0</v>
      </c>
      <c r="P84" s="22">
        <v>0</v>
      </c>
    </row>
    <row r="85" spans="1:16" s="1" customFormat="1" ht="21" customHeight="1" x14ac:dyDescent="0.2">
      <c r="A85" s="29" t="s">
        <v>177</v>
      </c>
      <c r="B85" s="24">
        <f t="shared" si="45"/>
        <v>0</v>
      </c>
      <c r="C85" s="24">
        <f t="shared" si="46"/>
        <v>0</v>
      </c>
      <c r="D85" s="24">
        <f t="shared" si="47"/>
        <v>0</v>
      </c>
      <c r="E85" s="24">
        <f t="shared" si="48"/>
        <v>0</v>
      </c>
      <c r="F85" s="24">
        <v>0</v>
      </c>
      <c r="G85" s="24">
        <v>0</v>
      </c>
      <c r="H85" s="24">
        <f t="shared" si="49"/>
        <v>0</v>
      </c>
      <c r="I85" s="24">
        <v>0</v>
      </c>
      <c r="J85" s="24">
        <v>0</v>
      </c>
      <c r="K85" s="24">
        <f t="shared" si="50"/>
        <v>0</v>
      </c>
      <c r="L85" s="24">
        <v>0</v>
      </c>
      <c r="M85" s="24">
        <v>0</v>
      </c>
      <c r="N85" s="24">
        <f t="shared" si="51"/>
        <v>0</v>
      </c>
      <c r="O85" s="24">
        <v>0</v>
      </c>
      <c r="P85" s="24">
        <v>0</v>
      </c>
    </row>
    <row r="86" spans="1:16" s="1" customFormat="1" ht="21" customHeight="1" x14ac:dyDescent="0.2">
      <c r="A86"/>
      <c r="B86"/>
      <c r="C86"/>
      <c r="D86"/>
      <c r="E86"/>
      <c r="F86"/>
      <c r="G86"/>
      <c r="H86"/>
      <c r="I86"/>
      <c r="J86"/>
    </row>
    <row r="87" spans="1:16" s="1" customFormat="1" ht="21" customHeight="1" x14ac:dyDescent="0.2">
      <c r="A87"/>
      <c r="B87"/>
      <c r="C87"/>
      <c r="D87"/>
      <c r="E87"/>
      <c r="F87"/>
      <c r="G87"/>
      <c r="H87"/>
      <c r="I87"/>
      <c r="J87"/>
    </row>
    <row r="88" spans="1:16" s="1" customFormat="1" ht="15" x14ac:dyDescent="0.2">
      <c r="A88"/>
      <c r="B88"/>
      <c r="C88"/>
      <c r="D88"/>
      <c r="E88"/>
      <c r="F88"/>
      <c r="G88"/>
      <c r="H88"/>
      <c r="I88"/>
      <c r="J88"/>
    </row>
    <row r="89" spans="1:16" s="1" customFormat="1" ht="15" x14ac:dyDescent="0.2">
      <c r="A89"/>
      <c r="B89"/>
      <c r="C89"/>
      <c r="D89"/>
      <c r="E89"/>
      <c r="F89"/>
      <c r="G89"/>
      <c r="H89"/>
      <c r="I89"/>
      <c r="J89"/>
    </row>
    <row r="90" spans="1:16" s="1" customFormat="1" ht="15" x14ac:dyDescent="0.2">
      <c r="A90"/>
      <c r="B90"/>
      <c r="C90"/>
      <c r="D90"/>
      <c r="E90"/>
      <c r="F90"/>
      <c r="G90"/>
      <c r="H90"/>
      <c r="I90"/>
      <c r="J90"/>
    </row>
    <row r="91" spans="1:16" s="1" customFormat="1" ht="15" x14ac:dyDescent="0.2">
      <c r="A91"/>
      <c r="B91"/>
      <c r="C91"/>
      <c r="D91"/>
      <c r="E91"/>
      <c r="F91"/>
      <c r="G91"/>
      <c r="H91"/>
      <c r="I91"/>
      <c r="J91"/>
    </row>
    <row r="92" spans="1:16" s="1" customFormat="1" ht="15" x14ac:dyDescent="0.2">
      <c r="A92"/>
      <c r="B92"/>
      <c r="C92"/>
      <c r="D92"/>
      <c r="E92"/>
      <c r="F92"/>
      <c r="G92"/>
      <c r="H92"/>
      <c r="I92"/>
      <c r="J92"/>
    </row>
    <row r="93" spans="1:16" s="1" customFormat="1" ht="15" x14ac:dyDescent="0.2">
      <c r="A93"/>
      <c r="B93"/>
      <c r="C93"/>
      <c r="D93"/>
      <c r="E93"/>
      <c r="F93"/>
      <c r="G93"/>
      <c r="H93"/>
      <c r="I93"/>
      <c r="J93"/>
    </row>
    <row r="94" spans="1:16" s="1" customFormat="1" ht="15" x14ac:dyDescent="0.2">
      <c r="A94"/>
      <c r="B94"/>
      <c r="C94"/>
      <c r="D94"/>
      <c r="E94"/>
      <c r="F94"/>
      <c r="G94"/>
      <c r="H94"/>
      <c r="I94"/>
      <c r="J94"/>
    </row>
    <row r="95" spans="1:16" s="1" customFormat="1" ht="15" x14ac:dyDescent="0.2">
      <c r="A95"/>
      <c r="B95"/>
      <c r="C95"/>
      <c r="D95"/>
      <c r="E95"/>
      <c r="F95"/>
      <c r="G95"/>
      <c r="H95"/>
      <c r="I95"/>
      <c r="J95"/>
    </row>
    <row r="96" spans="1:16" s="1" customFormat="1" ht="15" x14ac:dyDescent="0.2">
      <c r="A96"/>
      <c r="B96"/>
      <c r="C96"/>
      <c r="D96"/>
      <c r="E96"/>
      <c r="F96"/>
      <c r="G96"/>
      <c r="H96"/>
      <c r="I96"/>
      <c r="J96"/>
    </row>
    <row r="97" spans="1:10" s="1" customFormat="1" ht="15" x14ac:dyDescent="0.2">
      <c r="A97"/>
      <c r="B97"/>
      <c r="C97"/>
      <c r="D97"/>
      <c r="E97"/>
      <c r="F97"/>
      <c r="G97"/>
      <c r="H97"/>
      <c r="I97"/>
      <c r="J97"/>
    </row>
    <row r="98" spans="1:10" s="1" customFormat="1" ht="15" x14ac:dyDescent="0.2">
      <c r="A98"/>
      <c r="B98"/>
      <c r="C98"/>
      <c r="D98"/>
      <c r="E98"/>
      <c r="F98"/>
      <c r="G98"/>
      <c r="H98"/>
      <c r="I98"/>
      <c r="J98"/>
    </row>
    <row r="99" spans="1:10" s="1" customFormat="1" ht="15" x14ac:dyDescent="0.2">
      <c r="A99"/>
      <c r="B99"/>
      <c r="C99"/>
      <c r="D99"/>
      <c r="E99"/>
      <c r="F99"/>
      <c r="G99"/>
      <c r="H99"/>
      <c r="I99"/>
      <c r="J99"/>
    </row>
    <row r="100" spans="1:10" s="1" customFormat="1" ht="15" x14ac:dyDescent="0.2">
      <c r="A100"/>
      <c r="B100"/>
      <c r="C100"/>
      <c r="D100"/>
      <c r="E100"/>
      <c r="F100"/>
      <c r="G100"/>
      <c r="H100"/>
      <c r="I100"/>
      <c r="J100"/>
    </row>
    <row r="101" spans="1:10" s="1" customFormat="1" ht="15" x14ac:dyDescent="0.2">
      <c r="A101"/>
      <c r="B101"/>
      <c r="C101"/>
      <c r="D101"/>
      <c r="E101"/>
      <c r="F101"/>
      <c r="G101"/>
      <c r="H101"/>
      <c r="I101"/>
      <c r="J101"/>
    </row>
    <row r="102" spans="1:10" s="1" customFormat="1" ht="15" x14ac:dyDescent="0.2">
      <c r="A102"/>
      <c r="B102"/>
      <c r="C102"/>
      <c r="D102"/>
      <c r="E102"/>
      <c r="F102"/>
      <c r="G102"/>
      <c r="H102"/>
      <c r="I102"/>
      <c r="J102"/>
    </row>
    <row r="103" spans="1:10" s="1" customFormat="1" ht="15" x14ac:dyDescent="0.2">
      <c r="A103"/>
      <c r="B103"/>
      <c r="C103"/>
      <c r="D103"/>
      <c r="E103"/>
      <c r="F103"/>
      <c r="G103"/>
      <c r="H103"/>
      <c r="I103"/>
      <c r="J103"/>
    </row>
    <row r="104" spans="1:10" s="1" customFormat="1" ht="15" x14ac:dyDescent="0.2">
      <c r="A104"/>
      <c r="B104"/>
      <c r="C104"/>
      <c r="D104"/>
      <c r="E104"/>
      <c r="F104"/>
      <c r="G104"/>
      <c r="H104"/>
      <c r="I104"/>
      <c r="J104"/>
    </row>
    <row r="105" spans="1:10" s="1" customFormat="1" ht="15" x14ac:dyDescent="0.2">
      <c r="A105"/>
      <c r="B105"/>
      <c r="C105"/>
      <c r="D105"/>
      <c r="E105"/>
      <c r="F105"/>
      <c r="G105"/>
      <c r="H105"/>
      <c r="I105"/>
      <c r="J105"/>
    </row>
    <row r="106" spans="1:10" s="1" customFormat="1" ht="15" x14ac:dyDescent="0.2">
      <c r="A106"/>
      <c r="B106"/>
      <c r="C106"/>
      <c r="D106"/>
      <c r="E106"/>
      <c r="F106"/>
      <c r="G106"/>
      <c r="H106"/>
      <c r="I106"/>
      <c r="J106"/>
    </row>
    <row r="107" spans="1:10" s="1" customFormat="1" ht="15" x14ac:dyDescent="0.2">
      <c r="A107"/>
      <c r="B107"/>
      <c r="C107"/>
      <c r="D107"/>
      <c r="E107"/>
      <c r="F107"/>
      <c r="G107"/>
      <c r="H107"/>
      <c r="I107"/>
      <c r="J107"/>
    </row>
    <row r="108" spans="1:10" s="1" customFormat="1" ht="15" x14ac:dyDescent="0.2">
      <c r="A108"/>
      <c r="B108"/>
      <c r="C108"/>
      <c r="D108"/>
      <c r="E108"/>
      <c r="F108"/>
      <c r="G108"/>
      <c r="H108"/>
      <c r="I108"/>
      <c r="J108"/>
    </row>
    <row r="109" spans="1:10" s="1" customFormat="1" ht="15" x14ac:dyDescent="0.2">
      <c r="A109"/>
      <c r="B109"/>
      <c r="C109"/>
      <c r="D109"/>
      <c r="E109"/>
      <c r="F109"/>
      <c r="G109"/>
      <c r="H109"/>
      <c r="I109"/>
      <c r="J109"/>
    </row>
    <row r="110" spans="1:10" s="1" customFormat="1" ht="15" x14ac:dyDescent="0.2">
      <c r="A110"/>
      <c r="B110"/>
      <c r="C110"/>
      <c r="D110"/>
      <c r="E110"/>
      <c r="F110"/>
      <c r="G110"/>
      <c r="H110"/>
      <c r="I110"/>
      <c r="J110"/>
    </row>
    <row r="111" spans="1:10" s="1" customFormat="1" ht="15" x14ac:dyDescent="0.2">
      <c r="A111"/>
      <c r="B111"/>
      <c r="C111"/>
      <c r="D111"/>
      <c r="E111"/>
      <c r="F111"/>
      <c r="G111"/>
      <c r="H111"/>
      <c r="I111"/>
      <c r="J111"/>
    </row>
    <row r="112" spans="1:10" s="1" customFormat="1" ht="15" x14ac:dyDescent="0.2">
      <c r="A112"/>
      <c r="B112"/>
      <c r="C112"/>
      <c r="D112"/>
      <c r="E112"/>
      <c r="F112"/>
      <c r="G112"/>
      <c r="H112"/>
      <c r="I112"/>
      <c r="J112"/>
    </row>
    <row r="113" spans="1:10" s="1" customFormat="1" ht="15" x14ac:dyDescent="0.2">
      <c r="A113"/>
      <c r="B113"/>
      <c r="C113"/>
      <c r="D113"/>
      <c r="E113"/>
      <c r="F113"/>
      <c r="G113"/>
      <c r="H113"/>
      <c r="I113"/>
      <c r="J113"/>
    </row>
    <row r="114" spans="1:10" s="1" customFormat="1" ht="15" x14ac:dyDescent="0.2">
      <c r="A114"/>
      <c r="B114"/>
      <c r="C114"/>
      <c r="D114"/>
      <c r="E114"/>
      <c r="F114"/>
      <c r="G114"/>
      <c r="H114"/>
      <c r="I114"/>
      <c r="J114"/>
    </row>
    <row r="115" spans="1:10" s="1" customFormat="1" ht="15" x14ac:dyDescent="0.2">
      <c r="A115"/>
      <c r="B115"/>
      <c r="C115"/>
      <c r="D115"/>
      <c r="E115"/>
      <c r="F115"/>
      <c r="G115"/>
      <c r="H115"/>
      <c r="I115"/>
      <c r="J115"/>
    </row>
    <row r="116" spans="1:10" s="1" customFormat="1" ht="15" x14ac:dyDescent="0.2">
      <c r="A116"/>
      <c r="B116"/>
      <c r="C116"/>
      <c r="D116"/>
      <c r="E116"/>
      <c r="F116"/>
      <c r="G116"/>
      <c r="H116"/>
      <c r="I116"/>
      <c r="J116"/>
    </row>
    <row r="117" spans="1:10" s="1" customFormat="1" ht="15" x14ac:dyDescent="0.2">
      <c r="A117"/>
      <c r="B117"/>
      <c r="C117"/>
      <c r="D117"/>
      <c r="E117"/>
      <c r="F117"/>
      <c r="G117"/>
      <c r="H117"/>
      <c r="I117"/>
      <c r="J117"/>
    </row>
    <row r="118" spans="1:10" s="1" customFormat="1" ht="15" x14ac:dyDescent="0.2">
      <c r="A118"/>
      <c r="B118"/>
      <c r="C118"/>
      <c r="D118"/>
      <c r="E118"/>
      <c r="F118"/>
      <c r="G118"/>
      <c r="H118"/>
      <c r="I118"/>
      <c r="J118"/>
    </row>
    <row r="119" spans="1:10" s="1" customFormat="1" ht="15" x14ac:dyDescent="0.2">
      <c r="A119"/>
      <c r="B119"/>
      <c r="C119"/>
      <c r="D119"/>
      <c r="E119"/>
      <c r="F119"/>
      <c r="G119"/>
      <c r="H119"/>
      <c r="I119"/>
      <c r="J119"/>
    </row>
    <row r="120" spans="1:10" s="1" customFormat="1" ht="15" x14ac:dyDescent="0.2">
      <c r="A120"/>
      <c r="B120"/>
      <c r="C120"/>
      <c r="D120"/>
      <c r="E120"/>
      <c r="F120"/>
      <c r="G120"/>
      <c r="H120"/>
      <c r="I120"/>
      <c r="J120"/>
    </row>
    <row r="121" spans="1:10" s="1" customFormat="1" ht="15" x14ac:dyDescent="0.2">
      <c r="A121"/>
      <c r="B121"/>
      <c r="C121"/>
      <c r="D121"/>
      <c r="E121"/>
      <c r="F121"/>
      <c r="G121"/>
      <c r="H121"/>
      <c r="I121"/>
      <c r="J121"/>
    </row>
    <row r="122" spans="1:10" s="1" customFormat="1" ht="15" x14ac:dyDescent="0.2">
      <c r="A122"/>
      <c r="B122"/>
      <c r="C122"/>
      <c r="D122"/>
      <c r="E122"/>
      <c r="F122"/>
      <c r="G122"/>
      <c r="H122"/>
      <c r="I122"/>
      <c r="J122"/>
    </row>
    <row r="123" spans="1:10" s="1" customFormat="1" ht="15" x14ac:dyDescent="0.2">
      <c r="A123"/>
      <c r="B123"/>
      <c r="C123"/>
      <c r="D123"/>
      <c r="E123"/>
      <c r="F123"/>
      <c r="G123"/>
      <c r="H123"/>
      <c r="I123"/>
      <c r="J123"/>
    </row>
    <row r="124" spans="1:10" s="1" customFormat="1" ht="15" x14ac:dyDescent="0.2">
      <c r="A124"/>
      <c r="B124"/>
      <c r="C124"/>
      <c r="D124"/>
      <c r="E124"/>
      <c r="F124"/>
      <c r="G124"/>
      <c r="H124"/>
      <c r="I124"/>
      <c r="J124"/>
    </row>
    <row r="125" spans="1:10" s="1" customFormat="1" ht="15" x14ac:dyDescent="0.2">
      <c r="A125"/>
      <c r="B125"/>
      <c r="C125"/>
      <c r="D125"/>
      <c r="E125"/>
      <c r="F125"/>
      <c r="G125"/>
      <c r="H125"/>
      <c r="I125"/>
      <c r="J125"/>
    </row>
    <row r="126" spans="1:10" s="1" customFormat="1" ht="15" x14ac:dyDescent="0.2">
      <c r="A126"/>
      <c r="B126"/>
      <c r="C126"/>
      <c r="D126"/>
      <c r="E126"/>
      <c r="F126"/>
      <c r="G126"/>
      <c r="H126"/>
      <c r="I126"/>
      <c r="J126"/>
    </row>
    <row r="127" spans="1:10" s="1" customFormat="1" ht="15" x14ac:dyDescent="0.2">
      <c r="A127"/>
      <c r="B127"/>
      <c r="C127"/>
      <c r="D127"/>
      <c r="E127"/>
      <c r="F127"/>
      <c r="G127"/>
      <c r="H127"/>
      <c r="I127"/>
      <c r="J127"/>
    </row>
    <row r="128" spans="1:10" s="1" customFormat="1" ht="15" x14ac:dyDescent="0.2">
      <c r="A128"/>
      <c r="B128"/>
      <c r="C128"/>
      <c r="D128"/>
      <c r="E128"/>
      <c r="F128"/>
      <c r="G128"/>
      <c r="H128"/>
      <c r="I128"/>
      <c r="J128"/>
    </row>
    <row r="129" spans="1:10" s="1" customFormat="1" ht="15" x14ac:dyDescent="0.2">
      <c r="A129"/>
      <c r="B129"/>
      <c r="C129"/>
      <c r="D129"/>
      <c r="E129"/>
      <c r="F129"/>
      <c r="G129"/>
      <c r="H129"/>
      <c r="I129"/>
      <c r="J129"/>
    </row>
    <row r="130" spans="1:10" s="1" customFormat="1" ht="15" x14ac:dyDescent="0.2">
      <c r="A130"/>
      <c r="B130"/>
      <c r="C130"/>
      <c r="D130"/>
      <c r="E130"/>
      <c r="F130"/>
      <c r="G130"/>
      <c r="H130"/>
      <c r="I130"/>
      <c r="J130"/>
    </row>
    <row r="131" spans="1:10" s="1" customFormat="1" ht="15" x14ac:dyDescent="0.2">
      <c r="A131"/>
      <c r="B131"/>
      <c r="C131"/>
      <c r="D131"/>
      <c r="E131"/>
      <c r="F131"/>
      <c r="G131"/>
      <c r="H131"/>
      <c r="I131"/>
      <c r="J131"/>
    </row>
    <row r="132" spans="1:10" s="1" customFormat="1" ht="15" x14ac:dyDescent="0.2">
      <c r="A132"/>
      <c r="B132"/>
      <c r="C132"/>
      <c r="D132"/>
      <c r="E132"/>
      <c r="F132"/>
      <c r="G132"/>
      <c r="H132"/>
      <c r="I132"/>
      <c r="J132"/>
    </row>
    <row r="133" spans="1:10" s="1" customFormat="1" ht="15" x14ac:dyDescent="0.2">
      <c r="A133"/>
      <c r="B133"/>
      <c r="C133"/>
      <c r="D133"/>
      <c r="E133"/>
      <c r="F133"/>
      <c r="G133"/>
      <c r="H133"/>
      <c r="I133"/>
      <c r="J133"/>
    </row>
    <row r="134" spans="1:10" s="1" customFormat="1" ht="15" x14ac:dyDescent="0.2">
      <c r="A134"/>
      <c r="B134"/>
      <c r="C134"/>
      <c r="D134"/>
      <c r="E134"/>
      <c r="F134"/>
      <c r="G134"/>
      <c r="H134"/>
      <c r="I134"/>
      <c r="J134"/>
    </row>
    <row r="135" spans="1:10" s="1" customFormat="1" ht="15" x14ac:dyDescent="0.2">
      <c r="A135"/>
      <c r="B135"/>
      <c r="C135"/>
      <c r="D135"/>
      <c r="E135"/>
      <c r="F135"/>
      <c r="G135"/>
      <c r="H135"/>
      <c r="I135"/>
      <c r="J135"/>
    </row>
    <row r="136" spans="1:10" s="1" customFormat="1" ht="15" x14ac:dyDescent="0.2">
      <c r="A136"/>
      <c r="B136"/>
      <c r="C136"/>
      <c r="D136"/>
      <c r="E136"/>
      <c r="F136"/>
      <c r="G136"/>
      <c r="H136"/>
      <c r="I136"/>
      <c r="J136"/>
    </row>
    <row r="137" spans="1:10" s="1" customFormat="1" ht="15" x14ac:dyDescent="0.2">
      <c r="A137"/>
      <c r="B137"/>
      <c r="C137"/>
      <c r="D137"/>
      <c r="E137"/>
      <c r="F137"/>
      <c r="G137"/>
      <c r="H137"/>
      <c r="I137"/>
      <c r="J137"/>
    </row>
    <row r="138" spans="1:10" s="1" customFormat="1" ht="15" x14ac:dyDescent="0.2">
      <c r="A138"/>
      <c r="B138"/>
      <c r="C138"/>
      <c r="D138"/>
      <c r="E138"/>
      <c r="F138"/>
      <c r="G138"/>
      <c r="H138"/>
      <c r="I138"/>
      <c r="J138"/>
    </row>
    <row r="139" spans="1:10" s="1" customFormat="1" ht="15" x14ac:dyDescent="0.2">
      <c r="A139"/>
      <c r="B139"/>
      <c r="C139"/>
      <c r="D139"/>
      <c r="E139"/>
      <c r="F139"/>
      <c r="G139"/>
      <c r="H139"/>
      <c r="I139"/>
      <c r="J139"/>
    </row>
    <row r="140" spans="1:10" s="1" customFormat="1" ht="15" x14ac:dyDescent="0.2">
      <c r="A140"/>
      <c r="B140"/>
      <c r="C140"/>
      <c r="D140"/>
      <c r="E140"/>
      <c r="F140"/>
      <c r="G140"/>
      <c r="H140"/>
      <c r="I140"/>
      <c r="J140"/>
    </row>
    <row r="141" spans="1:10" s="1" customFormat="1" ht="15" x14ac:dyDescent="0.2">
      <c r="A141"/>
      <c r="B141"/>
      <c r="C141"/>
      <c r="D141"/>
      <c r="E141"/>
      <c r="F141"/>
      <c r="G141"/>
      <c r="H141"/>
      <c r="I141"/>
      <c r="J141"/>
    </row>
    <row r="142" spans="1:10" s="1" customFormat="1" ht="15" x14ac:dyDescent="0.2">
      <c r="A142"/>
      <c r="B142"/>
      <c r="C142"/>
      <c r="D142"/>
      <c r="E142"/>
      <c r="F142"/>
      <c r="G142"/>
      <c r="H142"/>
      <c r="I142"/>
      <c r="J142"/>
    </row>
    <row r="143" spans="1:10" s="1" customFormat="1" ht="15" x14ac:dyDescent="0.2">
      <c r="A143"/>
      <c r="B143"/>
      <c r="C143"/>
      <c r="D143"/>
      <c r="E143"/>
      <c r="F143"/>
      <c r="G143"/>
      <c r="H143"/>
      <c r="I143"/>
      <c r="J143"/>
    </row>
    <row r="144" spans="1:10" s="1" customFormat="1" ht="15" x14ac:dyDescent="0.2">
      <c r="A144"/>
      <c r="B144"/>
      <c r="C144"/>
      <c r="D144"/>
      <c r="E144"/>
      <c r="F144"/>
      <c r="G144"/>
      <c r="H144"/>
      <c r="I144"/>
      <c r="J144"/>
    </row>
    <row r="145" spans="1:10" s="1" customFormat="1" ht="15" x14ac:dyDescent="0.2">
      <c r="A145"/>
      <c r="B145"/>
      <c r="C145"/>
      <c r="D145"/>
      <c r="E145"/>
      <c r="F145"/>
      <c r="G145"/>
      <c r="H145"/>
      <c r="I145"/>
      <c r="J145"/>
    </row>
    <row r="146" spans="1:10" s="1" customFormat="1" ht="15" x14ac:dyDescent="0.2">
      <c r="A146"/>
      <c r="B146"/>
      <c r="C146"/>
      <c r="D146"/>
      <c r="E146"/>
      <c r="F146"/>
      <c r="G146"/>
      <c r="H146"/>
      <c r="I146"/>
      <c r="J146"/>
    </row>
    <row r="147" spans="1:10" s="1" customFormat="1" ht="15" x14ac:dyDescent="0.2">
      <c r="A147"/>
      <c r="B147"/>
      <c r="C147"/>
      <c r="D147"/>
      <c r="E147"/>
      <c r="F147"/>
      <c r="G147"/>
      <c r="H147"/>
      <c r="I147"/>
      <c r="J147"/>
    </row>
    <row r="148" spans="1:10" s="1" customFormat="1" ht="15" x14ac:dyDescent="0.2">
      <c r="A148"/>
      <c r="B148"/>
      <c r="C148"/>
      <c r="D148"/>
      <c r="E148"/>
      <c r="F148"/>
      <c r="G148"/>
      <c r="H148"/>
      <c r="I148"/>
      <c r="J148"/>
    </row>
    <row r="149" spans="1:10" s="1" customFormat="1" ht="15" x14ac:dyDescent="0.2">
      <c r="A149"/>
      <c r="B149"/>
      <c r="C149"/>
      <c r="D149"/>
      <c r="E149"/>
      <c r="F149"/>
      <c r="G149"/>
      <c r="H149"/>
      <c r="I149"/>
      <c r="J149"/>
    </row>
    <row r="150" spans="1:10" s="1" customFormat="1" ht="15" x14ac:dyDescent="0.2">
      <c r="A150"/>
      <c r="B150"/>
      <c r="C150"/>
      <c r="D150"/>
      <c r="E150"/>
      <c r="F150"/>
      <c r="G150"/>
      <c r="H150"/>
      <c r="I150"/>
      <c r="J150"/>
    </row>
    <row r="151" spans="1:10" s="1" customFormat="1" ht="15" x14ac:dyDescent="0.2">
      <c r="A151"/>
      <c r="B151"/>
      <c r="C151"/>
      <c r="D151"/>
      <c r="E151"/>
      <c r="F151"/>
      <c r="G151"/>
      <c r="H151"/>
      <c r="I151"/>
      <c r="J151"/>
    </row>
    <row r="152" spans="1:10" s="1" customFormat="1" ht="15" x14ac:dyDescent="0.2">
      <c r="A152"/>
      <c r="B152"/>
      <c r="C152"/>
      <c r="D152"/>
      <c r="E152"/>
      <c r="F152"/>
      <c r="G152"/>
      <c r="H152"/>
      <c r="I152"/>
      <c r="J152"/>
    </row>
    <row r="153" spans="1:10" s="1" customFormat="1" ht="15" x14ac:dyDescent="0.2">
      <c r="A153"/>
      <c r="B153"/>
      <c r="C153"/>
      <c r="D153"/>
      <c r="E153"/>
      <c r="F153"/>
      <c r="G153"/>
      <c r="H153"/>
      <c r="I153"/>
      <c r="J153"/>
    </row>
    <row r="154" spans="1:10" s="1" customFormat="1" ht="15" x14ac:dyDescent="0.2">
      <c r="A154"/>
      <c r="B154"/>
      <c r="C154"/>
      <c r="D154"/>
      <c r="E154"/>
      <c r="F154"/>
      <c r="G154"/>
      <c r="H154"/>
      <c r="I154"/>
      <c r="J154"/>
    </row>
    <row r="155" spans="1:10" s="1" customFormat="1" ht="15" x14ac:dyDescent="0.2">
      <c r="A155"/>
      <c r="B155"/>
      <c r="C155"/>
      <c r="D155"/>
      <c r="E155"/>
      <c r="F155"/>
      <c r="G155"/>
      <c r="H155"/>
      <c r="I155"/>
      <c r="J155"/>
    </row>
    <row r="156" spans="1:10" s="1" customFormat="1" ht="15" x14ac:dyDescent="0.2">
      <c r="A156"/>
      <c r="B156"/>
      <c r="C156"/>
      <c r="D156"/>
      <c r="E156"/>
      <c r="F156"/>
      <c r="G156"/>
      <c r="H156"/>
      <c r="I156"/>
      <c r="J156"/>
    </row>
    <row r="157" spans="1:10" s="1" customFormat="1" ht="15" x14ac:dyDescent="0.2">
      <c r="A157"/>
      <c r="B157"/>
      <c r="C157"/>
      <c r="D157"/>
      <c r="E157"/>
      <c r="F157"/>
      <c r="G157"/>
      <c r="H157"/>
      <c r="I157"/>
      <c r="J157"/>
    </row>
    <row r="158" spans="1:10" s="1" customFormat="1" ht="15" x14ac:dyDescent="0.2">
      <c r="A158"/>
      <c r="B158"/>
      <c r="C158"/>
      <c r="D158"/>
      <c r="E158"/>
      <c r="F158"/>
      <c r="G158"/>
      <c r="H158"/>
      <c r="I158"/>
      <c r="J158"/>
    </row>
    <row r="159" spans="1:10" s="1" customFormat="1" ht="15" x14ac:dyDescent="0.2">
      <c r="A159"/>
      <c r="B159"/>
      <c r="C159"/>
      <c r="D159"/>
      <c r="E159"/>
      <c r="F159"/>
      <c r="G159"/>
      <c r="H159"/>
      <c r="I159"/>
      <c r="J159"/>
    </row>
    <row r="160" spans="1:10" s="1" customFormat="1" ht="15" x14ac:dyDescent="0.2">
      <c r="A160"/>
      <c r="B160"/>
      <c r="C160"/>
      <c r="D160"/>
      <c r="E160"/>
      <c r="F160"/>
      <c r="G160"/>
      <c r="H160"/>
      <c r="I160"/>
      <c r="J160"/>
    </row>
    <row r="161" spans="1:10" s="1" customFormat="1" ht="15" x14ac:dyDescent="0.2">
      <c r="A161"/>
      <c r="B161"/>
      <c r="C161"/>
      <c r="D161"/>
      <c r="E161"/>
      <c r="F161"/>
      <c r="G161"/>
      <c r="H161"/>
      <c r="I161"/>
      <c r="J161"/>
    </row>
    <row r="162" spans="1:10" s="1" customFormat="1" ht="15" x14ac:dyDescent="0.2">
      <c r="A162"/>
      <c r="B162"/>
      <c r="C162"/>
      <c r="D162"/>
      <c r="E162"/>
      <c r="F162"/>
      <c r="G162"/>
      <c r="H162"/>
      <c r="I162"/>
      <c r="J162"/>
    </row>
    <row r="163" spans="1:10" s="1" customFormat="1" ht="15" x14ac:dyDescent="0.2">
      <c r="A163"/>
      <c r="B163"/>
      <c r="C163"/>
      <c r="D163"/>
      <c r="E163"/>
      <c r="F163"/>
      <c r="G163"/>
      <c r="H163"/>
      <c r="I163"/>
      <c r="J163"/>
    </row>
    <row r="164" spans="1:10" s="1" customFormat="1" ht="15" x14ac:dyDescent="0.2">
      <c r="A164"/>
      <c r="B164"/>
      <c r="C164"/>
      <c r="D164"/>
      <c r="E164"/>
      <c r="F164"/>
      <c r="G164"/>
      <c r="H164"/>
      <c r="I164"/>
      <c r="J164"/>
    </row>
    <row r="165" spans="1:10" s="1" customFormat="1" ht="15" x14ac:dyDescent="0.2">
      <c r="A165"/>
      <c r="B165"/>
      <c r="C165"/>
      <c r="D165"/>
      <c r="E165"/>
      <c r="F165"/>
      <c r="G165"/>
      <c r="H165"/>
      <c r="I165"/>
      <c r="J165"/>
    </row>
    <row r="166" spans="1:10" s="1" customFormat="1" ht="15" x14ac:dyDescent="0.2">
      <c r="A166"/>
      <c r="B166"/>
      <c r="C166"/>
      <c r="D166"/>
      <c r="E166"/>
      <c r="F166"/>
      <c r="G166"/>
      <c r="H166"/>
      <c r="I166"/>
      <c r="J166"/>
    </row>
    <row r="167" spans="1:10" s="1" customFormat="1" ht="15" x14ac:dyDescent="0.2">
      <c r="A167"/>
      <c r="B167"/>
      <c r="C167"/>
      <c r="D167"/>
      <c r="E167"/>
      <c r="F167"/>
      <c r="G167"/>
      <c r="H167"/>
      <c r="I167"/>
      <c r="J167"/>
    </row>
    <row r="168" spans="1:10" s="1" customFormat="1" ht="15" x14ac:dyDescent="0.2">
      <c r="A168"/>
      <c r="B168"/>
      <c r="C168"/>
      <c r="D168"/>
      <c r="E168"/>
      <c r="F168"/>
      <c r="G168"/>
      <c r="H168"/>
      <c r="I168"/>
      <c r="J168"/>
    </row>
    <row r="169" spans="1:10" s="1" customFormat="1" ht="15" x14ac:dyDescent="0.2">
      <c r="A169"/>
      <c r="B169"/>
      <c r="C169"/>
      <c r="D169"/>
      <c r="E169"/>
      <c r="F169"/>
      <c r="G169"/>
      <c r="H169"/>
      <c r="I169"/>
      <c r="J169"/>
    </row>
    <row r="170" spans="1:10" s="1" customFormat="1" ht="15" x14ac:dyDescent="0.2">
      <c r="A170"/>
      <c r="B170"/>
      <c r="C170"/>
      <c r="D170"/>
      <c r="E170"/>
      <c r="F170"/>
      <c r="G170"/>
      <c r="H170"/>
      <c r="I170"/>
      <c r="J170"/>
    </row>
    <row r="171" spans="1:10" s="1" customFormat="1" ht="15" x14ac:dyDescent="0.2">
      <c r="A171"/>
      <c r="B171"/>
      <c r="C171"/>
      <c r="D171"/>
      <c r="E171"/>
      <c r="F171"/>
      <c r="G171"/>
      <c r="H171"/>
      <c r="I171"/>
      <c r="J171"/>
    </row>
    <row r="172" spans="1:10" s="1" customFormat="1" ht="15" x14ac:dyDescent="0.2">
      <c r="A172"/>
      <c r="B172"/>
      <c r="C172"/>
      <c r="D172"/>
      <c r="E172"/>
      <c r="F172"/>
      <c r="G172"/>
      <c r="H172"/>
      <c r="I172"/>
      <c r="J172"/>
    </row>
    <row r="173" spans="1:10" s="1" customFormat="1" ht="15" x14ac:dyDescent="0.2">
      <c r="A173"/>
      <c r="B173"/>
      <c r="C173"/>
      <c r="D173"/>
      <c r="E173"/>
      <c r="F173"/>
      <c r="G173"/>
      <c r="H173"/>
      <c r="I173"/>
      <c r="J173"/>
    </row>
    <row r="174" spans="1:10" s="1" customFormat="1" ht="15" x14ac:dyDescent="0.2">
      <c r="A174"/>
      <c r="B174"/>
      <c r="C174"/>
      <c r="D174"/>
      <c r="E174"/>
      <c r="F174"/>
      <c r="G174"/>
      <c r="H174"/>
      <c r="I174"/>
      <c r="J174"/>
    </row>
    <row r="175" spans="1:10" s="1" customFormat="1" ht="15" x14ac:dyDescent="0.2">
      <c r="A175"/>
      <c r="B175"/>
      <c r="C175"/>
      <c r="D175"/>
      <c r="E175"/>
      <c r="F175"/>
      <c r="G175"/>
      <c r="H175"/>
      <c r="I175"/>
      <c r="J175"/>
    </row>
    <row r="176" spans="1:10" s="1" customFormat="1" ht="15" x14ac:dyDescent="0.2">
      <c r="A176"/>
      <c r="B176"/>
      <c r="C176"/>
      <c r="D176"/>
      <c r="E176"/>
      <c r="F176"/>
      <c r="G176"/>
      <c r="H176"/>
      <c r="I176"/>
      <c r="J176"/>
    </row>
    <row r="177" spans="1:10" s="1" customFormat="1" ht="15" x14ac:dyDescent="0.2">
      <c r="A177"/>
      <c r="B177"/>
      <c r="C177"/>
      <c r="D177"/>
      <c r="E177"/>
      <c r="F177"/>
      <c r="G177"/>
      <c r="H177"/>
      <c r="I177"/>
      <c r="J177"/>
    </row>
    <row r="178" spans="1:10" s="1" customFormat="1" ht="15" x14ac:dyDescent="0.2">
      <c r="A178"/>
      <c r="B178"/>
      <c r="C178"/>
      <c r="D178"/>
      <c r="E178"/>
      <c r="F178"/>
      <c r="G178"/>
      <c r="H178"/>
      <c r="I178"/>
      <c r="J178"/>
    </row>
    <row r="179" spans="1:10" s="1" customFormat="1" ht="15" x14ac:dyDescent="0.2">
      <c r="A179"/>
      <c r="B179"/>
      <c r="C179"/>
      <c r="D179"/>
      <c r="E179"/>
      <c r="F179"/>
      <c r="G179"/>
      <c r="H179"/>
      <c r="I179"/>
      <c r="J179"/>
    </row>
    <row r="180" spans="1:10" s="1" customFormat="1" ht="15" x14ac:dyDescent="0.2">
      <c r="A180"/>
      <c r="B180"/>
      <c r="C180"/>
      <c r="D180"/>
      <c r="E180"/>
      <c r="F180"/>
      <c r="G180"/>
      <c r="H180"/>
      <c r="I180"/>
      <c r="J180"/>
    </row>
    <row r="181" spans="1:10" s="1" customFormat="1" ht="15" x14ac:dyDescent="0.2">
      <c r="A181"/>
      <c r="B181"/>
      <c r="C181"/>
      <c r="D181"/>
      <c r="E181"/>
      <c r="F181"/>
      <c r="G181"/>
      <c r="H181"/>
      <c r="I181"/>
      <c r="J181"/>
    </row>
    <row r="182" spans="1:10" s="1" customFormat="1" ht="15" x14ac:dyDescent="0.2">
      <c r="A182"/>
      <c r="B182"/>
      <c r="C182"/>
      <c r="D182"/>
      <c r="E182"/>
      <c r="F182"/>
      <c r="G182"/>
      <c r="H182"/>
      <c r="I182"/>
      <c r="J182"/>
    </row>
    <row r="183" spans="1:10" s="1" customFormat="1" ht="15" x14ac:dyDescent="0.2">
      <c r="A183"/>
      <c r="B183"/>
      <c r="C183"/>
      <c r="D183"/>
      <c r="E183"/>
      <c r="F183"/>
      <c r="G183"/>
      <c r="H183"/>
      <c r="I183"/>
      <c r="J183"/>
    </row>
    <row r="184" spans="1:10" s="1" customFormat="1" ht="15" x14ac:dyDescent="0.2">
      <c r="A184"/>
      <c r="B184"/>
      <c r="C184"/>
      <c r="D184"/>
      <c r="E184"/>
      <c r="F184"/>
      <c r="G184"/>
      <c r="H184"/>
      <c r="I184"/>
      <c r="J184"/>
    </row>
    <row r="185" spans="1:10" s="1" customFormat="1" ht="15" x14ac:dyDescent="0.2">
      <c r="A185"/>
      <c r="B185"/>
      <c r="C185"/>
      <c r="D185"/>
      <c r="E185"/>
      <c r="F185"/>
      <c r="G185"/>
      <c r="H185"/>
      <c r="I185"/>
      <c r="J185"/>
    </row>
    <row r="186" spans="1:10" s="1" customFormat="1" ht="15" x14ac:dyDescent="0.2">
      <c r="A186"/>
      <c r="B186"/>
      <c r="C186"/>
      <c r="D186"/>
      <c r="E186"/>
      <c r="F186"/>
      <c r="G186"/>
      <c r="H186"/>
      <c r="I186"/>
      <c r="J186"/>
    </row>
    <row r="187" spans="1:10" s="1" customFormat="1" ht="15" x14ac:dyDescent="0.2">
      <c r="A187"/>
      <c r="B187"/>
      <c r="C187"/>
      <c r="D187"/>
      <c r="E187"/>
      <c r="F187"/>
      <c r="G187"/>
      <c r="H187"/>
      <c r="I187"/>
      <c r="J187"/>
    </row>
    <row r="188" spans="1:10" s="1" customFormat="1" ht="15" x14ac:dyDescent="0.2">
      <c r="A188"/>
      <c r="B188"/>
      <c r="C188"/>
      <c r="D188"/>
      <c r="E188"/>
      <c r="F188"/>
      <c r="G188"/>
      <c r="H188"/>
      <c r="I188"/>
      <c r="J188"/>
    </row>
    <row r="189" spans="1:10" s="1" customFormat="1" ht="15" x14ac:dyDescent="0.2">
      <c r="A189"/>
      <c r="B189"/>
      <c r="C189"/>
      <c r="D189"/>
      <c r="E189"/>
      <c r="F189"/>
      <c r="G189"/>
      <c r="H189"/>
      <c r="I189"/>
      <c r="J189"/>
    </row>
    <row r="190" spans="1:10" s="1" customFormat="1" ht="15" x14ac:dyDescent="0.2">
      <c r="A190"/>
      <c r="B190"/>
      <c r="C190"/>
      <c r="D190"/>
      <c r="E190"/>
      <c r="F190"/>
      <c r="G190"/>
      <c r="H190"/>
      <c r="I190"/>
      <c r="J190"/>
    </row>
    <row r="191" spans="1:10" s="1" customFormat="1" ht="15" x14ac:dyDescent="0.2">
      <c r="A191"/>
      <c r="B191"/>
      <c r="C191"/>
      <c r="D191"/>
      <c r="E191"/>
      <c r="F191"/>
      <c r="G191"/>
      <c r="H191"/>
      <c r="I191"/>
      <c r="J191"/>
    </row>
    <row r="192" spans="1:10" s="1" customFormat="1" ht="15" x14ac:dyDescent="0.2">
      <c r="A192"/>
      <c r="B192"/>
      <c r="C192"/>
      <c r="D192"/>
      <c r="E192"/>
      <c r="F192"/>
      <c r="G192"/>
      <c r="H192"/>
      <c r="I192"/>
      <c r="J192"/>
    </row>
    <row r="193" spans="1:10" s="1" customFormat="1" ht="15" x14ac:dyDescent="0.2">
      <c r="A193"/>
      <c r="B193"/>
      <c r="C193"/>
      <c r="D193"/>
      <c r="E193"/>
      <c r="F193"/>
      <c r="G193"/>
      <c r="H193"/>
      <c r="I193"/>
      <c r="J193"/>
    </row>
    <row r="194" spans="1:10" s="1" customFormat="1" ht="15" x14ac:dyDescent="0.2">
      <c r="A194"/>
      <c r="B194"/>
      <c r="C194"/>
      <c r="D194"/>
      <c r="E194"/>
      <c r="F194"/>
      <c r="G194"/>
      <c r="H194"/>
      <c r="I194"/>
      <c r="J194"/>
    </row>
    <row r="195" spans="1:10" s="1" customFormat="1" ht="15" x14ac:dyDescent="0.2">
      <c r="A195"/>
      <c r="B195"/>
      <c r="C195"/>
      <c r="D195"/>
      <c r="E195"/>
      <c r="F195"/>
      <c r="G195"/>
      <c r="H195"/>
      <c r="I195"/>
      <c r="J195"/>
    </row>
    <row r="196" spans="1:10" s="1" customFormat="1" ht="15" x14ac:dyDescent="0.2">
      <c r="A196"/>
      <c r="B196"/>
      <c r="C196"/>
      <c r="D196"/>
      <c r="E196"/>
      <c r="F196"/>
      <c r="G196"/>
      <c r="H196"/>
      <c r="I196"/>
      <c r="J196"/>
    </row>
    <row r="197" spans="1:10" s="1" customFormat="1" ht="15" x14ac:dyDescent="0.2">
      <c r="A197"/>
      <c r="B197"/>
      <c r="C197"/>
      <c r="D197"/>
      <c r="E197"/>
      <c r="F197"/>
      <c r="G197"/>
      <c r="H197"/>
      <c r="I197"/>
      <c r="J197"/>
    </row>
    <row r="198" spans="1:10" s="1" customFormat="1" ht="15" x14ac:dyDescent="0.2">
      <c r="A198"/>
      <c r="B198"/>
      <c r="C198"/>
      <c r="D198"/>
      <c r="E198"/>
      <c r="F198"/>
      <c r="G198"/>
      <c r="H198"/>
      <c r="I198"/>
      <c r="J198"/>
    </row>
    <row r="199" spans="1:10" s="1" customFormat="1" ht="15" x14ac:dyDescent="0.2">
      <c r="A199"/>
      <c r="B199"/>
      <c r="C199"/>
      <c r="D199"/>
      <c r="E199"/>
      <c r="F199"/>
      <c r="G199"/>
      <c r="H199"/>
      <c r="I199"/>
      <c r="J199"/>
    </row>
    <row r="200" spans="1:10" s="1" customFormat="1" ht="15" x14ac:dyDescent="0.2">
      <c r="A200"/>
      <c r="B200"/>
      <c r="C200"/>
      <c r="D200"/>
      <c r="E200"/>
      <c r="F200"/>
      <c r="G200"/>
      <c r="H200"/>
      <c r="I200"/>
      <c r="J200"/>
    </row>
    <row r="201" spans="1:10" s="1" customFormat="1" ht="15" x14ac:dyDescent="0.2">
      <c r="A201"/>
      <c r="B201"/>
      <c r="C201"/>
      <c r="D201"/>
      <c r="E201"/>
      <c r="F201"/>
      <c r="G201"/>
      <c r="H201"/>
      <c r="I201"/>
      <c r="J201"/>
    </row>
    <row r="202" spans="1:10" s="1" customFormat="1" ht="15" x14ac:dyDescent="0.2">
      <c r="A202"/>
      <c r="B202"/>
      <c r="C202"/>
      <c r="D202"/>
      <c r="E202"/>
      <c r="F202"/>
      <c r="G202"/>
      <c r="H202"/>
      <c r="I202"/>
      <c r="J202"/>
    </row>
    <row r="203" spans="1:10" s="1" customFormat="1" ht="15" x14ac:dyDescent="0.2">
      <c r="A203"/>
      <c r="B203"/>
      <c r="C203"/>
      <c r="D203"/>
      <c r="E203"/>
      <c r="F203"/>
      <c r="G203"/>
      <c r="H203"/>
      <c r="I203"/>
      <c r="J203"/>
    </row>
    <row r="204" spans="1:10" s="1" customFormat="1" ht="15" x14ac:dyDescent="0.2">
      <c r="A204"/>
      <c r="B204"/>
      <c r="C204"/>
      <c r="D204"/>
      <c r="E204"/>
      <c r="F204"/>
      <c r="G204"/>
      <c r="H204"/>
      <c r="I204"/>
      <c r="J204"/>
    </row>
    <row r="205" spans="1:10" s="1" customFormat="1" ht="15" x14ac:dyDescent="0.2">
      <c r="A205"/>
      <c r="B205"/>
      <c r="C205"/>
      <c r="D205"/>
      <c r="E205"/>
      <c r="F205"/>
      <c r="G205"/>
      <c r="H205"/>
      <c r="I205"/>
      <c r="J205"/>
    </row>
    <row r="206" spans="1:10" s="1" customFormat="1" ht="15" x14ac:dyDescent="0.2">
      <c r="A206"/>
      <c r="B206"/>
      <c r="C206"/>
      <c r="D206"/>
      <c r="E206"/>
      <c r="F206"/>
      <c r="G206"/>
      <c r="H206"/>
      <c r="I206"/>
      <c r="J206"/>
    </row>
    <row r="207" spans="1:10" s="1" customFormat="1" ht="15" x14ac:dyDescent="0.2">
      <c r="A207"/>
      <c r="B207"/>
      <c r="C207"/>
      <c r="D207"/>
      <c r="E207"/>
      <c r="F207"/>
      <c r="G207"/>
      <c r="H207"/>
      <c r="I207"/>
      <c r="J207"/>
    </row>
    <row r="208" spans="1:10" s="1" customFormat="1" ht="15" x14ac:dyDescent="0.2">
      <c r="A208"/>
      <c r="B208"/>
      <c r="C208"/>
      <c r="D208"/>
      <c r="E208"/>
      <c r="F208"/>
      <c r="G208"/>
      <c r="H208"/>
      <c r="I208"/>
      <c r="J208"/>
    </row>
    <row r="209" spans="1:10" s="1" customFormat="1" ht="15" x14ac:dyDescent="0.2">
      <c r="A209"/>
      <c r="B209"/>
      <c r="C209"/>
      <c r="D209"/>
      <c r="E209"/>
      <c r="F209"/>
      <c r="G209"/>
      <c r="H209"/>
      <c r="I209"/>
      <c r="J209"/>
    </row>
    <row r="210" spans="1:10" s="1" customFormat="1" ht="15" x14ac:dyDescent="0.2">
      <c r="A210"/>
      <c r="B210"/>
      <c r="C210"/>
      <c r="D210"/>
      <c r="E210"/>
      <c r="F210"/>
      <c r="G210"/>
      <c r="H210"/>
      <c r="I210"/>
      <c r="J210"/>
    </row>
    <row r="211" spans="1:10" s="1" customFormat="1" ht="15" x14ac:dyDescent="0.2">
      <c r="A211"/>
      <c r="B211"/>
      <c r="C211"/>
      <c r="D211"/>
      <c r="E211"/>
      <c r="F211"/>
      <c r="G211"/>
      <c r="H211"/>
      <c r="I211"/>
      <c r="J211"/>
    </row>
    <row r="212" spans="1:10" s="1" customFormat="1" ht="15" x14ac:dyDescent="0.2">
      <c r="A212"/>
      <c r="B212"/>
      <c r="C212"/>
      <c r="D212"/>
      <c r="E212"/>
      <c r="F212"/>
      <c r="G212"/>
      <c r="H212"/>
      <c r="I212"/>
      <c r="J212"/>
    </row>
    <row r="213" spans="1:10" s="1" customFormat="1" ht="15" x14ac:dyDescent="0.2">
      <c r="A213"/>
      <c r="B213"/>
      <c r="C213"/>
      <c r="D213"/>
      <c r="E213"/>
      <c r="F213"/>
      <c r="G213"/>
      <c r="H213"/>
      <c r="I213"/>
      <c r="J213"/>
    </row>
    <row r="214" spans="1:10" s="1" customFormat="1" ht="15" x14ac:dyDescent="0.2">
      <c r="A214"/>
      <c r="B214"/>
      <c r="C214"/>
      <c r="D214"/>
      <c r="E214"/>
      <c r="F214"/>
      <c r="G214"/>
      <c r="H214"/>
      <c r="I214"/>
      <c r="J214"/>
    </row>
    <row r="215" spans="1:10" s="1" customFormat="1" ht="15" x14ac:dyDescent="0.2">
      <c r="A215"/>
      <c r="B215"/>
      <c r="C215"/>
      <c r="D215"/>
      <c r="E215"/>
      <c r="F215"/>
      <c r="G215"/>
      <c r="H215"/>
      <c r="I215"/>
      <c r="J215"/>
    </row>
    <row r="216" spans="1:10" s="1" customFormat="1" ht="15" x14ac:dyDescent="0.2">
      <c r="A216"/>
      <c r="B216"/>
      <c r="C216"/>
      <c r="D216"/>
      <c r="E216"/>
      <c r="F216"/>
      <c r="G216"/>
      <c r="H216"/>
      <c r="I216"/>
      <c r="J216"/>
    </row>
    <row r="217" spans="1:10" s="1" customFormat="1" ht="15" x14ac:dyDescent="0.2">
      <c r="A217"/>
      <c r="B217"/>
      <c r="C217"/>
      <c r="D217"/>
      <c r="E217"/>
      <c r="F217"/>
      <c r="G217"/>
      <c r="H217"/>
      <c r="I217"/>
      <c r="J217"/>
    </row>
    <row r="218" spans="1:10" s="1" customFormat="1" ht="15" x14ac:dyDescent="0.2">
      <c r="A218"/>
      <c r="B218"/>
      <c r="C218"/>
      <c r="D218"/>
      <c r="E218"/>
      <c r="F218"/>
      <c r="G218"/>
      <c r="H218"/>
      <c r="I218"/>
      <c r="J218"/>
    </row>
    <row r="219" spans="1:10" s="1" customFormat="1" ht="15" x14ac:dyDescent="0.2">
      <c r="A219"/>
      <c r="B219"/>
      <c r="C219"/>
      <c r="D219"/>
      <c r="E219"/>
      <c r="F219"/>
      <c r="G219"/>
      <c r="H219"/>
      <c r="I219"/>
      <c r="J219"/>
    </row>
    <row r="220" spans="1:10" s="1" customFormat="1" ht="15" x14ac:dyDescent="0.2">
      <c r="A220"/>
      <c r="B220"/>
      <c r="C220"/>
      <c r="D220"/>
      <c r="E220"/>
      <c r="F220"/>
      <c r="G220"/>
      <c r="H220"/>
      <c r="I220"/>
      <c r="J220"/>
    </row>
    <row r="221" spans="1:10" s="1" customFormat="1" ht="15" x14ac:dyDescent="0.2">
      <c r="A221"/>
      <c r="B221"/>
      <c r="C221"/>
      <c r="D221"/>
      <c r="E221"/>
      <c r="F221"/>
      <c r="G221"/>
      <c r="H221"/>
      <c r="I221"/>
      <c r="J221"/>
    </row>
  </sheetData>
  <mergeCells count="15">
    <mergeCell ref="A6:A9"/>
    <mergeCell ref="N8:P8"/>
    <mergeCell ref="C7:C9"/>
    <mergeCell ref="D7:D9"/>
    <mergeCell ref="E7:G7"/>
    <mergeCell ref="B6:P6"/>
    <mergeCell ref="F8:F9"/>
    <mergeCell ref="G8:G9"/>
    <mergeCell ref="I8:I9"/>
    <mergeCell ref="J8:J9"/>
    <mergeCell ref="H8:H9"/>
    <mergeCell ref="E8:E9"/>
    <mergeCell ref="B7:B9"/>
    <mergeCell ref="H7:P7"/>
    <mergeCell ref="K8:M8"/>
  </mergeCells>
  <phoneticPr fontId="4" type="noConversion"/>
  <pageMargins left="0.11811023622047245" right="0.31496062992125984" top="0.15748031496062992" bottom="0.23622047244094491" header="0.15748031496062992" footer="0.15748031496062992"/>
  <pageSetup paperSize="9" scale="65" fitToHeight="3" orientation="landscape" r:id="rId1"/>
  <headerFooter alignWithMargins="0"/>
  <rowBreaks count="1" manualBreakCount="1">
    <brk id="7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2:AP220"/>
  <sheetViews>
    <sheetView showGridLines="0" view="pageBreakPreview" zoomScale="75" zoomScaleNormal="100" workbookViewId="0">
      <pane ySplit="9" topLeftCell="A67" activePane="bottomLeft" state="frozen"/>
      <selection pane="bottomLeft" activeCell="J85" sqref="J85"/>
    </sheetView>
  </sheetViews>
  <sheetFormatPr defaultRowHeight="12.75" x14ac:dyDescent="0.2"/>
  <cols>
    <col min="1" max="1" width="15.5703125" customWidth="1"/>
    <col min="2" max="2" width="14.85546875" customWidth="1"/>
    <col min="3" max="3" width="15.140625" customWidth="1"/>
    <col min="4" max="5" width="23.140625" customWidth="1"/>
    <col min="6" max="7" width="21.140625" customWidth="1"/>
    <col min="8" max="8" width="21.28515625" customWidth="1"/>
    <col min="9" max="9" width="21.140625" customWidth="1"/>
    <col min="10" max="10" width="21.28515625" customWidth="1"/>
    <col min="11" max="35" width="10.7109375" customWidth="1"/>
  </cols>
  <sheetData>
    <row r="2" spans="1:42" ht="20.25" x14ac:dyDescent="0.2">
      <c r="A2" s="11" t="s">
        <v>170</v>
      </c>
    </row>
    <row r="4" spans="1:42" ht="15.75" x14ac:dyDescent="0.25">
      <c r="A4" s="8" t="s">
        <v>104</v>
      </c>
      <c r="B4" s="1"/>
      <c r="C4" s="1"/>
      <c r="D4" s="1"/>
      <c r="E4" s="1"/>
    </row>
    <row r="5" spans="1:42" x14ac:dyDescent="0.2">
      <c r="J5" s="2"/>
    </row>
    <row r="6" spans="1:42" s="14" customFormat="1" ht="23.25" customHeight="1" x14ac:dyDescent="0.2">
      <c r="A6" s="44" t="s">
        <v>172</v>
      </c>
      <c r="B6" s="107" t="s">
        <v>60</v>
      </c>
      <c r="C6" s="107"/>
      <c r="D6" s="107"/>
      <c r="E6" s="107"/>
      <c r="F6" s="107"/>
      <c r="G6" s="107"/>
      <c r="H6" s="107"/>
      <c r="I6" s="107"/>
      <c r="J6" s="108"/>
    </row>
    <row r="7" spans="1:42" s="14" customFormat="1" ht="33" customHeight="1" x14ac:dyDescent="0.2">
      <c r="A7" s="51"/>
      <c r="B7" s="88" t="s">
        <v>62</v>
      </c>
      <c r="C7" s="52" t="s">
        <v>61</v>
      </c>
      <c r="D7" s="52"/>
      <c r="E7" s="52"/>
      <c r="F7" s="52"/>
      <c r="G7" s="52" t="s">
        <v>64</v>
      </c>
      <c r="H7" s="52"/>
      <c r="I7" s="52"/>
      <c r="J7" s="52"/>
    </row>
    <row r="8" spans="1:42" s="14" customFormat="1" ht="52.5" customHeight="1" x14ac:dyDescent="0.2">
      <c r="A8" s="45"/>
      <c r="B8" s="61"/>
      <c r="C8" s="39" t="s">
        <v>62</v>
      </c>
      <c r="D8" s="37" t="s">
        <v>102</v>
      </c>
      <c r="E8" s="37" t="s">
        <v>103</v>
      </c>
      <c r="F8" s="37" t="s">
        <v>63</v>
      </c>
      <c r="G8" s="39" t="s">
        <v>62</v>
      </c>
      <c r="H8" s="37" t="s">
        <v>102</v>
      </c>
      <c r="I8" s="37" t="s">
        <v>103</v>
      </c>
      <c r="J8" s="37" t="s">
        <v>63</v>
      </c>
    </row>
    <row r="9" spans="1:42" s="1" customFormat="1" ht="21" customHeight="1" x14ac:dyDescent="0.2">
      <c r="A9" s="20">
        <v>1</v>
      </c>
      <c r="B9" s="20">
        <f t="shared" ref="B9:J9" si="0">A9+1</f>
        <v>2</v>
      </c>
      <c r="C9" s="20">
        <f t="shared" si="0"/>
        <v>3</v>
      </c>
      <c r="D9" s="20">
        <f t="shared" si="0"/>
        <v>4</v>
      </c>
      <c r="E9" s="20">
        <f t="shared" si="0"/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1" customFormat="1" ht="21" customHeight="1" x14ac:dyDescent="0.2">
      <c r="A10" s="21">
        <v>2000</v>
      </c>
      <c r="B10" s="22">
        <f t="shared" ref="B10:B15" si="1">C10+G10</f>
        <v>40976</v>
      </c>
      <c r="C10" s="22">
        <f>D10+E10+F10</f>
        <v>-74</v>
      </c>
      <c r="D10" s="22">
        <f>D25+D26+D27+D28</f>
        <v>-488</v>
      </c>
      <c r="E10" s="22">
        <f>E25+E26+E27+E28</f>
        <v>52</v>
      </c>
      <c r="F10" s="22">
        <f>F25+F26+F27+F28</f>
        <v>362</v>
      </c>
      <c r="G10" s="22">
        <f>H10+I10+J10</f>
        <v>41050</v>
      </c>
      <c r="H10" s="22">
        <f>H25+H26+H27+H28</f>
        <v>38771</v>
      </c>
      <c r="I10" s="22">
        <f>I25+I26+I27+I28</f>
        <v>-1739</v>
      </c>
      <c r="J10" s="22">
        <f>J25+J26+J27+J28</f>
        <v>4018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1" customFormat="1" ht="21" customHeight="1" x14ac:dyDescent="0.2">
      <c r="A11" s="23">
        <v>2001</v>
      </c>
      <c r="B11" s="24">
        <f t="shared" si="1"/>
        <v>23704</v>
      </c>
      <c r="C11" s="24">
        <f t="shared" ref="C11:C48" si="2">D11+E11+F11</f>
        <v>364</v>
      </c>
      <c r="D11" s="24">
        <f>+D29+D30+D31+D32</f>
        <v>196</v>
      </c>
      <c r="E11" s="24">
        <f>+E29+E30+E31+E32</f>
        <v>-37</v>
      </c>
      <c r="F11" s="24">
        <f>+F29+F30+F31+F32</f>
        <v>205</v>
      </c>
      <c r="G11" s="24">
        <f t="shared" ref="G11:G48" si="3">H11+I11+J11</f>
        <v>23340</v>
      </c>
      <c r="H11" s="24">
        <f>+H29+H30+H31+H32</f>
        <v>21672</v>
      </c>
      <c r="I11" s="24">
        <f>+I29+I30+I31+I32</f>
        <v>-4259</v>
      </c>
      <c r="J11" s="24">
        <f>+J29+J30+J31+J32</f>
        <v>5927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1" customFormat="1" ht="21" customHeight="1" x14ac:dyDescent="0.2">
      <c r="A12" s="21">
        <v>2002</v>
      </c>
      <c r="B12" s="22">
        <f t="shared" si="1"/>
        <v>15888</v>
      </c>
      <c r="C12" s="22">
        <f t="shared" si="2"/>
        <v>-933</v>
      </c>
      <c r="D12" s="22">
        <f>+D33+D34+D35+D36</f>
        <v>-1115</v>
      </c>
      <c r="E12" s="22">
        <f>+E33+E34+E35+E36</f>
        <v>297</v>
      </c>
      <c r="F12" s="22">
        <f>+F33+F34+F35+F36</f>
        <v>-115</v>
      </c>
      <c r="G12" s="22">
        <f t="shared" si="3"/>
        <v>16821</v>
      </c>
      <c r="H12" s="22">
        <f>+H33+H34+H35+H36</f>
        <v>17432</v>
      </c>
      <c r="I12" s="22">
        <f>+I33+I34+I35+I36</f>
        <v>-4991</v>
      </c>
      <c r="J12" s="22">
        <f>+J33+J34+J35+J36</f>
        <v>4380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7" customFormat="1" ht="21" customHeight="1" x14ac:dyDescent="0.2">
      <c r="A13" s="23">
        <v>2003</v>
      </c>
      <c r="B13" s="24">
        <f t="shared" si="1"/>
        <v>16656</v>
      </c>
      <c r="C13" s="24">
        <f t="shared" si="2"/>
        <v>-1186</v>
      </c>
      <c r="D13" s="24">
        <f>+D37+D38+D39+D40</f>
        <v>-404</v>
      </c>
      <c r="E13" s="24">
        <f>+E37+E38+E39+E40</f>
        <v>44</v>
      </c>
      <c r="F13" s="24">
        <f>+F37+F38+F39+F40</f>
        <v>-826</v>
      </c>
      <c r="G13" s="24">
        <f t="shared" si="3"/>
        <v>17842</v>
      </c>
      <c r="H13" s="24">
        <f>+H37+H38+H39+H40</f>
        <v>17733</v>
      </c>
      <c r="I13" s="24">
        <f>+I37+I38+I39+I40</f>
        <v>-328</v>
      </c>
      <c r="J13" s="24">
        <f>+J37+J38+J39+J40</f>
        <v>437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s="1" customFormat="1" ht="21" customHeight="1" x14ac:dyDescent="0.2">
      <c r="A14" s="21">
        <v>2004</v>
      </c>
      <c r="B14" s="22">
        <f t="shared" si="1"/>
        <v>43798</v>
      </c>
      <c r="C14" s="22">
        <f t="shared" si="2"/>
        <v>-3292</v>
      </c>
      <c r="D14" s="22">
        <f>+D41+D42+D43+D44</f>
        <v>-1919</v>
      </c>
      <c r="E14" s="22">
        <f>+E41+E42+E43+E44</f>
        <v>-83</v>
      </c>
      <c r="F14" s="22">
        <f>+F41+F42+F43+F44</f>
        <v>-1290</v>
      </c>
      <c r="G14" s="22">
        <f t="shared" si="3"/>
        <v>47090</v>
      </c>
      <c r="H14" s="22">
        <f>+H41+H42+H43+H44</f>
        <v>27075</v>
      </c>
      <c r="I14" s="22">
        <f>+I41+I42+I43+I44</f>
        <v>22620</v>
      </c>
      <c r="J14" s="22">
        <f>+J41+J42+J43+J44</f>
        <v>-2605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7" customFormat="1" ht="21" customHeight="1" x14ac:dyDescent="0.2">
      <c r="A15" s="23">
        <v>2005</v>
      </c>
      <c r="B15" s="24">
        <f t="shared" si="1"/>
        <v>22184</v>
      </c>
      <c r="C15" s="24">
        <f t="shared" si="2"/>
        <v>-11120</v>
      </c>
      <c r="D15" s="24">
        <f>+D45+D46+D47+D48</f>
        <v>-8973</v>
      </c>
      <c r="E15" s="24">
        <f>+E45+E46+E47+E48</f>
        <v>-182</v>
      </c>
      <c r="F15" s="24">
        <f>+F45+F46+F47+F48</f>
        <v>-1965</v>
      </c>
      <c r="G15" s="24">
        <f t="shared" si="3"/>
        <v>33304</v>
      </c>
      <c r="H15" s="24">
        <f>+H45+H46+H47+H48</f>
        <v>14473</v>
      </c>
      <c r="I15" s="24">
        <f>+I45+I46+I47+I48</f>
        <v>10937</v>
      </c>
      <c r="J15" s="24">
        <f>+J45+J46+J47+J48</f>
        <v>7894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s="7" customFormat="1" ht="21" customHeight="1" x14ac:dyDescent="0.2">
      <c r="A16" s="21">
        <v>2006</v>
      </c>
      <c r="B16" s="22">
        <f>C16+G16</f>
        <v>33266</v>
      </c>
      <c r="C16" s="22">
        <f>D16+E16+F16</f>
        <v>-27566</v>
      </c>
      <c r="D16" s="22">
        <f>+D49+D50+D51+D52</f>
        <v>-23506</v>
      </c>
      <c r="E16" s="22">
        <f>+E49+E50+E51+E52</f>
        <v>-1806</v>
      </c>
      <c r="F16" s="22">
        <f>+F49+F50+F51+F52</f>
        <v>-2254</v>
      </c>
      <c r="G16" s="22">
        <f>H16+I16+J16</f>
        <v>60832</v>
      </c>
      <c r="H16" s="22">
        <f>+H49+H50+H51+H52</f>
        <v>22362</v>
      </c>
      <c r="I16" s="22">
        <f>+I49+I50+I51+I52</f>
        <v>17646</v>
      </c>
      <c r="J16" s="22">
        <f>+J49+J50+J51+J52</f>
        <v>20824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s="7" customFormat="1" ht="21" customHeight="1" x14ac:dyDescent="0.2">
      <c r="A17" s="23">
        <v>2007</v>
      </c>
      <c r="B17" s="24">
        <f>C17+G17</f>
        <v>50255</v>
      </c>
      <c r="C17" s="24">
        <f>D17+E17+F17</f>
        <v>-14960</v>
      </c>
      <c r="D17" s="24">
        <f>+D56+D55+D54+D53</f>
        <v>-10995</v>
      </c>
      <c r="E17" s="24">
        <f>+E56+E55+E54+E53</f>
        <v>229</v>
      </c>
      <c r="F17" s="24">
        <f>+F56+F55+F54+F53</f>
        <v>-4194</v>
      </c>
      <c r="G17" s="24">
        <f>H17+I17+J17</f>
        <v>65215</v>
      </c>
      <c r="H17" s="24">
        <f>+H56+H55+H54+H53</f>
        <v>21154</v>
      </c>
      <c r="I17" s="24">
        <f>+I56+I55+I54+I53</f>
        <v>25610</v>
      </c>
      <c r="J17" s="24">
        <f>+J56+J55+J54+J53</f>
        <v>18451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s="7" customFormat="1" ht="21" customHeight="1" x14ac:dyDescent="0.2">
      <c r="A18" s="21">
        <v>2008</v>
      </c>
      <c r="B18" s="22">
        <f>C18+G18</f>
        <v>25115</v>
      </c>
      <c r="C18" s="22">
        <f>D18+E18+F18</f>
        <v>-10635</v>
      </c>
      <c r="D18" s="22">
        <f>+D57+D58+D59+D60</f>
        <v>-6664</v>
      </c>
      <c r="E18" s="22">
        <f>+E57+E58+E59+E60</f>
        <v>-576</v>
      </c>
      <c r="F18" s="22">
        <f>+F57+F58+F59+F60</f>
        <v>-3395</v>
      </c>
      <c r="G18" s="22">
        <f>H18+I18+J18</f>
        <v>35750</v>
      </c>
      <c r="H18" s="22">
        <f>+H57+H58+H59+H60</f>
        <v>23602</v>
      </c>
      <c r="I18" s="22">
        <f>+I57+I58+I59+I60</f>
        <v>-2301</v>
      </c>
      <c r="J18" s="22">
        <f>+J57+J58+J59+J60</f>
        <v>14449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s="1" customFormat="1" ht="21" customHeight="1" x14ac:dyDescent="0.2">
      <c r="A19" s="23">
        <v>2009</v>
      </c>
      <c r="B19" s="24">
        <f>C19+G19</f>
        <v>25688</v>
      </c>
      <c r="C19" s="24">
        <f>D19+E19+F19</f>
        <v>-14662</v>
      </c>
      <c r="D19" s="24">
        <f>+D61+D62+D63+D64</f>
        <v>-15816</v>
      </c>
      <c r="E19" s="24">
        <f>+E61+E62+E63+E64</f>
        <v>4304</v>
      </c>
      <c r="F19" s="24">
        <f>+F61+F62+F63+F64</f>
        <v>-3150</v>
      </c>
      <c r="G19" s="24">
        <f>H19+I19+J19</f>
        <v>40350</v>
      </c>
      <c r="H19" s="24">
        <f>+H61+H62+H63+H64</f>
        <v>16462</v>
      </c>
      <c r="I19" s="24">
        <f>+I61+I62+I63+I64</f>
        <v>15497</v>
      </c>
      <c r="J19" s="24">
        <f>+J61+J62+J63+J64</f>
        <v>8391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7" customFormat="1" ht="21" customHeight="1" x14ac:dyDescent="0.2">
      <c r="A20" s="25">
        <v>2010</v>
      </c>
      <c r="B20" s="22">
        <f>+B65+B66+B67+B68</f>
        <v>20049</v>
      </c>
      <c r="C20" s="22">
        <f t="shared" ref="C20:J20" si="4">+C65+C66+C67+C68</f>
        <v>-21790</v>
      </c>
      <c r="D20" s="22">
        <f t="shared" si="4"/>
        <v>-2503</v>
      </c>
      <c r="E20" s="22">
        <f t="shared" si="4"/>
        <v>-921</v>
      </c>
      <c r="F20" s="22">
        <f t="shared" si="4"/>
        <v>-18366</v>
      </c>
      <c r="G20" s="22">
        <f t="shared" si="4"/>
        <v>41839</v>
      </c>
      <c r="H20" s="22">
        <f t="shared" si="4"/>
        <v>12574</v>
      </c>
      <c r="I20" s="22">
        <f t="shared" si="4"/>
        <v>22448</v>
      </c>
      <c r="J20" s="22">
        <f t="shared" si="4"/>
        <v>6817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s="7" customFormat="1" ht="21" customHeight="1" x14ac:dyDescent="0.2">
      <c r="A21" s="23">
        <v>2011</v>
      </c>
      <c r="B21" s="24">
        <f>+B69+B70+B71+B72</f>
        <v>36919</v>
      </c>
      <c r="C21" s="24">
        <f t="shared" ref="C21:J21" si="5">+C69+C70+C71+C72</f>
        <v>-24162</v>
      </c>
      <c r="D21" s="24">
        <f t="shared" si="5"/>
        <v>-18338</v>
      </c>
      <c r="E21" s="24">
        <f t="shared" si="5"/>
        <v>-477</v>
      </c>
      <c r="F21" s="24">
        <f t="shared" si="5"/>
        <v>-5347</v>
      </c>
      <c r="G21" s="24">
        <f t="shared" si="5"/>
        <v>61081</v>
      </c>
      <c r="H21" s="24">
        <f t="shared" si="5"/>
        <v>9962</v>
      </c>
      <c r="I21" s="24">
        <f t="shared" si="5"/>
        <v>21327</v>
      </c>
      <c r="J21" s="24">
        <f t="shared" si="5"/>
        <v>29792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s="7" customFormat="1" ht="21" customHeight="1" x14ac:dyDescent="0.2">
      <c r="A22" s="25">
        <v>2012</v>
      </c>
      <c r="B22" s="22">
        <f>+B73+B74+B75+B76</f>
        <v>17364</v>
      </c>
      <c r="C22" s="22">
        <f t="shared" ref="C22:J22" si="6">+C73+C74+C75+C76</f>
        <v>-2366</v>
      </c>
      <c r="D22" s="22">
        <f t="shared" si="6"/>
        <v>1700</v>
      </c>
      <c r="E22" s="22">
        <f t="shared" si="6"/>
        <v>-1809</v>
      </c>
      <c r="F22" s="22">
        <f t="shared" si="6"/>
        <v>-2257</v>
      </c>
      <c r="G22" s="22">
        <f t="shared" si="6"/>
        <v>19730</v>
      </c>
      <c r="H22" s="22">
        <f t="shared" si="6"/>
        <v>-11043</v>
      </c>
      <c r="I22" s="22">
        <f t="shared" si="6"/>
        <v>18580</v>
      </c>
      <c r="J22" s="22">
        <f t="shared" si="6"/>
        <v>12193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7" customFormat="1" ht="21" customHeight="1" x14ac:dyDescent="0.2">
      <c r="A23" s="23">
        <v>2013</v>
      </c>
      <c r="B23" s="24">
        <f>+B77+B78+B79+B80</f>
        <v>-805</v>
      </c>
      <c r="C23" s="24">
        <f t="shared" ref="C23:J23" si="7">+C77+C78+C79+C80</f>
        <v>15278</v>
      </c>
      <c r="D23" s="24">
        <f t="shared" si="7"/>
        <v>1421</v>
      </c>
      <c r="E23" s="24">
        <f t="shared" si="7"/>
        <v>584</v>
      </c>
      <c r="F23" s="24">
        <f t="shared" si="7"/>
        <v>13273</v>
      </c>
      <c r="G23" s="24">
        <f t="shared" si="7"/>
        <v>-16083</v>
      </c>
      <c r="H23" s="24">
        <f t="shared" si="7"/>
        <v>-27192</v>
      </c>
      <c r="I23" s="24">
        <f t="shared" si="7"/>
        <v>7955</v>
      </c>
      <c r="J23" s="24">
        <f t="shared" si="7"/>
        <v>3154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1" customFormat="1" ht="21" customHeight="1" x14ac:dyDescent="0.2">
      <c r="A25" s="28" t="s">
        <v>0</v>
      </c>
      <c r="B25" s="22">
        <f t="shared" ref="B25:B48" si="8">C25+G25</f>
        <v>7746</v>
      </c>
      <c r="C25" s="22">
        <f t="shared" si="2"/>
        <v>-45</v>
      </c>
      <c r="D25" s="22">
        <v>-78</v>
      </c>
      <c r="E25" s="22">
        <v>12</v>
      </c>
      <c r="F25" s="22">
        <v>21</v>
      </c>
      <c r="G25" s="22">
        <f t="shared" si="3"/>
        <v>7791</v>
      </c>
      <c r="H25" s="22">
        <v>7335</v>
      </c>
      <c r="I25" s="22">
        <v>-411</v>
      </c>
      <c r="J25" s="22">
        <v>867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1" customFormat="1" ht="21" customHeight="1" x14ac:dyDescent="0.2">
      <c r="A26" s="29" t="s">
        <v>1</v>
      </c>
      <c r="B26" s="24">
        <f t="shared" si="8"/>
        <v>5333</v>
      </c>
      <c r="C26" s="24">
        <f t="shared" si="2"/>
        <v>-12</v>
      </c>
      <c r="D26" s="24">
        <v>-120</v>
      </c>
      <c r="E26" s="24">
        <v>13</v>
      </c>
      <c r="F26" s="24">
        <v>95</v>
      </c>
      <c r="G26" s="24">
        <f t="shared" si="3"/>
        <v>5345</v>
      </c>
      <c r="H26" s="24">
        <v>3852</v>
      </c>
      <c r="I26" s="24">
        <v>-438</v>
      </c>
      <c r="J26" s="24">
        <v>1931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1" customFormat="1" ht="21" customHeight="1" x14ac:dyDescent="0.2">
      <c r="A27" s="28" t="s">
        <v>2</v>
      </c>
      <c r="B27" s="22">
        <f t="shared" si="8"/>
        <v>4672</v>
      </c>
      <c r="C27" s="22">
        <f t="shared" si="2"/>
        <v>39</v>
      </c>
      <c r="D27" s="22">
        <v>-102</v>
      </c>
      <c r="E27" s="22">
        <v>13</v>
      </c>
      <c r="F27" s="22">
        <v>128</v>
      </c>
      <c r="G27" s="22">
        <f t="shared" si="3"/>
        <v>4633</v>
      </c>
      <c r="H27" s="22">
        <v>3923</v>
      </c>
      <c r="I27" s="22">
        <v>-439</v>
      </c>
      <c r="J27" s="22">
        <v>1149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1" customFormat="1" ht="21" customHeight="1" x14ac:dyDescent="0.2">
      <c r="A28" s="29" t="s">
        <v>3</v>
      </c>
      <c r="B28" s="24">
        <f t="shared" si="8"/>
        <v>23225</v>
      </c>
      <c r="C28" s="24">
        <f t="shared" si="2"/>
        <v>-56</v>
      </c>
      <c r="D28" s="24">
        <v>-188</v>
      </c>
      <c r="E28" s="24">
        <v>14</v>
      </c>
      <c r="F28" s="24">
        <v>118</v>
      </c>
      <c r="G28" s="24">
        <f t="shared" si="3"/>
        <v>23281</v>
      </c>
      <c r="H28" s="24">
        <v>23661</v>
      </c>
      <c r="I28" s="24">
        <v>-451</v>
      </c>
      <c r="J28" s="24">
        <v>71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" customFormat="1" ht="21" customHeight="1" x14ac:dyDescent="0.2">
      <c r="A29" s="28" t="s">
        <v>7</v>
      </c>
      <c r="B29" s="22">
        <f t="shared" si="8"/>
        <v>4901</v>
      </c>
      <c r="C29" s="22">
        <f t="shared" si="2"/>
        <v>195</v>
      </c>
      <c r="D29" s="22">
        <v>151</v>
      </c>
      <c r="E29" s="22">
        <v>-9</v>
      </c>
      <c r="F29" s="22">
        <v>53</v>
      </c>
      <c r="G29" s="22">
        <f t="shared" si="3"/>
        <v>4706</v>
      </c>
      <c r="H29" s="22">
        <v>4188</v>
      </c>
      <c r="I29" s="22">
        <v>-1063</v>
      </c>
      <c r="J29" s="22">
        <v>1581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" customFormat="1" ht="21" customHeight="1" x14ac:dyDescent="0.2">
      <c r="A30" s="29" t="s">
        <v>4</v>
      </c>
      <c r="B30" s="24">
        <f t="shared" si="8"/>
        <v>3607</v>
      </c>
      <c r="C30" s="24">
        <f t="shared" si="2"/>
        <v>62</v>
      </c>
      <c r="D30" s="24">
        <v>-28</v>
      </c>
      <c r="E30" s="24">
        <v>-9</v>
      </c>
      <c r="F30" s="24">
        <v>99</v>
      </c>
      <c r="G30" s="24">
        <f t="shared" si="3"/>
        <v>3545</v>
      </c>
      <c r="H30" s="24">
        <v>4321</v>
      </c>
      <c r="I30" s="24">
        <v>-1038</v>
      </c>
      <c r="J30" s="24">
        <v>262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" customFormat="1" ht="21" customHeight="1" x14ac:dyDescent="0.2">
      <c r="A31" s="28" t="s">
        <v>5</v>
      </c>
      <c r="B31" s="22">
        <f t="shared" si="8"/>
        <v>3253</v>
      </c>
      <c r="C31" s="22">
        <f t="shared" si="2"/>
        <v>98</v>
      </c>
      <c r="D31" s="22">
        <v>35</v>
      </c>
      <c r="E31" s="22">
        <v>-10</v>
      </c>
      <c r="F31" s="22">
        <v>73</v>
      </c>
      <c r="G31" s="22">
        <f t="shared" si="3"/>
        <v>3155</v>
      </c>
      <c r="H31" s="22">
        <v>4219</v>
      </c>
      <c r="I31" s="22">
        <v>-1097</v>
      </c>
      <c r="J31" s="22">
        <v>33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" customFormat="1" ht="21" customHeight="1" x14ac:dyDescent="0.2">
      <c r="A32" s="29" t="s">
        <v>6</v>
      </c>
      <c r="B32" s="24">
        <f t="shared" si="8"/>
        <v>11943</v>
      </c>
      <c r="C32" s="24">
        <f t="shared" si="2"/>
        <v>9</v>
      </c>
      <c r="D32" s="24">
        <v>38</v>
      </c>
      <c r="E32" s="24">
        <v>-9</v>
      </c>
      <c r="F32" s="24">
        <v>-20</v>
      </c>
      <c r="G32" s="24">
        <f t="shared" si="3"/>
        <v>11934</v>
      </c>
      <c r="H32" s="24">
        <v>8944</v>
      </c>
      <c r="I32" s="24">
        <v>-1061</v>
      </c>
      <c r="J32" s="24">
        <v>4051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1" customFormat="1" ht="21" customHeight="1" x14ac:dyDescent="0.2">
      <c r="A33" s="28" t="s">
        <v>11</v>
      </c>
      <c r="B33" s="22">
        <f t="shared" si="8"/>
        <v>4667</v>
      </c>
      <c r="C33" s="22">
        <f t="shared" si="2"/>
        <v>128</v>
      </c>
      <c r="D33" s="22">
        <v>41</v>
      </c>
      <c r="E33" s="22">
        <v>75</v>
      </c>
      <c r="F33" s="22">
        <v>12</v>
      </c>
      <c r="G33" s="22">
        <f t="shared" si="3"/>
        <v>4539</v>
      </c>
      <c r="H33" s="22">
        <v>3741</v>
      </c>
      <c r="I33" s="22">
        <v>-1263</v>
      </c>
      <c r="J33" s="22">
        <v>2061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1" customFormat="1" ht="21" customHeight="1" x14ac:dyDescent="0.2">
      <c r="A34" s="29" t="s">
        <v>8</v>
      </c>
      <c r="B34" s="24">
        <f t="shared" si="8"/>
        <v>3333</v>
      </c>
      <c r="C34" s="24">
        <f t="shared" si="2"/>
        <v>22</v>
      </c>
      <c r="D34" s="24">
        <v>-38</v>
      </c>
      <c r="E34" s="24">
        <v>74</v>
      </c>
      <c r="F34" s="24">
        <v>-14</v>
      </c>
      <c r="G34" s="24">
        <f t="shared" si="3"/>
        <v>3311</v>
      </c>
      <c r="H34" s="24">
        <v>3680</v>
      </c>
      <c r="I34" s="24">
        <v>-1236</v>
      </c>
      <c r="J34" s="24">
        <v>867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1" customFormat="1" ht="21" customHeight="1" x14ac:dyDescent="0.2">
      <c r="A35" s="28" t="s">
        <v>9</v>
      </c>
      <c r="B35" s="22">
        <f t="shared" si="8"/>
        <v>2882</v>
      </c>
      <c r="C35" s="22">
        <f t="shared" si="2"/>
        <v>-633</v>
      </c>
      <c r="D35" s="22">
        <v>-622</v>
      </c>
      <c r="E35" s="22">
        <v>75</v>
      </c>
      <c r="F35" s="22">
        <v>-86</v>
      </c>
      <c r="G35" s="22">
        <f t="shared" si="3"/>
        <v>3515</v>
      </c>
      <c r="H35" s="22">
        <v>4076</v>
      </c>
      <c r="I35" s="22">
        <v>-1269</v>
      </c>
      <c r="J35" s="22">
        <v>708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1" customFormat="1" ht="21" customHeight="1" x14ac:dyDescent="0.2">
      <c r="A36" s="29" t="s">
        <v>10</v>
      </c>
      <c r="B36" s="24">
        <f t="shared" si="8"/>
        <v>5006</v>
      </c>
      <c r="C36" s="24">
        <f t="shared" si="2"/>
        <v>-450</v>
      </c>
      <c r="D36" s="24">
        <v>-496</v>
      </c>
      <c r="E36" s="24">
        <v>73</v>
      </c>
      <c r="F36" s="24">
        <v>-27</v>
      </c>
      <c r="G36" s="24">
        <f t="shared" si="3"/>
        <v>5456</v>
      </c>
      <c r="H36" s="24">
        <v>5935</v>
      </c>
      <c r="I36" s="24">
        <v>-1223</v>
      </c>
      <c r="J36" s="24">
        <v>744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1" customFormat="1" ht="21" customHeight="1" x14ac:dyDescent="0.2">
      <c r="A37" s="28" t="s">
        <v>15</v>
      </c>
      <c r="B37" s="22">
        <f t="shared" si="8"/>
        <v>5727</v>
      </c>
      <c r="C37" s="22">
        <f t="shared" si="2"/>
        <v>-312</v>
      </c>
      <c r="D37" s="22">
        <v>-186</v>
      </c>
      <c r="E37" s="22">
        <v>11</v>
      </c>
      <c r="F37" s="22">
        <v>-137</v>
      </c>
      <c r="G37" s="22">
        <f t="shared" si="3"/>
        <v>6039</v>
      </c>
      <c r="H37" s="22">
        <v>4932</v>
      </c>
      <c r="I37" s="22">
        <v>-82</v>
      </c>
      <c r="J37" s="22">
        <v>1189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1" customFormat="1" ht="21" customHeight="1" x14ac:dyDescent="0.2">
      <c r="A38" s="29" t="s">
        <v>12</v>
      </c>
      <c r="B38" s="24">
        <f t="shared" si="8"/>
        <v>3311</v>
      </c>
      <c r="C38" s="24">
        <f t="shared" si="2"/>
        <v>-274</v>
      </c>
      <c r="D38" s="24">
        <v>-41</v>
      </c>
      <c r="E38" s="24">
        <v>11</v>
      </c>
      <c r="F38" s="24">
        <v>-244</v>
      </c>
      <c r="G38" s="24">
        <f t="shared" si="3"/>
        <v>3585</v>
      </c>
      <c r="H38" s="24">
        <v>3863</v>
      </c>
      <c r="I38" s="24">
        <v>-82</v>
      </c>
      <c r="J38" s="24">
        <v>-196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1" customFormat="1" ht="21" customHeight="1" x14ac:dyDescent="0.2">
      <c r="A39" s="28" t="s">
        <v>13</v>
      </c>
      <c r="B39" s="22">
        <f t="shared" si="8"/>
        <v>2144</v>
      </c>
      <c r="C39" s="22">
        <f t="shared" si="2"/>
        <v>-234</v>
      </c>
      <c r="D39" s="22">
        <v>-53</v>
      </c>
      <c r="E39" s="22">
        <v>11</v>
      </c>
      <c r="F39" s="22">
        <v>-192</v>
      </c>
      <c r="G39" s="22">
        <f t="shared" si="3"/>
        <v>2378</v>
      </c>
      <c r="H39" s="22">
        <v>3003</v>
      </c>
      <c r="I39" s="22">
        <v>-82</v>
      </c>
      <c r="J39" s="22">
        <v>-543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1" customFormat="1" ht="21" customHeight="1" x14ac:dyDescent="0.2">
      <c r="A40" s="29" t="s">
        <v>14</v>
      </c>
      <c r="B40" s="24">
        <f t="shared" si="8"/>
        <v>5474</v>
      </c>
      <c r="C40" s="24">
        <f t="shared" si="2"/>
        <v>-366</v>
      </c>
      <c r="D40" s="24">
        <v>-124</v>
      </c>
      <c r="E40" s="24">
        <v>11</v>
      </c>
      <c r="F40" s="24">
        <v>-253</v>
      </c>
      <c r="G40" s="24">
        <f t="shared" si="3"/>
        <v>5840</v>
      </c>
      <c r="H40" s="24">
        <v>5935</v>
      </c>
      <c r="I40" s="24">
        <v>-82</v>
      </c>
      <c r="J40" s="24">
        <v>-13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" customFormat="1" ht="21" customHeight="1" x14ac:dyDescent="0.2">
      <c r="A41" s="28" t="s">
        <v>19</v>
      </c>
      <c r="B41" s="22">
        <f t="shared" si="8"/>
        <v>18899</v>
      </c>
      <c r="C41" s="22">
        <f t="shared" si="2"/>
        <v>-14</v>
      </c>
      <c r="D41" s="22">
        <v>23</v>
      </c>
      <c r="E41" s="22">
        <v>-25</v>
      </c>
      <c r="F41" s="22">
        <v>-12</v>
      </c>
      <c r="G41" s="22">
        <f t="shared" si="3"/>
        <v>18913</v>
      </c>
      <c r="H41" s="22">
        <v>10021</v>
      </c>
      <c r="I41" s="22">
        <v>7793</v>
      </c>
      <c r="J41" s="22">
        <v>1099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" customFormat="1" ht="21" customHeight="1" x14ac:dyDescent="0.2">
      <c r="A42" s="29" t="s">
        <v>20</v>
      </c>
      <c r="B42" s="24">
        <f t="shared" si="8"/>
        <v>12241</v>
      </c>
      <c r="C42" s="24">
        <f t="shared" si="2"/>
        <v>-741</v>
      </c>
      <c r="D42" s="24">
        <v>-396</v>
      </c>
      <c r="E42" s="24">
        <v>-27</v>
      </c>
      <c r="F42" s="24">
        <v>-318</v>
      </c>
      <c r="G42" s="24">
        <f t="shared" si="3"/>
        <v>12982</v>
      </c>
      <c r="H42" s="24">
        <v>8220</v>
      </c>
      <c r="I42" s="24">
        <v>4489</v>
      </c>
      <c r="J42" s="24">
        <v>273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" customFormat="1" ht="21" customHeight="1" x14ac:dyDescent="0.2">
      <c r="A43" s="28" t="s">
        <v>21</v>
      </c>
      <c r="B43" s="22">
        <f t="shared" si="8"/>
        <v>6276</v>
      </c>
      <c r="C43" s="22">
        <f t="shared" si="2"/>
        <v>-483</v>
      </c>
      <c r="D43" s="22">
        <v>-58</v>
      </c>
      <c r="E43" s="22">
        <v>-15</v>
      </c>
      <c r="F43" s="22">
        <v>-410</v>
      </c>
      <c r="G43" s="22">
        <f t="shared" si="3"/>
        <v>6759</v>
      </c>
      <c r="H43" s="22">
        <v>3617</v>
      </c>
      <c r="I43" s="22">
        <v>4560</v>
      </c>
      <c r="J43" s="22">
        <v>-1418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" customFormat="1" ht="21" customHeight="1" x14ac:dyDescent="0.2">
      <c r="A44" s="29" t="s">
        <v>22</v>
      </c>
      <c r="B44" s="24">
        <f t="shared" si="8"/>
        <v>6382</v>
      </c>
      <c r="C44" s="24">
        <f t="shared" si="2"/>
        <v>-2054</v>
      </c>
      <c r="D44" s="24">
        <v>-1488</v>
      </c>
      <c r="E44" s="24">
        <v>-16</v>
      </c>
      <c r="F44" s="24">
        <v>-550</v>
      </c>
      <c r="G44" s="24">
        <f t="shared" si="3"/>
        <v>8436</v>
      </c>
      <c r="H44" s="24">
        <v>5217</v>
      </c>
      <c r="I44" s="24">
        <v>5778</v>
      </c>
      <c r="J44" s="24">
        <v>-2559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" customFormat="1" ht="21" customHeight="1" x14ac:dyDescent="0.2">
      <c r="A45" s="28" t="s">
        <v>23</v>
      </c>
      <c r="B45" s="22">
        <f t="shared" si="8"/>
        <v>7999</v>
      </c>
      <c r="C45" s="22">
        <f t="shared" si="2"/>
        <v>-586</v>
      </c>
      <c r="D45" s="22">
        <v>-250</v>
      </c>
      <c r="E45" s="22">
        <v>-45</v>
      </c>
      <c r="F45" s="22">
        <v>-291</v>
      </c>
      <c r="G45" s="22">
        <f t="shared" si="3"/>
        <v>8585</v>
      </c>
      <c r="H45" s="22">
        <v>3840</v>
      </c>
      <c r="I45" s="22">
        <v>4250</v>
      </c>
      <c r="J45" s="22">
        <v>495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1" customFormat="1" ht="21" customHeight="1" x14ac:dyDescent="0.2">
      <c r="A46" s="29" t="s">
        <v>24</v>
      </c>
      <c r="B46" s="24">
        <f t="shared" si="8"/>
        <v>2189</v>
      </c>
      <c r="C46" s="24">
        <f t="shared" si="2"/>
        <v>-2434</v>
      </c>
      <c r="D46" s="24">
        <v>-1870</v>
      </c>
      <c r="E46" s="24">
        <v>-52</v>
      </c>
      <c r="F46" s="24">
        <v>-512</v>
      </c>
      <c r="G46" s="24">
        <f t="shared" si="3"/>
        <v>4623</v>
      </c>
      <c r="H46" s="24">
        <v>2473</v>
      </c>
      <c r="I46" s="24">
        <v>814</v>
      </c>
      <c r="J46" s="24">
        <v>1336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" customFormat="1" ht="21" customHeight="1" x14ac:dyDescent="0.2">
      <c r="A47" s="28" t="s">
        <v>25</v>
      </c>
      <c r="B47" s="22">
        <f t="shared" si="8"/>
        <v>5793</v>
      </c>
      <c r="C47" s="22">
        <f t="shared" si="2"/>
        <v>-1570</v>
      </c>
      <c r="D47" s="22">
        <v>-1199</v>
      </c>
      <c r="E47" s="22">
        <v>-33</v>
      </c>
      <c r="F47" s="22">
        <v>-338</v>
      </c>
      <c r="G47" s="22">
        <f t="shared" si="3"/>
        <v>7363</v>
      </c>
      <c r="H47" s="22">
        <v>1217</v>
      </c>
      <c r="I47" s="22">
        <v>1405</v>
      </c>
      <c r="J47" s="22">
        <v>4741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" customFormat="1" ht="21" customHeight="1" x14ac:dyDescent="0.2">
      <c r="A48" s="29" t="s">
        <v>26</v>
      </c>
      <c r="B48" s="24">
        <f t="shared" si="8"/>
        <v>6203</v>
      </c>
      <c r="C48" s="24">
        <f t="shared" si="2"/>
        <v>-6530</v>
      </c>
      <c r="D48" s="24">
        <v>-5654</v>
      </c>
      <c r="E48" s="24">
        <v>-52</v>
      </c>
      <c r="F48" s="24">
        <v>-824</v>
      </c>
      <c r="G48" s="24">
        <f t="shared" si="3"/>
        <v>12733</v>
      </c>
      <c r="H48" s="24">
        <v>6943</v>
      </c>
      <c r="I48" s="24">
        <v>4468</v>
      </c>
      <c r="J48" s="24">
        <v>1322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" customFormat="1" ht="21" customHeight="1" x14ac:dyDescent="0.2">
      <c r="A49" s="28" t="s">
        <v>130</v>
      </c>
      <c r="B49" s="22">
        <f t="shared" ref="B49:B56" si="9">C49+G49</f>
        <v>14311</v>
      </c>
      <c r="C49" s="22">
        <f t="shared" ref="C49:C56" si="10">D49+E49+F49</f>
        <v>-633</v>
      </c>
      <c r="D49" s="22">
        <v>-371</v>
      </c>
      <c r="E49" s="22">
        <v>-462</v>
      </c>
      <c r="F49" s="22">
        <v>200</v>
      </c>
      <c r="G49" s="22">
        <f t="shared" ref="G49:G56" si="11">H49+I49+J49</f>
        <v>14944</v>
      </c>
      <c r="H49" s="22">
        <v>6108</v>
      </c>
      <c r="I49" s="22">
        <v>4382</v>
      </c>
      <c r="J49" s="22">
        <v>4454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" customFormat="1" ht="21" customHeight="1" x14ac:dyDescent="0.2">
      <c r="A50" s="29" t="s">
        <v>131</v>
      </c>
      <c r="B50" s="24">
        <f t="shared" si="9"/>
        <v>6609</v>
      </c>
      <c r="C50" s="24">
        <f t="shared" si="10"/>
        <v>-1267</v>
      </c>
      <c r="D50" s="24">
        <v>-367</v>
      </c>
      <c r="E50" s="24">
        <v>-477</v>
      </c>
      <c r="F50" s="24">
        <v>-423</v>
      </c>
      <c r="G50" s="24">
        <f t="shared" si="11"/>
        <v>7876</v>
      </c>
      <c r="H50" s="24">
        <v>4417</v>
      </c>
      <c r="I50" s="24">
        <v>1386</v>
      </c>
      <c r="J50" s="24">
        <v>2073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" customFormat="1" ht="21" customHeight="1" x14ac:dyDescent="0.2">
      <c r="A51" s="28" t="s">
        <v>132</v>
      </c>
      <c r="B51" s="22">
        <f t="shared" si="9"/>
        <v>1852</v>
      </c>
      <c r="C51" s="22">
        <f t="shared" si="10"/>
        <v>-2905</v>
      </c>
      <c r="D51" s="22">
        <v>-1156</v>
      </c>
      <c r="E51" s="22">
        <v>-439</v>
      </c>
      <c r="F51" s="22">
        <v>-1310</v>
      </c>
      <c r="G51" s="22">
        <f t="shared" si="11"/>
        <v>4757</v>
      </c>
      <c r="H51" s="22">
        <v>-7199</v>
      </c>
      <c r="I51" s="22">
        <v>3397</v>
      </c>
      <c r="J51" s="22">
        <v>8559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" customFormat="1" ht="21" customHeight="1" x14ac:dyDescent="0.2">
      <c r="A52" s="29" t="s">
        <v>133</v>
      </c>
      <c r="B52" s="24">
        <f t="shared" si="9"/>
        <v>10494</v>
      </c>
      <c r="C52" s="24">
        <f t="shared" si="10"/>
        <v>-22761</v>
      </c>
      <c r="D52" s="24">
        <v>-21612</v>
      </c>
      <c r="E52" s="24">
        <v>-428</v>
      </c>
      <c r="F52" s="24">
        <v>-721</v>
      </c>
      <c r="G52" s="24">
        <f t="shared" si="11"/>
        <v>33255</v>
      </c>
      <c r="H52" s="24">
        <v>19036</v>
      </c>
      <c r="I52" s="24">
        <v>8481</v>
      </c>
      <c r="J52" s="24">
        <v>5738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" customFormat="1" ht="21" customHeight="1" x14ac:dyDescent="0.2">
      <c r="A53" s="28" t="s">
        <v>135</v>
      </c>
      <c r="B53" s="22">
        <f t="shared" si="9"/>
        <v>17045</v>
      </c>
      <c r="C53" s="22">
        <f t="shared" si="10"/>
        <v>-212</v>
      </c>
      <c r="D53" s="22">
        <v>-1019</v>
      </c>
      <c r="E53" s="22">
        <v>13</v>
      </c>
      <c r="F53" s="22">
        <v>794</v>
      </c>
      <c r="G53" s="22">
        <f t="shared" si="11"/>
        <v>17257</v>
      </c>
      <c r="H53" s="22">
        <v>2750</v>
      </c>
      <c r="I53" s="22">
        <v>8442</v>
      </c>
      <c r="J53" s="22">
        <v>6065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" customFormat="1" ht="21" customHeight="1" x14ac:dyDescent="0.2">
      <c r="A54" s="29" t="s">
        <v>136</v>
      </c>
      <c r="B54" s="24">
        <f t="shared" si="9"/>
        <v>11000</v>
      </c>
      <c r="C54" s="24">
        <f t="shared" si="10"/>
        <v>-2152</v>
      </c>
      <c r="D54" s="24">
        <v>-1169</v>
      </c>
      <c r="E54" s="24">
        <v>81</v>
      </c>
      <c r="F54" s="24">
        <v>-1064</v>
      </c>
      <c r="G54" s="24">
        <f t="shared" si="11"/>
        <v>13152</v>
      </c>
      <c r="H54" s="24">
        <v>7220</v>
      </c>
      <c r="I54" s="24">
        <v>1768</v>
      </c>
      <c r="J54" s="24">
        <v>4164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" customFormat="1" ht="21" customHeight="1" x14ac:dyDescent="0.2">
      <c r="A55" s="28" t="s">
        <v>137</v>
      </c>
      <c r="B55" s="22">
        <f t="shared" si="9"/>
        <v>13573</v>
      </c>
      <c r="C55" s="22">
        <f t="shared" si="10"/>
        <v>-4686</v>
      </c>
      <c r="D55" s="22">
        <v>-3430</v>
      </c>
      <c r="E55" s="22">
        <v>14</v>
      </c>
      <c r="F55" s="22">
        <v>-1270</v>
      </c>
      <c r="G55" s="22">
        <f t="shared" si="11"/>
        <v>18259</v>
      </c>
      <c r="H55" s="22">
        <v>5615</v>
      </c>
      <c r="I55" s="22">
        <v>6931</v>
      </c>
      <c r="J55" s="22">
        <v>5713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" customFormat="1" ht="21" customHeight="1" x14ac:dyDescent="0.2">
      <c r="A56" s="29" t="s">
        <v>138</v>
      </c>
      <c r="B56" s="24">
        <f t="shared" si="9"/>
        <v>8637</v>
      </c>
      <c r="C56" s="24">
        <f t="shared" si="10"/>
        <v>-7910</v>
      </c>
      <c r="D56" s="24">
        <v>-5377</v>
      </c>
      <c r="E56" s="24">
        <v>121</v>
      </c>
      <c r="F56" s="24">
        <v>-2654</v>
      </c>
      <c r="G56" s="24">
        <f t="shared" si="11"/>
        <v>16547</v>
      </c>
      <c r="H56" s="24">
        <v>5569</v>
      </c>
      <c r="I56" s="24">
        <v>8469</v>
      </c>
      <c r="J56" s="24">
        <v>2509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" customFormat="1" ht="21" customHeight="1" x14ac:dyDescent="0.2">
      <c r="A57" s="28" t="s">
        <v>139</v>
      </c>
      <c r="B57" s="22">
        <f t="shared" ref="B57:B64" si="12">C57+G57</f>
        <v>10043</v>
      </c>
      <c r="C57" s="22">
        <f t="shared" ref="C57:C64" si="13">D57+E57+F57</f>
        <v>-3465</v>
      </c>
      <c r="D57" s="22">
        <v>-1298</v>
      </c>
      <c r="E57" s="22">
        <v>-363</v>
      </c>
      <c r="F57" s="22">
        <v>-1804</v>
      </c>
      <c r="G57" s="22">
        <f t="shared" ref="G57:G64" si="14">H57+I57+J57</f>
        <v>13508</v>
      </c>
      <c r="H57" s="22">
        <v>5537</v>
      </c>
      <c r="I57" s="22">
        <v>3608</v>
      </c>
      <c r="J57" s="22">
        <v>4363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" customFormat="1" ht="21" customHeight="1" x14ac:dyDescent="0.2">
      <c r="A58" s="29" t="s">
        <v>140</v>
      </c>
      <c r="B58" s="24">
        <f t="shared" si="12"/>
        <v>5778</v>
      </c>
      <c r="C58" s="24">
        <f t="shared" si="13"/>
        <v>-3137</v>
      </c>
      <c r="D58" s="24">
        <v>-1389</v>
      </c>
      <c r="E58" s="24">
        <v>-115</v>
      </c>
      <c r="F58" s="24">
        <v>-1633</v>
      </c>
      <c r="G58" s="24">
        <f t="shared" si="14"/>
        <v>8915</v>
      </c>
      <c r="H58" s="24">
        <v>7445</v>
      </c>
      <c r="I58" s="24">
        <v>-4213</v>
      </c>
      <c r="J58" s="24">
        <v>5683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" customFormat="1" ht="21" customHeight="1" x14ac:dyDescent="0.2">
      <c r="A59" s="28" t="s">
        <v>141</v>
      </c>
      <c r="B59" s="22">
        <f t="shared" si="12"/>
        <v>2524</v>
      </c>
      <c r="C59" s="22">
        <f t="shared" si="13"/>
        <v>-3007</v>
      </c>
      <c r="D59" s="22">
        <v>-2700</v>
      </c>
      <c r="E59" s="22">
        <v>125</v>
      </c>
      <c r="F59" s="22">
        <v>-432</v>
      </c>
      <c r="G59" s="22">
        <f t="shared" si="14"/>
        <v>5531</v>
      </c>
      <c r="H59" s="22">
        <v>4122</v>
      </c>
      <c r="I59" s="22">
        <v>-984</v>
      </c>
      <c r="J59" s="22">
        <v>2393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" customFormat="1" ht="21" customHeight="1" x14ac:dyDescent="0.2">
      <c r="A60" s="29" t="s">
        <v>142</v>
      </c>
      <c r="B60" s="24">
        <f t="shared" si="12"/>
        <v>6770</v>
      </c>
      <c r="C60" s="24">
        <f t="shared" si="13"/>
        <v>-1026</v>
      </c>
      <c r="D60" s="24">
        <v>-1277</v>
      </c>
      <c r="E60" s="24">
        <v>-223</v>
      </c>
      <c r="F60" s="24">
        <v>474</v>
      </c>
      <c r="G60" s="24">
        <f t="shared" si="14"/>
        <v>7796</v>
      </c>
      <c r="H60" s="24">
        <v>6498</v>
      </c>
      <c r="I60" s="24">
        <v>-712</v>
      </c>
      <c r="J60" s="24">
        <v>2010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1" customFormat="1" ht="21" customHeight="1" x14ac:dyDescent="0.2">
      <c r="A61" s="28" t="s">
        <v>147</v>
      </c>
      <c r="B61" s="22">
        <f t="shared" si="12"/>
        <v>6294</v>
      </c>
      <c r="C61" s="22">
        <f t="shared" si="13"/>
        <v>-4366</v>
      </c>
      <c r="D61" s="22">
        <v>-5334</v>
      </c>
      <c r="E61" s="22">
        <v>961</v>
      </c>
      <c r="F61" s="22">
        <v>7</v>
      </c>
      <c r="G61" s="22">
        <f t="shared" si="14"/>
        <v>10660</v>
      </c>
      <c r="H61" s="22">
        <v>4132</v>
      </c>
      <c r="I61" s="22">
        <v>3913</v>
      </c>
      <c r="J61" s="22">
        <v>2615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1" customFormat="1" ht="21" customHeight="1" x14ac:dyDescent="0.2">
      <c r="A62" s="29" t="s">
        <v>148</v>
      </c>
      <c r="B62" s="24">
        <f t="shared" si="12"/>
        <v>1417</v>
      </c>
      <c r="C62" s="24">
        <f t="shared" si="13"/>
        <v>-6962</v>
      </c>
      <c r="D62" s="24">
        <v>-5696</v>
      </c>
      <c r="E62" s="24">
        <v>1053</v>
      </c>
      <c r="F62" s="24">
        <v>-2319</v>
      </c>
      <c r="G62" s="24">
        <f t="shared" si="14"/>
        <v>8379</v>
      </c>
      <c r="H62" s="24">
        <v>4695</v>
      </c>
      <c r="I62" s="24">
        <v>4144</v>
      </c>
      <c r="J62" s="24">
        <v>-460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" customFormat="1" ht="21" customHeight="1" x14ac:dyDescent="0.2">
      <c r="A63" s="28" t="s">
        <v>149</v>
      </c>
      <c r="B63" s="22">
        <f t="shared" si="12"/>
        <v>12073</v>
      </c>
      <c r="C63" s="22">
        <f t="shared" si="13"/>
        <v>-1284</v>
      </c>
      <c r="D63" s="22">
        <v>-2147</v>
      </c>
      <c r="E63" s="22">
        <v>973</v>
      </c>
      <c r="F63" s="22">
        <v>-110</v>
      </c>
      <c r="G63" s="22">
        <f t="shared" si="14"/>
        <v>13357</v>
      </c>
      <c r="H63" s="22">
        <v>4255</v>
      </c>
      <c r="I63" s="22">
        <v>1975</v>
      </c>
      <c r="J63" s="22">
        <v>7127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" customFormat="1" ht="21" customHeight="1" x14ac:dyDescent="0.2">
      <c r="A64" s="29" t="s">
        <v>150</v>
      </c>
      <c r="B64" s="24">
        <f t="shared" si="12"/>
        <v>5904</v>
      </c>
      <c r="C64" s="24">
        <f t="shared" si="13"/>
        <v>-2050</v>
      </c>
      <c r="D64" s="24">
        <v>-2639</v>
      </c>
      <c r="E64" s="24">
        <v>1317</v>
      </c>
      <c r="F64" s="24">
        <v>-728</v>
      </c>
      <c r="G64" s="24">
        <f t="shared" si="14"/>
        <v>7954</v>
      </c>
      <c r="H64" s="24">
        <v>3380</v>
      </c>
      <c r="I64" s="24">
        <v>5465</v>
      </c>
      <c r="J64" s="24">
        <v>-891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" customFormat="1" ht="21" customHeight="1" x14ac:dyDescent="0.2">
      <c r="A65" s="28" t="s">
        <v>151</v>
      </c>
      <c r="B65" s="22">
        <f t="shared" ref="B65:B72" si="15">C65+G65</f>
        <v>13806</v>
      </c>
      <c r="C65" s="22">
        <f t="shared" ref="C65:C72" si="16">D65+E65+F65</f>
        <v>-3136</v>
      </c>
      <c r="D65" s="22">
        <v>-2956</v>
      </c>
      <c r="E65" s="22">
        <v>-337</v>
      </c>
      <c r="F65" s="22">
        <v>157</v>
      </c>
      <c r="G65" s="22">
        <f t="shared" ref="G65:G72" si="17">H65+I65+J65</f>
        <v>16942</v>
      </c>
      <c r="H65" s="22">
        <v>7195</v>
      </c>
      <c r="I65" s="22">
        <v>7858</v>
      </c>
      <c r="J65" s="22">
        <v>1889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1" customFormat="1" ht="21" customHeight="1" x14ac:dyDescent="0.2">
      <c r="A66" s="29" t="s">
        <v>152</v>
      </c>
      <c r="B66" s="24">
        <f t="shared" si="15"/>
        <v>-392</v>
      </c>
      <c r="C66" s="24">
        <f t="shared" si="16"/>
        <v>3532</v>
      </c>
      <c r="D66" s="24">
        <v>6834</v>
      </c>
      <c r="E66" s="24">
        <v>-85</v>
      </c>
      <c r="F66" s="24">
        <v>-3217</v>
      </c>
      <c r="G66" s="24">
        <f t="shared" si="17"/>
        <v>-3924</v>
      </c>
      <c r="H66" s="24">
        <v>-7452</v>
      </c>
      <c r="I66" s="24">
        <v>696</v>
      </c>
      <c r="J66" s="24">
        <v>2832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1" customFormat="1" ht="21" customHeight="1" x14ac:dyDescent="0.2">
      <c r="A67" s="28" t="s">
        <v>153</v>
      </c>
      <c r="B67" s="22">
        <f t="shared" si="15"/>
        <v>3375</v>
      </c>
      <c r="C67" s="22">
        <f t="shared" si="16"/>
        <v>-3953</v>
      </c>
      <c r="D67" s="22">
        <v>-1242</v>
      </c>
      <c r="E67" s="22">
        <v>-73</v>
      </c>
      <c r="F67" s="22">
        <v>-2638</v>
      </c>
      <c r="G67" s="22">
        <f t="shared" si="17"/>
        <v>7328</v>
      </c>
      <c r="H67" s="22">
        <v>-1963</v>
      </c>
      <c r="I67" s="22">
        <v>6369</v>
      </c>
      <c r="J67" s="22">
        <v>2922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1" customFormat="1" ht="21" customHeight="1" x14ac:dyDescent="0.2">
      <c r="A68" s="29" t="s">
        <v>154</v>
      </c>
      <c r="B68" s="24">
        <f t="shared" si="15"/>
        <v>3260</v>
      </c>
      <c r="C68" s="24">
        <f t="shared" si="16"/>
        <v>-18233</v>
      </c>
      <c r="D68" s="24">
        <v>-5139</v>
      </c>
      <c r="E68" s="24">
        <v>-426</v>
      </c>
      <c r="F68" s="24">
        <v>-12668</v>
      </c>
      <c r="G68" s="24">
        <f t="shared" si="17"/>
        <v>21493</v>
      </c>
      <c r="H68" s="24">
        <v>14794</v>
      </c>
      <c r="I68" s="24">
        <v>7525</v>
      </c>
      <c r="J68" s="24">
        <v>-826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1" customFormat="1" ht="21" customHeight="1" x14ac:dyDescent="0.2">
      <c r="A69" s="28" t="s">
        <v>155</v>
      </c>
      <c r="B69" s="22">
        <f t="shared" si="15"/>
        <v>12900</v>
      </c>
      <c r="C69" s="22">
        <f t="shared" si="16"/>
        <v>-9362</v>
      </c>
      <c r="D69" s="22">
        <v>-8064</v>
      </c>
      <c r="E69" s="22">
        <v>-546</v>
      </c>
      <c r="F69" s="22">
        <v>-752</v>
      </c>
      <c r="G69" s="22">
        <f t="shared" si="17"/>
        <v>22262</v>
      </c>
      <c r="H69" s="22">
        <v>9812</v>
      </c>
      <c r="I69" s="22">
        <v>7254</v>
      </c>
      <c r="J69" s="22">
        <v>5196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1" customFormat="1" ht="21" customHeight="1" x14ac:dyDescent="0.2">
      <c r="A70" s="29" t="s">
        <v>156</v>
      </c>
      <c r="B70" s="24">
        <f t="shared" si="15"/>
        <v>3146</v>
      </c>
      <c r="C70" s="24">
        <f t="shared" si="16"/>
        <v>-6373</v>
      </c>
      <c r="D70" s="24">
        <v>-2057</v>
      </c>
      <c r="E70" s="24">
        <v>-150</v>
      </c>
      <c r="F70" s="24">
        <v>-4166</v>
      </c>
      <c r="G70" s="24">
        <f t="shared" si="17"/>
        <v>9519</v>
      </c>
      <c r="H70" s="24">
        <v>2965</v>
      </c>
      <c r="I70" s="24">
        <v>1355</v>
      </c>
      <c r="J70" s="24">
        <v>5199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1" customFormat="1" ht="21" customHeight="1" x14ac:dyDescent="0.2">
      <c r="A71" s="28" t="s">
        <v>157</v>
      </c>
      <c r="B71" s="22">
        <f t="shared" si="15"/>
        <v>12008</v>
      </c>
      <c r="C71" s="22">
        <f t="shared" si="16"/>
        <v>-3203</v>
      </c>
      <c r="D71" s="22">
        <v>-3300</v>
      </c>
      <c r="E71" s="22">
        <v>370</v>
      </c>
      <c r="F71" s="22">
        <v>-273</v>
      </c>
      <c r="G71" s="22">
        <f t="shared" si="17"/>
        <v>15211</v>
      </c>
      <c r="H71" s="22">
        <v>4934</v>
      </c>
      <c r="I71" s="22">
        <v>4170</v>
      </c>
      <c r="J71" s="22">
        <v>6107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1" customFormat="1" ht="21" customHeight="1" x14ac:dyDescent="0.2">
      <c r="A72" s="29" t="s">
        <v>158</v>
      </c>
      <c r="B72" s="24">
        <f t="shared" si="15"/>
        <v>8865</v>
      </c>
      <c r="C72" s="24">
        <f t="shared" si="16"/>
        <v>-5224</v>
      </c>
      <c r="D72" s="24">
        <v>-4917</v>
      </c>
      <c r="E72" s="24">
        <v>-151</v>
      </c>
      <c r="F72" s="24">
        <v>-156</v>
      </c>
      <c r="G72" s="24">
        <f t="shared" si="17"/>
        <v>14089</v>
      </c>
      <c r="H72" s="24">
        <v>-7749</v>
      </c>
      <c r="I72" s="24">
        <v>8548</v>
      </c>
      <c r="J72" s="24">
        <v>13290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1" customFormat="1" ht="21" customHeight="1" x14ac:dyDescent="0.2">
      <c r="A73" s="28" t="s">
        <v>162</v>
      </c>
      <c r="B73" s="22">
        <f t="shared" ref="B73:B80" si="18">C73+G73</f>
        <v>-2239</v>
      </c>
      <c r="C73" s="22">
        <f t="shared" ref="C73:C80" si="19">D73+E73+F73</f>
        <v>3537</v>
      </c>
      <c r="D73" s="22">
        <v>4227</v>
      </c>
      <c r="E73" s="22">
        <v>-644</v>
      </c>
      <c r="F73" s="22">
        <v>-46</v>
      </c>
      <c r="G73" s="22">
        <f t="shared" ref="G73:G80" si="20">H73+I73+J73</f>
        <v>-5776</v>
      </c>
      <c r="H73" s="22">
        <v>-17641</v>
      </c>
      <c r="I73" s="22">
        <v>7525</v>
      </c>
      <c r="J73" s="22">
        <v>4340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1" customFormat="1" ht="21" customHeight="1" x14ac:dyDescent="0.2">
      <c r="A74" s="29" t="s">
        <v>163</v>
      </c>
      <c r="B74" s="24">
        <f t="shared" si="18"/>
        <v>9245</v>
      </c>
      <c r="C74" s="24">
        <f t="shared" si="19"/>
        <v>1324</v>
      </c>
      <c r="D74" s="24">
        <v>-58</v>
      </c>
      <c r="E74" s="24">
        <v>116</v>
      </c>
      <c r="F74" s="24">
        <v>1266</v>
      </c>
      <c r="G74" s="24">
        <f t="shared" si="20"/>
        <v>7921</v>
      </c>
      <c r="H74" s="24">
        <v>3038</v>
      </c>
      <c r="I74" s="24">
        <v>-1301</v>
      </c>
      <c r="J74" s="24">
        <v>6184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1" customFormat="1" ht="21" customHeight="1" x14ac:dyDescent="0.2">
      <c r="A75" s="28" t="s">
        <v>164</v>
      </c>
      <c r="B75" s="22">
        <f t="shared" si="18"/>
        <v>3436</v>
      </c>
      <c r="C75" s="22">
        <f t="shared" si="19"/>
        <v>-2277</v>
      </c>
      <c r="D75" s="22">
        <v>-625</v>
      </c>
      <c r="E75" s="22">
        <v>-906</v>
      </c>
      <c r="F75" s="22">
        <v>-746</v>
      </c>
      <c r="G75" s="22">
        <f t="shared" si="20"/>
        <v>5713</v>
      </c>
      <c r="H75" s="22">
        <v>3121</v>
      </c>
      <c r="I75" s="22">
        <v>4924</v>
      </c>
      <c r="J75" s="22">
        <v>-2332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1" customFormat="1" ht="21" customHeight="1" x14ac:dyDescent="0.2">
      <c r="A76" s="29" t="s">
        <v>165</v>
      </c>
      <c r="B76" s="24">
        <f t="shared" si="18"/>
        <v>6922</v>
      </c>
      <c r="C76" s="24">
        <f t="shared" si="19"/>
        <v>-4950</v>
      </c>
      <c r="D76" s="24">
        <v>-1844</v>
      </c>
      <c r="E76" s="24">
        <v>-375</v>
      </c>
      <c r="F76" s="24">
        <v>-2731</v>
      </c>
      <c r="G76" s="24">
        <f t="shared" si="20"/>
        <v>11872</v>
      </c>
      <c r="H76" s="24">
        <v>439</v>
      </c>
      <c r="I76" s="24">
        <v>7432</v>
      </c>
      <c r="J76" s="24">
        <v>4001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1" customFormat="1" ht="21" customHeight="1" x14ac:dyDescent="0.2">
      <c r="A77" s="28" t="s">
        <v>166</v>
      </c>
      <c r="B77" s="22">
        <f t="shared" si="18"/>
        <v>4705</v>
      </c>
      <c r="C77" s="22">
        <f t="shared" si="19"/>
        <v>3978</v>
      </c>
      <c r="D77" s="22">
        <v>1566</v>
      </c>
      <c r="E77" s="22">
        <v>352</v>
      </c>
      <c r="F77" s="22">
        <v>2060</v>
      </c>
      <c r="G77" s="22">
        <f t="shared" si="20"/>
        <v>727</v>
      </c>
      <c r="H77" s="22">
        <v>-9645</v>
      </c>
      <c r="I77" s="22">
        <v>6636</v>
      </c>
      <c r="J77" s="22">
        <v>3736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1" customFormat="1" ht="21" customHeight="1" x14ac:dyDescent="0.2">
      <c r="A78" s="29" t="s">
        <v>167</v>
      </c>
      <c r="B78" s="24">
        <f t="shared" si="18"/>
        <v>-1823</v>
      </c>
      <c r="C78" s="24">
        <f t="shared" si="19"/>
        <v>10865</v>
      </c>
      <c r="D78" s="24">
        <v>-1304</v>
      </c>
      <c r="E78" s="24">
        <v>295</v>
      </c>
      <c r="F78" s="24">
        <v>11874</v>
      </c>
      <c r="G78" s="24">
        <f t="shared" si="20"/>
        <v>-12688</v>
      </c>
      <c r="H78" s="24">
        <v>-11956</v>
      </c>
      <c r="I78" s="24">
        <v>-8114</v>
      </c>
      <c r="J78" s="24">
        <v>7382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1" customFormat="1" ht="21" customHeight="1" x14ac:dyDescent="0.2">
      <c r="A79" s="28" t="s">
        <v>168</v>
      </c>
      <c r="B79" s="22">
        <f t="shared" si="18"/>
        <v>1855</v>
      </c>
      <c r="C79" s="22">
        <f t="shared" si="19"/>
        <v>-6154</v>
      </c>
      <c r="D79" s="22">
        <v>-1957</v>
      </c>
      <c r="E79" s="22">
        <v>21</v>
      </c>
      <c r="F79" s="22">
        <v>-4218</v>
      </c>
      <c r="G79" s="22">
        <f t="shared" si="20"/>
        <v>8009</v>
      </c>
      <c r="H79" s="22">
        <v>-3520</v>
      </c>
      <c r="I79" s="22">
        <v>2837</v>
      </c>
      <c r="J79" s="22">
        <v>8692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1" customFormat="1" ht="21" customHeight="1" x14ac:dyDescent="0.2">
      <c r="A80" s="29" t="s">
        <v>169</v>
      </c>
      <c r="B80" s="24">
        <f t="shared" si="18"/>
        <v>-5542</v>
      </c>
      <c r="C80" s="24">
        <f t="shared" si="19"/>
        <v>6589</v>
      </c>
      <c r="D80" s="24">
        <v>3116</v>
      </c>
      <c r="E80" s="24">
        <v>-84</v>
      </c>
      <c r="F80" s="24">
        <v>3557</v>
      </c>
      <c r="G80" s="24">
        <f t="shared" si="20"/>
        <v>-12131</v>
      </c>
      <c r="H80" s="24">
        <v>-2071</v>
      </c>
      <c r="I80" s="24">
        <v>6596</v>
      </c>
      <c r="J80" s="24">
        <v>-16656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1" customFormat="1" ht="21" customHeight="1" x14ac:dyDescent="0.2">
      <c r="A81" s="28" t="s">
        <v>174</v>
      </c>
      <c r="B81" s="22">
        <f t="shared" ref="B81:B84" si="21">C81+G81</f>
        <v>13945</v>
      </c>
      <c r="C81" s="22">
        <f t="shared" ref="C81:C84" si="22">D81+E81+F81</f>
        <v>2353</v>
      </c>
      <c r="D81" s="22">
        <v>1590</v>
      </c>
      <c r="E81" s="22">
        <v>472</v>
      </c>
      <c r="F81" s="22">
        <v>291</v>
      </c>
      <c r="G81" s="22">
        <f t="shared" ref="G81:G84" si="23">H81+I81+J81</f>
        <v>11592</v>
      </c>
      <c r="H81" s="22">
        <v>1379</v>
      </c>
      <c r="I81" s="22">
        <v>9005</v>
      </c>
      <c r="J81" s="22">
        <v>1208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1" customFormat="1" ht="21" customHeight="1" x14ac:dyDescent="0.2">
      <c r="A82" s="29" t="s">
        <v>175</v>
      </c>
      <c r="B82" s="24">
        <f t="shared" si="21"/>
        <v>0</v>
      </c>
      <c r="C82" s="24">
        <f t="shared" si="22"/>
        <v>0</v>
      </c>
      <c r="D82" s="24">
        <v>0</v>
      </c>
      <c r="E82" s="24">
        <v>0</v>
      </c>
      <c r="F82" s="24">
        <v>0</v>
      </c>
      <c r="G82" s="24">
        <f t="shared" si="23"/>
        <v>0</v>
      </c>
      <c r="H82" s="24">
        <v>0</v>
      </c>
      <c r="I82" s="24">
        <v>0</v>
      </c>
      <c r="J82" s="24">
        <v>0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1" customFormat="1" ht="21" customHeight="1" x14ac:dyDescent="0.2">
      <c r="A83" s="28" t="s">
        <v>176</v>
      </c>
      <c r="B83" s="22">
        <f t="shared" si="21"/>
        <v>0</v>
      </c>
      <c r="C83" s="22">
        <f t="shared" si="22"/>
        <v>0</v>
      </c>
      <c r="D83" s="22">
        <v>0</v>
      </c>
      <c r="E83" s="22">
        <v>0</v>
      </c>
      <c r="F83" s="22">
        <v>0</v>
      </c>
      <c r="G83" s="22">
        <f t="shared" si="23"/>
        <v>0</v>
      </c>
      <c r="H83" s="22">
        <v>0</v>
      </c>
      <c r="I83" s="22">
        <v>0</v>
      </c>
      <c r="J83" s="22">
        <v>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1" customFormat="1" ht="21" customHeight="1" x14ac:dyDescent="0.2">
      <c r="A84" s="29" t="s">
        <v>177</v>
      </c>
      <c r="B84" s="24">
        <f t="shared" si="21"/>
        <v>0</v>
      </c>
      <c r="C84" s="24">
        <f t="shared" si="22"/>
        <v>0</v>
      </c>
      <c r="D84" s="24">
        <v>0</v>
      </c>
      <c r="E84" s="24">
        <v>0</v>
      </c>
      <c r="F84" s="24">
        <v>0</v>
      </c>
      <c r="G84" s="24">
        <f t="shared" si="23"/>
        <v>0</v>
      </c>
      <c r="H84" s="24">
        <v>0</v>
      </c>
      <c r="I84" s="24">
        <v>0</v>
      </c>
      <c r="J84" s="24">
        <v>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1" customFormat="1" ht="2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1" customFormat="1" ht="2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1" customFormat="1" ht="2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1" customFormat="1" ht="2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1" customFormat="1" ht="2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1" customFormat="1" ht="2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1" customFormat="1" ht="2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1" customFormat="1" ht="2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1" customFormat="1" ht="2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1" customFormat="1" ht="2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1" customFormat="1" ht="2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1" customFormat="1" ht="2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1" customFormat="1" ht="2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1" customFormat="1" ht="2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1" customFormat="1" ht="2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1" customFormat="1" ht="2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1" customFormat="1" ht="2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1" customFormat="1" ht="2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1" customFormat="1" ht="2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s="1" customFormat="1" ht="2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1" customFormat="1" ht="2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1" customFormat="1" ht="2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1" customFormat="1" ht="2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1" customFormat="1" ht="2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s="1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s="1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s="1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s="1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s="1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s="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s="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s="1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s="1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s="1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s="1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s="1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s="1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s="1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s="1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1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</sheetData>
  <mergeCells count="5">
    <mergeCell ref="B6:J6"/>
    <mergeCell ref="C7:F7"/>
    <mergeCell ref="G7:J7"/>
    <mergeCell ref="A6:A8"/>
    <mergeCell ref="B7:B8"/>
  </mergeCells>
  <phoneticPr fontId="4" type="noConversion"/>
  <pageMargins left="0.11811023622047245" right="0.47244094488188981" top="0.15748031496062992" bottom="0.23622047244094491" header="0.15748031496062992" footer="0.15748031496062992"/>
  <pageSetup paperSize="9" scale="72" fitToHeight="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pageSetUpPr fitToPage="1"/>
  </sheetPr>
  <dimension ref="A2:AO204"/>
  <sheetViews>
    <sheetView showGridLines="0" view="pageBreakPreview" zoomScale="75" zoomScaleNormal="100" workbookViewId="0">
      <pane ySplit="9" topLeftCell="A64" activePane="bottomLeft" state="frozen"/>
      <selection pane="bottomLeft" activeCell="K85" sqref="K85"/>
    </sheetView>
  </sheetViews>
  <sheetFormatPr defaultRowHeight="12.75" x14ac:dyDescent="0.2"/>
  <cols>
    <col min="1" max="1" width="14" customWidth="1"/>
    <col min="2" max="2" width="16" customWidth="1"/>
    <col min="3" max="3" width="18.28515625" customWidth="1"/>
    <col min="4" max="4" width="14.42578125" customWidth="1"/>
    <col min="5" max="5" width="23.7109375" customWidth="1"/>
    <col min="6" max="6" width="25.140625" customWidth="1"/>
    <col min="7" max="7" width="17.5703125" customWidth="1"/>
    <col min="8" max="8" width="16.7109375" customWidth="1"/>
    <col min="9" max="9" width="15.140625" customWidth="1"/>
    <col min="10" max="10" width="22.5703125" customWidth="1"/>
    <col min="11" max="11" width="24.140625" customWidth="1"/>
    <col min="12" max="34" width="10.7109375" customWidth="1"/>
  </cols>
  <sheetData>
    <row r="2" spans="1:41" ht="20.25" x14ac:dyDescent="0.2">
      <c r="A2" s="11" t="s">
        <v>170</v>
      </c>
    </row>
    <row r="4" spans="1:41" ht="15.75" x14ac:dyDescent="0.25">
      <c r="A4" s="8" t="s">
        <v>105</v>
      </c>
      <c r="B4" s="1"/>
      <c r="C4" s="1"/>
      <c r="D4" s="1"/>
      <c r="E4" s="1"/>
    </row>
    <row r="5" spans="1:41" x14ac:dyDescent="0.2">
      <c r="K5" s="2"/>
    </row>
    <row r="6" spans="1:41" s="14" customFormat="1" ht="27" customHeight="1" x14ac:dyDescent="0.2">
      <c r="A6" s="73" t="s">
        <v>172</v>
      </c>
      <c r="B6" s="109" t="s">
        <v>65</v>
      </c>
      <c r="C6" s="110"/>
      <c r="D6" s="110"/>
      <c r="E6" s="110"/>
      <c r="F6" s="110"/>
      <c r="G6" s="110" t="s">
        <v>70</v>
      </c>
      <c r="H6" s="110"/>
      <c r="I6" s="110"/>
      <c r="J6" s="110"/>
      <c r="K6" s="110"/>
    </row>
    <row r="7" spans="1:41" s="14" customFormat="1" ht="25.5" customHeight="1" x14ac:dyDescent="0.2">
      <c r="A7" s="74"/>
      <c r="B7" s="111" t="s">
        <v>62</v>
      </c>
      <c r="C7" s="52" t="s">
        <v>66</v>
      </c>
      <c r="D7" s="52" t="s">
        <v>67</v>
      </c>
      <c r="E7" s="52"/>
      <c r="F7" s="52"/>
      <c r="G7" s="113" t="s">
        <v>62</v>
      </c>
      <c r="H7" s="52" t="s">
        <v>66</v>
      </c>
      <c r="I7" s="52" t="s">
        <v>67</v>
      </c>
      <c r="J7" s="52"/>
      <c r="K7" s="52"/>
    </row>
    <row r="8" spans="1:41" s="14" customFormat="1" ht="49.5" customHeight="1" x14ac:dyDescent="0.2">
      <c r="A8" s="75"/>
      <c r="B8" s="112"/>
      <c r="C8" s="99"/>
      <c r="D8" s="39" t="s">
        <v>62</v>
      </c>
      <c r="E8" s="37" t="s">
        <v>68</v>
      </c>
      <c r="F8" s="37" t="s">
        <v>69</v>
      </c>
      <c r="G8" s="114"/>
      <c r="H8" s="99"/>
      <c r="I8" s="39" t="s">
        <v>62</v>
      </c>
      <c r="J8" s="37" t="s">
        <v>68</v>
      </c>
      <c r="K8" s="37" t="s">
        <v>69</v>
      </c>
    </row>
    <row r="9" spans="1:41" s="1" customFormat="1" ht="21" customHeight="1" x14ac:dyDescent="0.2">
      <c r="A9" s="20">
        <v>1</v>
      </c>
      <c r="B9" s="20">
        <f>+A9+1</f>
        <v>2</v>
      </c>
      <c r="C9" s="20">
        <f>+B9+1</f>
        <v>3</v>
      </c>
      <c r="D9" s="20">
        <f t="shared" ref="D9:K9" si="0">+C9+1</f>
        <v>4</v>
      </c>
      <c r="E9" s="20">
        <f t="shared" si="0"/>
        <v>5</v>
      </c>
      <c r="F9" s="20">
        <f t="shared" si="0"/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" customFormat="1" ht="21" customHeight="1" x14ac:dyDescent="0.2">
      <c r="A10" s="21">
        <v>2000</v>
      </c>
      <c r="B10" s="22">
        <f t="shared" ref="B10:B15" si="1">+C10+D10</f>
        <v>-387</v>
      </c>
      <c r="C10" s="22">
        <f>C25+C26+C27+C28</f>
        <v>-94</v>
      </c>
      <c r="D10" s="22">
        <f>E10+F10</f>
        <v>-293</v>
      </c>
      <c r="E10" s="22">
        <f>E25+E26+E27+E28</f>
        <v>-39</v>
      </c>
      <c r="F10" s="22">
        <f>F25+F26+F27+F28</f>
        <v>-254</v>
      </c>
      <c r="G10" s="22">
        <f t="shared" ref="G10:G15" si="2">+H10+I10</f>
        <v>14298</v>
      </c>
      <c r="H10" s="22">
        <f>H25+H26+H27+H28</f>
        <v>1885</v>
      </c>
      <c r="I10" s="22">
        <f>+J10+K10</f>
        <v>12413</v>
      </c>
      <c r="J10" s="22">
        <f>J25+J26+J27+J28</f>
        <v>12029</v>
      </c>
      <c r="K10" s="22">
        <f>K25+K26+K27+K28</f>
        <v>384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1" customFormat="1" ht="21" customHeight="1" x14ac:dyDescent="0.2">
      <c r="A11" s="23">
        <v>2001</v>
      </c>
      <c r="B11" s="24">
        <f t="shared" si="1"/>
        <v>185</v>
      </c>
      <c r="C11" s="24">
        <f>+C29+C30+C31+C32</f>
        <v>-272</v>
      </c>
      <c r="D11" s="24">
        <f>E11+F11</f>
        <v>457</v>
      </c>
      <c r="E11" s="24">
        <f>+E29+E30+E31+E32</f>
        <v>500</v>
      </c>
      <c r="F11" s="24">
        <f>+F29+F30+F31+F32</f>
        <v>-43</v>
      </c>
      <c r="G11" s="24">
        <f t="shared" si="2"/>
        <v>4457</v>
      </c>
      <c r="H11" s="24">
        <f>+H29+H30+H31+H32</f>
        <v>-1247</v>
      </c>
      <c r="I11" s="24">
        <f>+J11+K11</f>
        <v>5704</v>
      </c>
      <c r="J11" s="24">
        <f>+J29+J30+J31+J32</f>
        <v>5659</v>
      </c>
      <c r="K11" s="24">
        <f>+K29+K30+K31+K32</f>
        <v>45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" customFormat="1" ht="21" customHeight="1" x14ac:dyDescent="0.2">
      <c r="A12" s="21">
        <v>2002</v>
      </c>
      <c r="B12" s="22">
        <f t="shared" si="1"/>
        <v>-4706</v>
      </c>
      <c r="C12" s="22">
        <f>+C33+C34+C35+C36</f>
        <v>-1094</v>
      </c>
      <c r="D12" s="22">
        <f>E12+F12</f>
        <v>-3612</v>
      </c>
      <c r="E12" s="22">
        <f>+E33+E34+E35+E36</f>
        <v>-2491</v>
      </c>
      <c r="F12" s="22">
        <f>+F33+F34+F35+F36</f>
        <v>-1121</v>
      </c>
      <c r="G12" s="22">
        <f t="shared" si="2"/>
        <v>12585</v>
      </c>
      <c r="H12" s="22">
        <f>+H33+H34+H35+H36</f>
        <v>-2244</v>
      </c>
      <c r="I12" s="22">
        <f>+J12+K12</f>
        <v>14829</v>
      </c>
      <c r="J12" s="22">
        <f>+J33+J34+J35+J36</f>
        <v>14638</v>
      </c>
      <c r="K12" s="22">
        <f>+K33+K34+K35+K36</f>
        <v>191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7" customFormat="1" ht="21" customHeight="1" x14ac:dyDescent="0.2">
      <c r="A13" s="23">
        <v>2003</v>
      </c>
      <c r="B13" s="24">
        <f t="shared" si="1"/>
        <v>-5078</v>
      </c>
      <c r="C13" s="24">
        <f>+C37+C38+C39+C40</f>
        <v>699</v>
      </c>
      <c r="D13" s="24">
        <f>E13+F13</f>
        <v>-5777</v>
      </c>
      <c r="E13" s="24">
        <f>+E37+E38+E39+E40</f>
        <v>-5367</v>
      </c>
      <c r="F13" s="24">
        <f>+F37+F38+F39+F40</f>
        <v>-410</v>
      </c>
      <c r="G13" s="24">
        <f t="shared" si="2"/>
        <v>14587</v>
      </c>
      <c r="H13" s="24">
        <f>+H37+H38+H39+H40</f>
        <v>-3274</v>
      </c>
      <c r="I13" s="24">
        <f>+J13+K13</f>
        <v>17861</v>
      </c>
      <c r="J13" s="24">
        <f>+J37+J38+J39+J40</f>
        <v>18498</v>
      </c>
      <c r="K13" s="24">
        <f>+K37+K38+K39+K40</f>
        <v>-637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s="1" customFormat="1" ht="21" customHeight="1" x14ac:dyDescent="0.2">
      <c r="A14" s="21">
        <v>2004</v>
      </c>
      <c r="B14" s="22">
        <f t="shared" si="1"/>
        <v>-4749</v>
      </c>
      <c r="C14" s="22">
        <f>+C41+C42+C43+C44</f>
        <v>-205</v>
      </c>
      <c r="D14" s="22">
        <f>+D41+D42+D43+D44</f>
        <v>-4544</v>
      </c>
      <c r="E14" s="22">
        <f>+E41+E42+E43+E44</f>
        <v>-3261</v>
      </c>
      <c r="F14" s="22">
        <f>+F41+F42+F43+F44</f>
        <v>-1283</v>
      </c>
      <c r="G14" s="22">
        <f t="shared" si="2"/>
        <v>38858</v>
      </c>
      <c r="H14" s="22">
        <f>+H41+H42+H43+H44</f>
        <v>5642</v>
      </c>
      <c r="I14" s="22">
        <f>+J14+K14</f>
        <v>33216</v>
      </c>
      <c r="J14" s="22">
        <f>+J41+J42+J43+J44</f>
        <v>33171</v>
      </c>
      <c r="K14" s="22">
        <f>+K41+K42+K43+K44</f>
        <v>45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7" customFormat="1" ht="21" customHeight="1" x14ac:dyDescent="0.2">
      <c r="A15" s="23">
        <v>2005</v>
      </c>
      <c r="B15" s="24">
        <f t="shared" si="1"/>
        <v>-8136</v>
      </c>
      <c r="C15" s="24">
        <f>+C45+C46+C47+C48</f>
        <v>-1920</v>
      </c>
      <c r="D15" s="24">
        <f>+D45+D46+D47+D48</f>
        <v>-6216</v>
      </c>
      <c r="E15" s="24">
        <f>+E45+E46+E47+E48</f>
        <v>-7005</v>
      </c>
      <c r="F15" s="24">
        <f>+F45+F46+F47+F48</f>
        <v>789</v>
      </c>
      <c r="G15" s="24">
        <f t="shared" si="2"/>
        <v>48201</v>
      </c>
      <c r="H15" s="24">
        <f>+H45+H46+H47+H48</f>
        <v>4167</v>
      </c>
      <c r="I15" s="24">
        <f>+I45+I46+I47+I48</f>
        <v>44034</v>
      </c>
      <c r="J15" s="24">
        <f>+J45+J46+J47+J48</f>
        <v>44828</v>
      </c>
      <c r="K15" s="24">
        <f>+K45+K46+K47+K48</f>
        <v>-794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s="7" customFormat="1" ht="21" customHeight="1" x14ac:dyDescent="0.2">
      <c r="A16" s="21">
        <v>2006</v>
      </c>
      <c r="B16" s="22">
        <f>+C16+D16</f>
        <v>-14291</v>
      </c>
      <c r="C16" s="22">
        <f>+C49+C50+C51+C52</f>
        <v>-9252</v>
      </c>
      <c r="D16" s="22">
        <f>+D49+D50+D51+D52</f>
        <v>-5039</v>
      </c>
      <c r="E16" s="22">
        <f>+E49+E50+E51+E52</f>
        <v>-4690</v>
      </c>
      <c r="F16" s="22">
        <f>+F49+F50+F51+F52</f>
        <v>-349</v>
      </c>
      <c r="G16" s="22">
        <f>+H16+I16</f>
        <v>5458</v>
      </c>
      <c r="H16" s="22">
        <f>+H49+H50+H51+H52</f>
        <v>-6611</v>
      </c>
      <c r="I16" s="22">
        <f>+I49+I50+I51+I52</f>
        <v>12069</v>
      </c>
      <c r="J16" s="22">
        <f>+J49+J50+J51+J52</f>
        <v>13461</v>
      </c>
      <c r="K16" s="22">
        <f>+K49+K50+K51+K52</f>
        <v>-1392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7" customFormat="1" ht="21" customHeight="1" x14ac:dyDescent="0.2">
      <c r="A17" s="23">
        <v>2007</v>
      </c>
      <c r="B17" s="24">
        <f>+C17+D17</f>
        <v>-17363</v>
      </c>
      <c r="C17" s="24">
        <f>+C56+C55+C54+C53</f>
        <v>-15892</v>
      </c>
      <c r="D17" s="24">
        <f>+D56+D55+D54+D53</f>
        <v>-1471</v>
      </c>
      <c r="E17" s="24">
        <f>+E56+E55+E54+E53</f>
        <v>-1430</v>
      </c>
      <c r="F17" s="24">
        <f>+F56+F55+F54+F53</f>
        <v>-41</v>
      </c>
      <c r="G17" s="24">
        <f>+H17+I17</f>
        <v>-343</v>
      </c>
      <c r="H17" s="24">
        <f>+H56+H55+H54+H53</f>
        <v>-1452</v>
      </c>
      <c r="I17" s="24">
        <f>+I56+I55+I54+I53</f>
        <v>1109</v>
      </c>
      <c r="J17" s="24">
        <f>+J56+J55+J54+J53</f>
        <v>1192</v>
      </c>
      <c r="K17" s="24">
        <f>+K56+K55+K54+K53</f>
        <v>-83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s="7" customFormat="1" ht="21" customHeight="1" x14ac:dyDescent="0.2">
      <c r="A18" s="21">
        <v>2008</v>
      </c>
      <c r="B18" s="22">
        <f>+C18+D18</f>
        <v>6019</v>
      </c>
      <c r="C18" s="22">
        <f>+C57+C58+C59+C60</f>
        <v>3303</v>
      </c>
      <c r="D18" s="22">
        <f>+D57+D58+D59+D60</f>
        <v>2716</v>
      </c>
      <c r="E18" s="22">
        <f>+E57+E58+E59+E60</f>
        <v>-3326</v>
      </c>
      <c r="F18" s="22">
        <f>+F57+F58+F59+F60</f>
        <v>6042</v>
      </c>
      <c r="G18" s="22">
        <f>+H18+I18</f>
        <v>-14023</v>
      </c>
      <c r="H18" s="22">
        <f>+H57+H58+H59+H60</f>
        <v>583</v>
      </c>
      <c r="I18" s="22">
        <f>+I57+I58+I59+I60</f>
        <v>-14606</v>
      </c>
      <c r="J18" s="22">
        <f>+J57+J58+J59+J60</f>
        <v>-14763</v>
      </c>
      <c r="K18" s="22">
        <f>+K57+K58+K59+K60</f>
        <v>157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s="1" customFormat="1" ht="21" customHeight="1" x14ac:dyDescent="0.2">
      <c r="A19" s="23">
        <v>2009</v>
      </c>
      <c r="B19" s="24">
        <f>+C19+D19</f>
        <v>-4268</v>
      </c>
      <c r="C19" s="24">
        <f>+C61+C62+C63+C64</f>
        <v>-5727</v>
      </c>
      <c r="D19" s="24">
        <f>+D61+D62+D63+D64</f>
        <v>1459</v>
      </c>
      <c r="E19" s="24">
        <f>+E61+E62+E63+E64</f>
        <v>460</v>
      </c>
      <c r="F19" s="24">
        <f>+F61+F62+F63+F64</f>
        <v>999</v>
      </c>
      <c r="G19" s="24">
        <f>+H19+I19</f>
        <v>47935</v>
      </c>
      <c r="H19" s="24">
        <f>+H61+H62+H63+H64</f>
        <v>4187</v>
      </c>
      <c r="I19" s="24">
        <f>+I61+I62+I63+I64</f>
        <v>43748</v>
      </c>
      <c r="J19" s="24">
        <f>+J61+J62+J63+J64</f>
        <v>40447</v>
      </c>
      <c r="K19" s="24">
        <f>+K61+K62+K63+K64</f>
        <v>3301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7" customFormat="1" ht="21" customHeight="1" x14ac:dyDescent="0.2">
      <c r="A20" s="25">
        <v>2010</v>
      </c>
      <c r="B20" s="22">
        <f>+B65+B66+B67+B68</f>
        <v>-3201</v>
      </c>
      <c r="C20" s="22">
        <f t="shared" ref="C20:K20" si="3">+C65+C66+C67+C68</f>
        <v>-2958</v>
      </c>
      <c r="D20" s="22">
        <f t="shared" si="3"/>
        <v>-243</v>
      </c>
      <c r="E20" s="22">
        <f t="shared" si="3"/>
        <v>-699</v>
      </c>
      <c r="F20" s="22">
        <f t="shared" si="3"/>
        <v>456</v>
      </c>
      <c r="G20" s="22">
        <f t="shared" si="3"/>
        <v>80107</v>
      </c>
      <c r="H20" s="22">
        <f t="shared" si="3"/>
        <v>23539</v>
      </c>
      <c r="I20" s="22">
        <f t="shared" si="3"/>
        <v>56568</v>
      </c>
      <c r="J20" s="22">
        <f t="shared" si="3"/>
        <v>55761</v>
      </c>
      <c r="K20" s="22">
        <f t="shared" si="3"/>
        <v>807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s="7" customFormat="1" ht="21" customHeight="1" x14ac:dyDescent="0.2">
      <c r="A21" s="23">
        <v>2011</v>
      </c>
      <c r="B21" s="24">
        <f>+B69+B70+B71+B72</f>
        <v>2855</v>
      </c>
      <c r="C21" s="24">
        <f t="shared" ref="C21:K21" si="4">+C69+C70+C71+C72</f>
        <v>2101</v>
      </c>
      <c r="D21" s="24">
        <f t="shared" si="4"/>
        <v>754</v>
      </c>
      <c r="E21" s="24">
        <f t="shared" si="4"/>
        <v>484</v>
      </c>
      <c r="F21" s="24">
        <f t="shared" si="4"/>
        <v>270</v>
      </c>
      <c r="G21" s="24">
        <f t="shared" si="4"/>
        <v>45612</v>
      </c>
      <c r="H21" s="24">
        <f t="shared" si="4"/>
        <v>8783</v>
      </c>
      <c r="I21" s="24">
        <f t="shared" si="4"/>
        <v>36829</v>
      </c>
      <c r="J21" s="24">
        <f t="shared" si="4"/>
        <v>38097</v>
      </c>
      <c r="K21" s="24">
        <f t="shared" si="4"/>
        <v>-1268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s="7" customFormat="1" ht="21" customHeight="1" x14ac:dyDescent="0.2">
      <c r="A22" s="25">
        <v>2012</v>
      </c>
      <c r="B22" s="22">
        <f>+B73+B74+B75+B76</f>
        <v>-1379</v>
      </c>
      <c r="C22" s="22">
        <f t="shared" ref="C22:K22" si="5">+C73+C74+C75+C76</f>
        <v>-1834</v>
      </c>
      <c r="D22" s="22">
        <f t="shared" si="5"/>
        <v>455</v>
      </c>
      <c r="E22" s="22">
        <f t="shared" si="5"/>
        <v>650</v>
      </c>
      <c r="F22" s="22">
        <f t="shared" si="5"/>
        <v>-195</v>
      </c>
      <c r="G22" s="22">
        <f t="shared" si="5"/>
        <v>67552</v>
      </c>
      <c r="H22" s="22">
        <f t="shared" si="5"/>
        <v>12655</v>
      </c>
      <c r="I22" s="22">
        <f t="shared" si="5"/>
        <v>54897</v>
      </c>
      <c r="J22" s="22">
        <f t="shared" si="5"/>
        <v>56041</v>
      </c>
      <c r="K22" s="22">
        <f t="shared" si="5"/>
        <v>-1144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s="7" customFormat="1" ht="21" customHeight="1" x14ac:dyDescent="0.2">
      <c r="A23" s="23">
        <v>2013</v>
      </c>
      <c r="B23" s="24">
        <f>+B77+B78+B79+B80</f>
        <v>-6954</v>
      </c>
      <c r="C23" s="24">
        <f t="shared" ref="C23:K23" si="6">+C77+C78+C79+C80</f>
        <v>-3934</v>
      </c>
      <c r="D23" s="24">
        <f t="shared" si="6"/>
        <v>-3020</v>
      </c>
      <c r="E23" s="24">
        <f t="shared" si="6"/>
        <v>-3098</v>
      </c>
      <c r="F23" s="24">
        <f t="shared" si="6"/>
        <v>78</v>
      </c>
      <c r="G23" s="24">
        <f t="shared" si="6"/>
        <v>8093</v>
      </c>
      <c r="H23" s="24">
        <f t="shared" si="6"/>
        <v>8162</v>
      </c>
      <c r="I23" s="24">
        <f t="shared" si="6"/>
        <v>-69</v>
      </c>
      <c r="J23" s="24">
        <f t="shared" si="6"/>
        <v>759</v>
      </c>
      <c r="K23" s="24">
        <f t="shared" si="6"/>
        <v>-828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s="1" customFormat="1" ht="21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1" customFormat="1" ht="21" customHeight="1" x14ac:dyDescent="0.2">
      <c r="A25" s="28" t="s">
        <v>0</v>
      </c>
      <c r="B25" s="22">
        <f t="shared" ref="B25:B44" si="7">+C25+D25</f>
        <v>11</v>
      </c>
      <c r="C25" s="22">
        <v>-23</v>
      </c>
      <c r="D25" s="22">
        <f t="shared" ref="D25:D44" si="8">E25+F25</f>
        <v>34</v>
      </c>
      <c r="E25" s="22">
        <v>24</v>
      </c>
      <c r="F25" s="22">
        <v>10</v>
      </c>
      <c r="G25" s="22">
        <f t="shared" ref="G25:G44" si="9">+H25+I25</f>
        <v>10676</v>
      </c>
      <c r="H25" s="22">
        <v>1238</v>
      </c>
      <c r="I25" s="22">
        <f t="shared" ref="I25:I44" si="10">+J25+K25</f>
        <v>9438</v>
      </c>
      <c r="J25" s="22">
        <v>9400</v>
      </c>
      <c r="K25" s="22">
        <v>38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1" customFormat="1" ht="21" customHeight="1" x14ac:dyDescent="0.2">
      <c r="A26" s="29" t="s">
        <v>1</v>
      </c>
      <c r="B26" s="24">
        <f t="shared" si="7"/>
        <v>-451</v>
      </c>
      <c r="C26" s="24">
        <v>-16</v>
      </c>
      <c r="D26" s="24">
        <f t="shared" si="8"/>
        <v>-435</v>
      </c>
      <c r="E26" s="24">
        <v>-348</v>
      </c>
      <c r="F26" s="24">
        <v>-87</v>
      </c>
      <c r="G26" s="24">
        <f t="shared" si="9"/>
        <v>1344</v>
      </c>
      <c r="H26" s="24">
        <v>-306</v>
      </c>
      <c r="I26" s="24">
        <f t="shared" si="10"/>
        <v>1650</v>
      </c>
      <c r="J26" s="24">
        <v>1812</v>
      </c>
      <c r="K26" s="24">
        <v>-162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1" customFormat="1" ht="21" customHeight="1" x14ac:dyDescent="0.2">
      <c r="A27" s="28" t="s">
        <v>2</v>
      </c>
      <c r="B27" s="22">
        <f t="shared" si="7"/>
        <v>184</v>
      </c>
      <c r="C27" s="22">
        <v>-35</v>
      </c>
      <c r="D27" s="22">
        <f t="shared" si="8"/>
        <v>219</v>
      </c>
      <c r="E27" s="22">
        <v>184</v>
      </c>
      <c r="F27" s="22">
        <v>35</v>
      </c>
      <c r="G27" s="22">
        <f t="shared" si="9"/>
        <v>2472</v>
      </c>
      <c r="H27" s="22">
        <v>768</v>
      </c>
      <c r="I27" s="22">
        <f t="shared" si="10"/>
        <v>1704</v>
      </c>
      <c r="J27" s="22">
        <v>1515</v>
      </c>
      <c r="K27" s="22">
        <v>189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1" customFormat="1" ht="21" customHeight="1" x14ac:dyDescent="0.2">
      <c r="A28" s="29" t="s">
        <v>3</v>
      </c>
      <c r="B28" s="24">
        <f t="shared" si="7"/>
        <v>-131</v>
      </c>
      <c r="C28" s="24">
        <v>-20</v>
      </c>
      <c r="D28" s="24">
        <f t="shared" si="8"/>
        <v>-111</v>
      </c>
      <c r="E28" s="24">
        <v>101</v>
      </c>
      <c r="F28" s="24">
        <v>-212</v>
      </c>
      <c r="G28" s="24">
        <f t="shared" si="9"/>
        <v>-194</v>
      </c>
      <c r="H28" s="24">
        <v>185</v>
      </c>
      <c r="I28" s="24">
        <f t="shared" si="10"/>
        <v>-379</v>
      </c>
      <c r="J28" s="24">
        <v>-698</v>
      </c>
      <c r="K28" s="24">
        <v>319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1" customFormat="1" ht="21" customHeight="1" x14ac:dyDescent="0.2">
      <c r="A29" s="28" t="s">
        <v>7</v>
      </c>
      <c r="B29" s="22">
        <f t="shared" si="7"/>
        <v>975</v>
      </c>
      <c r="C29" s="22">
        <v>3</v>
      </c>
      <c r="D29" s="22">
        <f t="shared" si="8"/>
        <v>972</v>
      </c>
      <c r="E29" s="22">
        <v>673</v>
      </c>
      <c r="F29" s="22">
        <v>299</v>
      </c>
      <c r="G29" s="22">
        <f t="shared" si="9"/>
        <v>8664</v>
      </c>
      <c r="H29" s="22">
        <v>-327</v>
      </c>
      <c r="I29" s="22">
        <f t="shared" si="10"/>
        <v>8991</v>
      </c>
      <c r="J29" s="22">
        <v>9153</v>
      </c>
      <c r="K29" s="22">
        <v>-162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1" customFormat="1" ht="21" customHeight="1" x14ac:dyDescent="0.2">
      <c r="A30" s="29" t="s">
        <v>4</v>
      </c>
      <c r="B30" s="24">
        <f t="shared" si="7"/>
        <v>-340</v>
      </c>
      <c r="C30" s="24">
        <v>-206</v>
      </c>
      <c r="D30" s="24">
        <f t="shared" si="8"/>
        <v>-134</v>
      </c>
      <c r="E30" s="24">
        <v>-7</v>
      </c>
      <c r="F30" s="24">
        <v>-127</v>
      </c>
      <c r="G30" s="24">
        <f t="shared" si="9"/>
        <v>-3462</v>
      </c>
      <c r="H30" s="24">
        <v>-53</v>
      </c>
      <c r="I30" s="24">
        <f t="shared" si="10"/>
        <v>-3409</v>
      </c>
      <c r="J30" s="24">
        <v>-3442</v>
      </c>
      <c r="K30" s="24">
        <v>33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1" customFormat="1" ht="21" customHeight="1" x14ac:dyDescent="0.2">
      <c r="A31" s="28" t="s">
        <v>5</v>
      </c>
      <c r="B31" s="22">
        <f t="shared" si="7"/>
        <v>-364</v>
      </c>
      <c r="C31" s="22">
        <v>-3</v>
      </c>
      <c r="D31" s="22">
        <f t="shared" si="8"/>
        <v>-361</v>
      </c>
      <c r="E31" s="22">
        <v>-246</v>
      </c>
      <c r="F31" s="22">
        <v>-115</v>
      </c>
      <c r="G31" s="22">
        <f t="shared" si="9"/>
        <v>264</v>
      </c>
      <c r="H31" s="22">
        <v>182</v>
      </c>
      <c r="I31" s="22">
        <f t="shared" si="10"/>
        <v>82</v>
      </c>
      <c r="J31" s="22">
        <v>-108</v>
      </c>
      <c r="K31" s="22">
        <v>190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1" customFormat="1" ht="21" customHeight="1" x14ac:dyDescent="0.2">
      <c r="A32" s="29" t="s">
        <v>6</v>
      </c>
      <c r="B32" s="24">
        <f t="shared" si="7"/>
        <v>-86</v>
      </c>
      <c r="C32" s="24">
        <v>-66</v>
      </c>
      <c r="D32" s="24">
        <f t="shared" si="8"/>
        <v>-20</v>
      </c>
      <c r="E32" s="24">
        <v>80</v>
      </c>
      <c r="F32" s="24">
        <v>-100</v>
      </c>
      <c r="G32" s="24">
        <f t="shared" si="9"/>
        <v>-1009</v>
      </c>
      <c r="H32" s="24">
        <v>-1049</v>
      </c>
      <c r="I32" s="24">
        <f t="shared" si="10"/>
        <v>40</v>
      </c>
      <c r="J32" s="24">
        <v>56</v>
      </c>
      <c r="K32" s="24">
        <v>-16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1" customFormat="1" ht="21" customHeight="1" x14ac:dyDescent="0.2">
      <c r="A33" s="28" t="s">
        <v>11</v>
      </c>
      <c r="B33" s="22">
        <f t="shared" si="7"/>
        <v>-256</v>
      </c>
      <c r="C33" s="22">
        <v>-83</v>
      </c>
      <c r="D33" s="22">
        <f t="shared" si="8"/>
        <v>-173</v>
      </c>
      <c r="E33" s="22">
        <v>-68</v>
      </c>
      <c r="F33" s="22">
        <v>-105</v>
      </c>
      <c r="G33" s="22">
        <f t="shared" si="9"/>
        <v>7014</v>
      </c>
      <c r="H33" s="22">
        <v>-698</v>
      </c>
      <c r="I33" s="22">
        <f t="shared" si="10"/>
        <v>7712</v>
      </c>
      <c r="J33" s="22">
        <v>7823</v>
      </c>
      <c r="K33" s="22">
        <v>-111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1" customFormat="1" ht="21" customHeight="1" x14ac:dyDescent="0.2">
      <c r="A34" s="29" t="s">
        <v>8</v>
      </c>
      <c r="B34" s="24">
        <f t="shared" si="7"/>
        <v>-1658</v>
      </c>
      <c r="C34" s="24">
        <v>-477</v>
      </c>
      <c r="D34" s="24">
        <f t="shared" si="8"/>
        <v>-1181</v>
      </c>
      <c r="E34" s="24">
        <v>-669</v>
      </c>
      <c r="F34" s="24">
        <v>-512</v>
      </c>
      <c r="G34" s="24">
        <f t="shared" si="9"/>
        <v>3005</v>
      </c>
      <c r="H34" s="24">
        <v>-676</v>
      </c>
      <c r="I34" s="24">
        <f t="shared" si="10"/>
        <v>3681</v>
      </c>
      <c r="J34" s="24">
        <v>3916</v>
      </c>
      <c r="K34" s="24">
        <v>-235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1" customFormat="1" ht="21" customHeight="1" x14ac:dyDescent="0.2">
      <c r="A35" s="28" t="s">
        <v>9</v>
      </c>
      <c r="B35" s="22">
        <f t="shared" si="7"/>
        <v>-1301</v>
      </c>
      <c r="C35" s="22">
        <v>-469</v>
      </c>
      <c r="D35" s="22">
        <f t="shared" si="8"/>
        <v>-832</v>
      </c>
      <c r="E35" s="22">
        <v>-373</v>
      </c>
      <c r="F35" s="22">
        <v>-459</v>
      </c>
      <c r="G35" s="22">
        <f t="shared" si="9"/>
        <v>3721</v>
      </c>
      <c r="H35" s="22">
        <v>-1032</v>
      </c>
      <c r="I35" s="22">
        <f t="shared" si="10"/>
        <v>4753</v>
      </c>
      <c r="J35" s="22">
        <v>4855</v>
      </c>
      <c r="K35" s="22">
        <v>-102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1" customFormat="1" ht="21" customHeight="1" x14ac:dyDescent="0.2">
      <c r="A36" s="29" t="s">
        <v>10</v>
      </c>
      <c r="B36" s="24">
        <f t="shared" si="7"/>
        <v>-1491</v>
      </c>
      <c r="C36" s="24">
        <v>-65</v>
      </c>
      <c r="D36" s="24">
        <f t="shared" si="8"/>
        <v>-1426</v>
      </c>
      <c r="E36" s="24">
        <v>-1381</v>
      </c>
      <c r="F36" s="24">
        <v>-45</v>
      </c>
      <c r="G36" s="24">
        <f t="shared" si="9"/>
        <v>-1155</v>
      </c>
      <c r="H36" s="24">
        <v>162</v>
      </c>
      <c r="I36" s="24">
        <f t="shared" si="10"/>
        <v>-1317</v>
      </c>
      <c r="J36" s="24">
        <v>-1956</v>
      </c>
      <c r="K36" s="24">
        <v>639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1" customFormat="1" ht="21" customHeight="1" x14ac:dyDescent="0.2">
      <c r="A37" s="28" t="s">
        <v>15</v>
      </c>
      <c r="B37" s="22">
        <f t="shared" si="7"/>
        <v>25</v>
      </c>
      <c r="C37" s="22">
        <v>505</v>
      </c>
      <c r="D37" s="22">
        <f t="shared" si="8"/>
        <v>-480</v>
      </c>
      <c r="E37" s="22">
        <v>-704</v>
      </c>
      <c r="F37" s="22">
        <v>224</v>
      </c>
      <c r="G37" s="22">
        <f t="shared" si="9"/>
        <v>12098</v>
      </c>
      <c r="H37" s="22">
        <v>-177</v>
      </c>
      <c r="I37" s="22">
        <f t="shared" si="10"/>
        <v>12275</v>
      </c>
      <c r="J37" s="22">
        <v>11868</v>
      </c>
      <c r="K37" s="22">
        <v>407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1" customFormat="1" ht="21" customHeight="1" x14ac:dyDescent="0.2">
      <c r="A38" s="29" t="s">
        <v>12</v>
      </c>
      <c r="B38" s="24">
        <f t="shared" si="7"/>
        <v>-514</v>
      </c>
      <c r="C38" s="24">
        <v>636</v>
      </c>
      <c r="D38" s="24">
        <f t="shared" si="8"/>
        <v>-1150</v>
      </c>
      <c r="E38" s="24">
        <v>-1334</v>
      </c>
      <c r="F38" s="24">
        <v>184</v>
      </c>
      <c r="G38" s="24">
        <f t="shared" si="9"/>
        <v>-3300</v>
      </c>
      <c r="H38" s="24">
        <v>357</v>
      </c>
      <c r="I38" s="24">
        <f t="shared" si="10"/>
        <v>-3657</v>
      </c>
      <c r="J38" s="24">
        <v>-3463</v>
      </c>
      <c r="K38" s="24">
        <v>-194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1" customFormat="1" ht="21" customHeight="1" x14ac:dyDescent="0.2">
      <c r="A39" s="28" t="s">
        <v>13</v>
      </c>
      <c r="B39" s="22">
        <f t="shared" si="7"/>
        <v>-3468</v>
      </c>
      <c r="C39" s="22">
        <v>-182</v>
      </c>
      <c r="D39" s="22">
        <f t="shared" si="8"/>
        <v>-3286</v>
      </c>
      <c r="E39" s="22">
        <v>-2650</v>
      </c>
      <c r="F39" s="22">
        <v>-636</v>
      </c>
      <c r="G39" s="22">
        <f t="shared" si="9"/>
        <v>-1903</v>
      </c>
      <c r="H39" s="22">
        <v>-1211</v>
      </c>
      <c r="I39" s="22">
        <f t="shared" si="10"/>
        <v>-692</v>
      </c>
      <c r="J39" s="22">
        <v>-259</v>
      </c>
      <c r="K39" s="22">
        <v>-433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1" customFormat="1" ht="21" customHeight="1" x14ac:dyDescent="0.2">
      <c r="A40" s="29" t="s">
        <v>14</v>
      </c>
      <c r="B40" s="24">
        <f t="shared" si="7"/>
        <v>-1121</v>
      </c>
      <c r="C40" s="24">
        <v>-260</v>
      </c>
      <c r="D40" s="24">
        <f t="shared" si="8"/>
        <v>-861</v>
      </c>
      <c r="E40" s="24">
        <v>-679</v>
      </c>
      <c r="F40" s="24">
        <v>-182</v>
      </c>
      <c r="G40" s="24">
        <f t="shared" si="9"/>
        <v>7692</v>
      </c>
      <c r="H40" s="24">
        <v>-2243</v>
      </c>
      <c r="I40" s="24">
        <f t="shared" si="10"/>
        <v>9935</v>
      </c>
      <c r="J40" s="24">
        <v>10352</v>
      </c>
      <c r="K40" s="24">
        <v>-417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1" customFormat="1" ht="21" customHeight="1" x14ac:dyDescent="0.2">
      <c r="A41" s="28" t="s">
        <v>19</v>
      </c>
      <c r="B41" s="22">
        <f t="shared" si="7"/>
        <v>-2122</v>
      </c>
      <c r="C41" s="22">
        <v>-191</v>
      </c>
      <c r="D41" s="22">
        <f t="shared" si="8"/>
        <v>-1931</v>
      </c>
      <c r="E41" s="22">
        <v>-1123</v>
      </c>
      <c r="F41" s="22">
        <v>-808</v>
      </c>
      <c r="G41" s="22">
        <f t="shared" si="9"/>
        <v>15864</v>
      </c>
      <c r="H41" s="22">
        <v>996</v>
      </c>
      <c r="I41" s="22">
        <f t="shared" si="10"/>
        <v>14868</v>
      </c>
      <c r="J41" s="22">
        <v>14997</v>
      </c>
      <c r="K41" s="22">
        <v>-129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1" customFormat="1" ht="21" customHeight="1" x14ac:dyDescent="0.2">
      <c r="A42" s="29" t="s">
        <v>20</v>
      </c>
      <c r="B42" s="24">
        <f t="shared" si="7"/>
        <v>-224</v>
      </c>
      <c r="C42" s="24">
        <v>-117</v>
      </c>
      <c r="D42" s="24">
        <f t="shared" si="8"/>
        <v>-107</v>
      </c>
      <c r="E42" s="24">
        <v>66</v>
      </c>
      <c r="F42" s="24">
        <v>-173</v>
      </c>
      <c r="G42" s="24">
        <f t="shared" si="9"/>
        <v>8732</v>
      </c>
      <c r="H42" s="24">
        <v>304</v>
      </c>
      <c r="I42" s="24">
        <f t="shared" si="10"/>
        <v>8428</v>
      </c>
      <c r="J42" s="24">
        <v>8153</v>
      </c>
      <c r="K42" s="24">
        <v>275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1" customFormat="1" ht="21" customHeight="1" x14ac:dyDescent="0.2">
      <c r="A43" s="28" t="s">
        <v>21</v>
      </c>
      <c r="B43" s="22">
        <f t="shared" si="7"/>
        <v>-487</v>
      </c>
      <c r="C43" s="22">
        <v>236</v>
      </c>
      <c r="D43" s="22">
        <f t="shared" si="8"/>
        <v>-723</v>
      </c>
      <c r="E43" s="22">
        <v>-517</v>
      </c>
      <c r="F43" s="22">
        <v>-206</v>
      </c>
      <c r="G43" s="22">
        <f t="shared" si="9"/>
        <v>5848</v>
      </c>
      <c r="H43" s="22">
        <v>127</v>
      </c>
      <c r="I43" s="22">
        <f t="shared" si="10"/>
        <v>5721</v>
      </c>
      <c r="J43" s="22">
        <v>5638</v>
      </c>
      <c r="K43" s="22">
        <v>83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1" customFormat="1" ht="21" customHeight="1" x14ac:dyDescent="0.2">
      <c r="A44" s="29" t="s">
        <v>22</v>
      </c>
      <c r="B44" s="24">
        <f t="shared" si="7"/>
        <v>-1916</v>
      </c>
      <c r="C44" s="24">
        <v>-133</v>
      </c>
      <c r="D44" s="24">
        <f t="shared" si="8"/>
        <v>-1783</v>
      </c>
      <c r="E44" s="24">
        <v>-1687</v>
      </c>
      <c r="F44" s="24">
        <v>-96</v>
      </c>
      <c r="G44" s="24">
        <f t="shared" si="9"/>
        <v>8414</v>
      </c>
      <c r="H44" s="24">
        <v>4215</v>
      </c>
      <c r="I44" s="24">
        <f t="shared" si="10"/>
        <v>4199</v>
      </c>
      <c r="J44" s="24">
        <v>4383</v>
      </c>
      <c r="K44" s="24">
        <v>-184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1" customFormat="1" ht="21" customHeight="1" x14ac:dyDescent="0.2">
      <c r="A45" s="28" t="s">
        <v>23</v>
      </c>
      <c r="B45" s="22">
        <f t="shared" ref="B45:B52" si="11">+C45+D45</f>
        <v>-1544</v>
      </c>
      <c r="C45" s="22">
        <v>426</v>
      </c>
      <c r="D45" s="22">
        <f t="shared" ref="D45:D52" si="12">E45+F45</f>
        <v>-1970</v>
      </c>
      <c r="E45" s="22">
        <v>-2029</v>
      </c>
      <c r="F45" s="22">
        <v>59</v>
      </c>
      <c r="G45" s="22">
        <f t="shared" ref="G45:G52" si="13">+H45+I45</f>
        <v>19232</v>
      </c>
      <c r="H45" s="22">
        <v>3077</v>
      </c>
      <c r="I45" s="22">
        <f t="shared" ref="I45:I52" si="14">+J45+K45</f>
        <v>16155</v>
      </c>
      <c r="J45" s="22">
        <v>15903</v>
      </c>
      <c r="K45" s="22">
        <v>252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1" customFormat="1" ht="21" customHeight="1" x14ac:dyDescent="0.2">
      <c r="A46" s="29" t="s">
        <v>24</v>
      </c>
      <c r="B46" s="24">
        <f t="shared" si="11"/>
        <v>-3035</v>
      </c>
      <c r="C46" s="24">
        <v>-499</v>
      </c>
      <c r="D46" s="24">
        <f t="shared" si="12"/>
        <v>-2536</v>
      </c>
      <c r="E46" s="24">
        <v>-2573</v>
      </c>
      <c r="F46" s="24">
        <v>37</v>
      </c>
      <c r="G46" s="24">
        <f t="shared" si="13"/>
        <v>25299</v>
      </c>
      <c r="H46" s="24">
        <v>146</v>
      </c>
      <c r="I46" s="24">
        <f t="shared" si="14"/>
        <v>25153</v>
      </c>
      <c r="J46" s="24">
        <v>25552</v>
      </c>
      <c r="K46" s="24">
        <v>-399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s="1" customFormat="1" ht="21" customHeight="1" x14ac:dyDescent="0.2">
      <c r="A47" s="28" t="s">
        <v>25</v>
      </c>
      <c r="B47" s="22">
        <f t="shared" si="11"/>
        <v>-2667</v>
      </c>
      <c r="C47" s="22">
        <v>-656</v>
      </c>
      <c r="D47" s="22">
        <f t="shared" si="12"/>
        <v>-2011</v>
      </c>
      <c r="E47" s="22">
        <v>-1921</v>
      </c>
      <c r="F47" s="22">
        <v>-90</v>
      </c>
      <c r="G47" s="22">
        <f t="shared" si="13"/>
        <v>4908</v>
      </c>
      <c r="H47" s="22">
        <v>2907</v>
      </c>
      <c r="I47" s="22">
        <f t="shared" si="14"/>
        <v>2001</v>
      </c>
      <c r="J47" s="22">
        <v>2318</v>
      </c>
      <c r="K47" s="22">
        <v>-317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1" customFormat="1" ht="21" customHeight="1" x14ac:dyDescent="0.2">
      <c r="A48" s="29" t="s">
        <v>26</v>
      </c>
      <c r="B48" s="24">
        <f t="shared" si="11"/>
        <v>-890</v>
      </c>
      <c r="C48" s="24">
        <v>-1191</v>
      </c>
      <c r="D48" s="24">
        <f t="shared" si="12"/>
        <v>301</v>
      </c>
      <c r="E48" s="24">
        <v>-482</v>
      </c>
      <c r="F48" s="24">
        <v>783</v>
      </c>
      <c r="G48" s="24">
        <f t="shared" si="13"/>
        <v>-1238</v>
      </c>
      <c r="H48" s="24">
        <v>-1963</v>
      </c>
      <c r="I48" s="24">
        <f t="shared" si="14"/>
        <v>725</v>
      </c>
      <c r="J48" s="24">
        <v>1055</v>
      </c>
      <c r="K48" s="24">
        <v>-330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" customFormat="1" ht="21" customHeight="1" x14ac:dyDescent="0.2">
      <c r="A49" s="28" t="s">
        <v>130</v>
      </c>
      <c r="B49" s="22">
        <f t="shared" si="11"/>
        <v>-3206</v>
      </c>
      <c r="C49" s="22">
        <v>-2948</v>
      </c>
      <c r="D49" s="22">
        <f t="shared" si="12"/>
        <v>-258</v>
      </c>
      <c r="E49" s="22">
        <v>-244</v>
      </c>
      <c r="F49" s="22">
        <v>-14</v>
      </c>
      <c r="G49" s="22">
        <f t="shared" si="13"/>
        <v>12125</v>
      </c>
      <c r="H49" s="22">
        <v>-1869</v>
      </c>
      <c r="I49" s="22">
        <f t="shared" si="14"/>
        <v>13994</v>
      </c>
      <c r="J49" s="22">
        <v>15038</v>
      </c>
      <c r="K49" s="22">
        <v>-1044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" customFormat="1" ht="21" customHeight="1" x14ac:dyDescent="0.2">
      <c r="A50" s="29" t="s">
        <v>131</v>
      </c>
      <c r="B50" s="24">
        <f t="shared" si="11"/>
        <v>-1428</v>
      </c>
      <c r="C50" s="24">
        <v>-1545</v>
      </c>
      <c r="D50" s="24">
        <f t="shared" si="12"/>
        <v>117</v>
      </c>
      <c r="E50" s="24">
        <v>151</v>
      </c>
      <c r="F50" s="24">
        <v>-34</v>
      </c>
      <c r="G50" s="24">
        <f t="shared" si="13"/>
        <v>-7354</v>
      </c>
      <c r="H50" s="24">
        <v>-3078</v>
      </c>
      <c r="I50" s="24">
        <f t="shared" si="14"/>
        <v>-4276</v>
      </c>
      <c r="J50" s="24">
        <v>-4156</v>
      </c>
      <c r="K50" s="24">
        <v>-120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" customFormat="1" ht="21" customHeight="1" x14ac:dyDescent="0.2">
      <c r="A51" s="28" t="s">
        <v>132</v>
      </c>
      <c r="B51" s="22">
        <f t="shared" si="11"/>
        <v>-3671</v>
      </c>
      <c r="C51" s="22">
        <v>-1323</v>
      </c>
      <c r="D51" s="22">
        <f t="shared" si="12"/>
        <v>-2348</v>
      </c>
      <c r="E51" s="22">
        <v>-2084</v>
      </c>
      <c r="F51" s="22">
        <v>-264</v>
      </c>
      <c r="G51" s="22">
        <f t="shared" si="13"/>
        <v>-882</v>
      </c>
      <c r="H51" s="22">
        <v>340</v>
      </c>
      <c r="I51" s="22">
        <f t="shared" si="14"/>
        <v>-1222</v>
      </c>
      <c r="J51" s="22">
        <v>-1113</v>
      </c>
      <c r="K51" s="22">
        <v>-109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" customFormat="1" ht="21" customHeight="1" x14ac:dyDescent="0.2">
      <c r="A52" s="29" t="s">
        <v>133</v>
      </c>
      <c r="B52" s="24">
        <f t="shared" si="11"/>
        <v>-5986</v>
      </c>
      <c r="C52" s="24">
        <v>-3436</v>
      </c>
      <c r="D52" s="24">
        <f t="shared" si="12"/>
        <v>-2550</v>
      </c>
      <c r="E52" s="24">
        <v>-2513</v>
      </c>
      <c r="F52" s="24">
        <v>-37</v>
      </c>
      <c r="G52" s="24">
        <f t="shared" si="13"/>
        <v>1569</v>
      </c>
      <c r="H52" s="24">
        <v>-2004</v>
      </c>
      <c r="I52" s="24">
        <f t="shared" si="14"/>
        <v>3573</v>
      </c>
      <c r="J52" s="24">
        <v>3692</v>
      </c>
      <c r="K52" s="24">
        <v>-119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" customFormat="1" ht="21" customHeight="1" x14ac:dyDescent="0.2">
      <c r="A53" s="28" t="s">
        <v>135</v>
      </c>
      <c r="B53" s="22">
        <f t="shared" ref="B53:B60" si="15">+C53+D53</f>
        <v>-1822</v>
      </c>
      <c r="C53" s="22">
        <v>-1562</v>
      </c>
      <c r="D53" s="22">
        <f t="shared" ref="D53:D60" si="16">E53+F53</f>
        <v>-260</v>
      </c>
      <c r="E53" s="22">
        <v>-496</v>
      </c>
      <c r="F53" s="22">
        <v>236</v>
      </c>
      <c r="G53" s="22">
        <f t="shared" ref="G53:G60" si="17">+H53+I53</f>
        <v>-405</v>
      </c>
      <c r="H53" s="22">
        <v>-1080</v>
      </c>
      <c r="I53" s="22">
        <f t="shared" ref="I53:I60" si="18">+J53+K53</f>
        <v>675</v>
      </c>
      <c r="J53" s="22">
        <v>739</v>
      </c>
      <c r="K53" s="22">
        <v>-64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" customFormat="1" ht="21" customHeight="1" x14ac:dyDescent="0.2">
      <c r="A54" s="29" t="s">
        <v>136</v>
      </c>
      <c r="B54" s="24">
        <f t="shared" si="15"/>
        <v>-5377</v>
      </c>
      <c r="C54" s="24">
        <v>-4148</v>
      </c>
      <c r="D54" s="24">
        <f t="shared" si="16"/>
        <v>-1229</v>
      </c>
      <c r="E54" s="24">
        <v>-1142</v>
      </c>
      <c r="F54" s="24">
        <v>-87</v>
      </c>
      <c r="G54" s="24">
        <f t="shared" si="17"/>
        <v>-2237</v>
      </c>
      <c r="H54" s="24">
        <v>-377</v>
      </c>
      <c r="I54" s="24">
        <f t="shared" si="18"/>
        <v>-1860</v>
      </c>
      <c r="J54" s="24">
        <v>-1820</v>
      </c>
      <c r="K54" s="24">
        <v>-40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" customFormat="1" ht="21" customHeight="1" x14ac:dyDescent="0.2">
      <c r="A55" s="28" t="s">
        <v>137</v>
      </c>
      <c r="B55" s="22">
        <f t="shared" si="15"/>
        <v>-6000</v>
      </c>
      <c r="C55" s="22">
        <v>-4452</v>
      </c>
      <c r="D55" s="22">
        <f t="shared" si="16"/>
        <v>-1548</v>
      </c>
      <c r="E55" s="22">
        <v>-1369</v>
      </c>
      <c r="F55" s="22">
        <v>-179</v>
      </c>
      <c r="G55" s="22">
        <f t="shared" si="17"/>
        <v>-3976</v>
      </c>
      <c r="H55" s="22">
        <v>-724</v>
      </c>
      <c r="I55" s="22">
        <f t="shared" si="18"/>
        <v>-3252</v>
      </c>
      <c r="J55" s="22">
        <v>-3133</v>
      </c>
      <c r="K55" s="22">
        <v>-119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" customFormat="1" ht="21" customHeight="1" x14ac:dyDescent="0.2">
      <c r="A56" s="29" t="s">
        <v>138</v>
      </c>
      <c r="B56" s="24">
        <f t="shared" si="15"/>
        <v>-4164</v>
      </c>
      <c r="C56" s="24">
        <v>-5730</v>
      </c>
      <c r="D56" s="24">
        <f t="shared" si="16"/>
        <v>1566</v>
      </c>
      <c r="E56" s="24">
        <v>1577</v>
      </c>
      <c r="F56" s="24">
        <v>-11</v>
      </c>
      <c r="G56" s="24">
        <f t="shared" si="17"/>
        <v>6275</v>
      </c>
      <c r="H56" s="24">
        <v>729</v>
      </c>
      <c r="I56" s="24">
        <f t="shared" si="18"/>
        <v>5546</v>
      </c>
      <c r="J56" s="24">
        <v>5406</v>
      </c>
      <c r="K56" s="24">
        <v>140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" customFormat="1" ht="21" customHeight="1" x14ac:dyDescent="0.2">
      <c r="A57" s="28" t="s">
        <v>139</v>
      </c>
      <c r="B57" s="22">
        <f t="shared" si="15"/>
        <v>2395</v>
      </c>
      <c r="C57" s="22">
        <v>1878</v>
      </c>
      <c r="D57" s="22">
        <f t="shared" si="16"/>
        <v>517</v>
      </c>
      <c r="E57" s="22">
        <v>404</v>
      </c>
      <c r="F57" s="22">
        <v>113</v>
      </c>
      <c r="G57" s="22">
        <f t="shared" si="17"/>
        <v>-6396</v>
      </c>
      <c r="H57" s="22">
        <v>719</v>
      </c>
      <c r="I57" s="22">
        <f t="shared" si="18"/>
        <v>-7115</v>
      </c>
      <c r="J57" s="22">
        <v>-6920</v>
      </c>
      <c r="K57" s="22">
        <v>-195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" customFormat="1" ht="21" customHeight="1" x14ac:dyDescent="0.2">
      <c r="A58" s="29" t="s">
        <v>140</v>
      </c>
      <c r="B58" s="24">
        <f t="shared" si="15"/>
        <v>-3548</v>
      </c>
      <c r="C58" s="24">
        <v>822</v>
      </c>
      <c r="D58" s="24">
        <f t="shared" si="16"/>
        <v>-4370</v>
      </c>
      <c r="E58" s="24">
        <v>-4126</v>
      </c>
      <c r="F58" s="24">
        <v>-244</v>
      </c>
      <c r="G58" s="24">
        <f t="shared" si="17"/>
        <v>6516</v>
      </c>
      <c r="H58" s="24">
        <v>2226</v>
      </c>
      <c r="I58" s="24">
        <f t="shared" si="18"/>
        <v>4290</v>
      </c>
      <c r="J58" s="24">
        <v>2901</v>
      </c>
      <c r="K58" s="24">
        <v>1389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" customFormat="1" ht="21" customHeight="1" x14ac:dyDescent="0.2">
      <c r="A59" s="28" t="s">
        <v>141</v>
      </c>
      <c r="B59" s="22">
        <f t="shared" si="15"/>
        <v>4554</v>
      </c>
      <c r="C59" s="22">
        <v>803</v>
      </c>
      <c r="D59" s="22">
        <f t="shared" si="16"/>
        <v>3751</v>
      </c>
      <c r="E59" s="22">
        <v>878</v>
      </c>
      <c r="F59" s="22">
        <v>2873</v>
      </c>
      <c r="G59" s="22">
        <f t="shared" si="17"/>
        <v>-861</v>
      </c>
      <c r="H59" s="22">
        <v>654</v>
      </c>
      <c r="I59" s="22">
        <f t="shared" si="18"/>
        <v>-1515</v>
      </c>
      <c r="J59" s="22">
        <v>-1575</v>
      </c>
      <c r="K59" s="22">
        <v>60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" customFormat="1" ht="21" customHeight="1" x14ac:dyDescent="0.2">
      <c r="A60" s="29" t="s">
        <v>142</v>
      </c>
      <c r="B60" s="24">
        <f t="shared" si="15"/>
        <v>2618</v>
      </c>
      <c r="C60" s="24">
        <v>-200</v>
      </c>
      <c r="D60" s="24">
        <f t="shared" si="16"/>
        <v>2818</v>
      </c>
      <c r="E60" s="24">
        <v>-482</v>
      </c>
      <c r="F60" s="24">
        <v>3300</v>
      </c>
      <c r="G60" s="24">
        <f t="shared" si="17"/>
        <v>-13282</v>
      </c>
      <c r="H60" s="24">
        <v>-3016</v>
      </c>
      <c r="I60" s="24">
        <f t="shared" si="18"/>
        <v>-10266</v>
      </c>
      <c r="J60" s="24">
        <v>-9169</v>
      </c>
      <c r="K60" s="24">
        <v>-1097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" customFormat="1" ht="21" customHeight="1" x14ac:dyDescent="0.2">
      <c r="A61" s="28" t="s">
        <v>147</v>
      </c>
      <c r="B61" s="22">
        <f t="shared" ref="B61:B68" si="19">+C61+D61</f>
        <v>548</v>
      </c>
      <c r="C61" s="22">
        <v>254</v>
      </c>
      <c r="D61" s="22">
        <f t="shared" ref="D61:D68" si="20">E61+F61</f>
        <v>294</v>
      </c>
      <c r="E61" s="22">
        <v>-131</v>
      </c>
      <c r="F61" s="22">
        <v>425</v>
      </c>
      <c r="G61" s="22">
        <f t="shared" ref="G61:G68" si="21">+H61+I61</f>
        <v>-4438</v>
      </c>
      <c r="H61" s="22">
        <v>-3354</v>
      </c>
      <c r="I61" s="22">
        <f t="shared" ref="I61:I68" si="22">+J61+K61</f>
        <v>-1084</v>
      </c>
      <c r="J61" s="22">
        <v>-3452</v>
      </c>
      <c r="K61" s="22">
        <v>2368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" customFormat="1" ht="21" customHeight="1" x14ac:dyDescent="0.2">
      <c r="A62" s="29" t="s">
        <v>148</v>
      </c>
      <c r="B62" s="24">
        <f t="shared" si="19"/>
        <v>-1346</v>
      </c>
      <c r="C62" s="24">
        <v>-3156</v>
      </c>
      <c r="D62" s="24">
        <f t="shared" si="20"/>
        <v>1810</v>
      </c>
      <c r="E62" s="24">
        <v>1538</v>
      </c>
      <c r="F62" s="24">
        <v>272</v>
      </c>
      <c r="G62" s="24">
        <f t="shared" si="21"/>
        <v>15006</v>
      </c>
      <c r="H62" s="24">
        <v>1506</v>
      </c>
      <c r="I62" s="24">
        <f t="shared" si="22"/>
        <v>13500</v>
      </c>
      <c r="J62" s="24">
        <v>10276</v>
      </c>
      <c r="K62" s="24">
        <v>3224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" customFormat="1" ht="21" customHeight="1" x14ac:dyDescent="0.2">
      <c r="A63" s="28" t="s">
        <v>149</v>
      </c>
      <c r="B63" s="22">
        <f t="shared" si="19"/>
        <v>-2385</v>
      </c>
      <c r="C63" s="22">
        <v>-2202</v>
      </c>
      <c r="D63" s="22">
        <f t="shared" si="20"/>
        <v>-183</v>
      </c>
      <c r="E63" s="22">
        <v>-232</v>
      </c>
      <c r="F63" s="22">
        <v>49</v>
      </c>
      <c r="G63" s="22">
        <f t="shared" si="21"/>
        <v>23864</v>
      </c>
      <c r="H63" s="22">
        <v>3090</v>
      </c>
      <c r="I63" s="22">
        <f t="shared" si="22"/>
        <v>20774</v>
      </c>
      <c r="J63" s="22">
        <v>23765</v>
      </c>
      <c r="K63" s="22">
        <v>-2991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" customFormat="1" ht="21" customHeight="1" x14ac:dyDescent="0.2">
      <c r="A64" s="29" t="s">
        <v>150</v>
      </c>
      <c r="B64" s="24">
        <f t="shared" si="19"/>
        <v>-1085</v>
      </c>
      <c r="C64" s="24">
        <v>-623</v>
      </c>
      <c r="D64" s="24">
        <f t="shared" si="20"/>
        <v>-462</v>
      </c>
      <c r="E64" s="24">
        <v>-715</v>
      </c>
      <c r="F64" s="24">
        <v>253</v>
      </c>
      <c r="G64" s="24">
        <f t="shared" si="21"/>
        <v>13503</v>
      </c>
      <c r="H64" s="24">
        <v>2945</v>
      </c>
      <c r="I64" s="24">
        <f t="shared" si="22"/>
        <v>10558</v>
      </c>
      <c r="J64" s="24">
        <v>9858</v>
      </c>
      <c r="K64" s="24">
        <v>700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" customFormat="1" ht="21" customHeight="1" x14ac:dyDescent="0.2">
      <c r="A65" s="28" t="s">
        <v>151</v>
      </c>
      <c r="B65" s="22">
        <f t="shared" si="19"/>
        <v>-2329</v>
      </c>
      <c r="C65" s="22">
        <v>-1214</v>
      </c>
      <c r="D65" s="22">
        <f t="shared" si="20"/>
        <v>-1115</v>
      </c>
      <c r="E65" s="22">
        <v>-1309</v>
      </c>
      <c r="F65" s="22">
        <v>194</v>
      </c>
      <c r="G65" s="22">
        <f t="shared" si="21"/>
        <v>29033</v>
      </c>
      <c r="H65" s="22">
        <v>3208</v>
      </c>
      <c r="I65" s="22">
        <f t="shared" si="22"/>
        <v>25825</v>
      </c>
      <c r="J65" s="22">
        <v>25351</v>
      </c>
      <c r="K65" s="22">
        <v>474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" customFormat="1" ht="21" customHeight="1" x14ac:dyDescent="0.2">
      <c r="A66" s="29" t="s">
        <v>152</v>
      </c>
      <c r="B66" s="24">
        <f t="shared" si="19"/>
        <v>732</v>
      </c>
      <c r="C66" s="24">
        <v>106</v>
      </c>
      <c r="D66" s="24">
        <f t="shared" si="20"/>
        <v>626</v>
      </c>
      <c r="E66" s="24">
        <v>522</v>
      </c>
      <c r="F66" s="24">
        <v>104</v>
      </c>
      <c r="G66" s="24">
        <f t="shared" si="21"/>
        <v>12634</v>
      </c>
      <c r="H66" s="24">
        <v>6652</v>
      </c>
      <c r="I66" s="24">
        <f t="shared" si="22"/>
        <v>5982</v>
      </c>
      <c r="J66" s="24">
        <v>6368</v>
      </c>
      <c r="K66" s="24">
        <v>-386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" customFormat="1" ht="21" customHeight="1" x14ac:dyDescent="0.2">
      <c r="A67" s="28" t="s">
        <v>153</v>
      </c>
      <c r="B67" s="22">
        <f t="shared" si="19"/>
        <v>-676</v>
      </c>
      <c r="C67" s="22">
        <v>-827</v>
      </c>
      <c r="D67" s="22">
        <f t="shared" si="20"/>
        <v>151</v>
      </c>
      <c r="E67" s="22">
        <v>145</v>
      </c>
      <c r="F67" s="22">
        <v>6</v>
      </c>
      <c r="G67" s="22">
        <f t="shared" si="21"/>
        <v>28885</v>
      </c>
      <c r="H67" s="22">
        <v>1644</v>
      </c>
      <c r="I67" s="22">
        <f t="shared" si="22"/>
        <v>27241</v>
      </c>
      <c r="J67" s="22">
        <v>26526</v>
      </c>
      <c r="K67" s="22">
        <v>715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" customFormat="1" ht="21" customHeight="1" x14ac:dyDescent="0.2">
      <c r="A68" s="29" t="s">
        <v>154</v>
      </c>
      <c r="B68" s="24">
        <f t="shared" si="19"/>
        <v>-928</v>
      </c>
      <c r="C68" s="24">
        <v>-1023</v>
      </c>
      <c r="D68" s="24">
        <f t="shared" si="20"/>
        <v>95</v>
      </c>
      <c r="E68" s="24">
        <v>-57</v>
      </c>
      <c r="F68" s="24">
        <v>152</v>
      </c>
      <c r="G68" s="24">
        <f t="shared" si="21"/>
        <v>9555</v>
      </c>
      <c r="H68" s="24">
        <v>12035</v>
      </c>
      <c r="I68" s="24">
        <f t="shared" si="22"/>
        <v>-2480</v>
      </c>
      <c r="J68" s="24">
        <v>-2484</v>
      </c>
      <c r="K68" s="24">
        <v>4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" customFormat="1" ht="21" customHeight="1" x14ac:dyDescent="0.2">
      <c r="A69" s="28" t="s">
        <v>155</v>
      </c>
      <c r="B69" s="22">
        <f t="shared" ref="B69:B76" si="23">+C69+D69</f>
        <v>-1763</v>
      </c>
      <c r="C69" s="22">
        <v>-1852</v>
      </c>
      <c r="D69" s="22">
        <f t="shared" ref="D69:D76" si="24">E69+F69</f>
        <v>89</v>
      </c>
      <c r="E69" s="22">
        <v>-297</v>
      </c>
      <c r="F69" s="22">
        <v>386</v>
      </c>
      <c r="G69" s="22">
        <f t="shared" ref="G69:G76" si="25">+H69+I69</f>
        <v>10389</v>
      </c>
      <c r="H69" s="22">
        <v>1452</v>
      </c>
      <c r="I69" s="22">
        <f t="shared" ref="I69:I76" si="26">+J69+K69</f>
        <v>8937</v>
      </c>
      <c r="J69" s="22">
        <v>8320</v>
      </c>
      <c r="K69" s="22">
        <v>617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" customFormat="1" ht="21" customHeight="1" x14ac:dyDescent="0.2">
      <c r="A70" s="29" t="s">
        <v>156</v>
      </c>
      <c r="B70" s="24">
        <f t="shared" si="23"/>
        <v>-733</v>
      </c>
      <c r="C70" s="24">
        <v>-91</v>
      </c>
      <c r="D70" s="24">
        <f t="shared" si="24"/>
        <v>-642</v>
      </c>
      <c r="E70" s="24">
        <v>-582</v>
      </c>
      <c r="F70" s="24">
        <v>-60</v>
      </c>
      <c r="G70" s="24">
        <f t="shared" si="25"/>
        <v>16838</v>
      </c>
      <c r="H70" s="24">
        <v>4892</v>
      </c>
      <c r="I70" s="24">
        <f t="shared" si="26"/>
        <v>11946</v>
      </c>
      <c r="J70" s="24">
        <v>12033</v>
      </c>
      <c r="K70" s="24">
        <v>-87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" customFormat="1" ht="21" customHeight="1" x14ac:dyDescent="0.2">
      <c r="A71" s="28" t="s">
        <v>157</v>
      </c>
      <c r="B71" s="22">
        <f t="shared" si="23"/>
        <v>3123</v>
      </c>
      <c r="C71" s="22">
        <v>3390</v>
      </c>
      <c r="D71" s="22">
        <f t="shared" si="24"/>
        <v>-267</v>
      </c>
      <c r="E71" s="22">
        <v>-296</v>
      </c>
      <c r="F71" s="22">
        <v>29</v>
      </c>
      <c r="G71" s="22">
        <f t="shared" si="25"/>
        <v>15243</v>
      </c>
      <c r="H71" s="22">
        <v>1477</v>
      </c>
      <c r="I71" s="22">
        <f t="shared" si="26"/>
        <v>13766</v>
      </c>
      <c r="J71" s="22">
        <v>15840</v>
      </c>
      <c r="K71" s="22">
        <v>-2074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" customFormat="1" ht="21" customHeight="1" x14ac:dyDescent="0.2">
      <c r="A72" s="29" t="s">
        <v>158</v>
      </c>
      <c r="B72" s="24">
        <f t="shared" si="23"/>
        <v>2228</v>
      </c>
      <c r="C72" s="24">
        <v>654</v>
      </c>
      <c r="D72" s="24">
        <f t="shared" si="24"/>
        <v>1574</v>
      </c>
      <c r="E72" s="24">
        <v>1659</v>
      </c>
      <c r="F72" s="24">
        <v>-85</v>
      </c>
      <c r="G72" s="24">
        <f t="shared" si="25"/>
        <v>3142</v>
      </c>
      <c r="H72" s="24">
        <v>962</v>
      </c>
      <c r="I72" s="24">
        <f t="shared" si="26"/>
        <v>2180</v>
      </c>
      <c r="J72" s="24">
        <v>1904</v>
      </c>
      <c r="K72" s="24">
        <v>276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" customFormat="1" ht="21" customHeight="1" x14ac:dyDescent="0.2">
      <c r="A73" s="28" t="s">
        <v>162</v>
      </c>
      <c r="B73" s="22">
        <f t="shared" si="23"/>
        <v>-654</v>
      </c>
      <c r="C73" s="22">
        <v>-534</v>
      </c>
      <c r="D73" s="22">
        <f t="shared" si="24"/>
        <v>-120</v>
      </c>
      <c r="E73" s="22">
        <v>-196</v>
      </c>
      <c r="F73" s="22">
        <v>76</v>
      </c>
      <c r="G73" s="22">
        <f t="shared" si="25"/>
        <v>19429</v>
      </c>
      <c r="H73" s="22">
        <v>4272</v>
      </c>
      <c r="I73" s="22">
        <f t="shared" si="26"/>
        <v>15157</v>
      </c>
      <c r="J73" s="22">
        <v>16507</v>
      </c>
      <c r="K73" s="22">
        <v>-1350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1" customFormat="1" ht="21" customHeight="1" x14ac:dyDescent="0.2">
      <c r="A74" s="29" t="s">
        <v>163</v>
      </c>
      <c r="B74" s="24">
        <f t="shared" si="23"/>
        <v>698</v>
      </c>
      <c r="C74" s="24">
        <v>159</v>
      </c>
      <c r="D74" s="24">
        <f t="shared" si="24"/>
        <v>539</v>
      </c>
      <c r="E74" s="24">
        <v>720</v>
      </c>
      <c r="F74" s="24">
        <v>-181</v>
      </c>
      <c r="G74" s="24">
        <f t="shared" si="25"/>
        <v>14934</v>
      </c>
      <c r="H74" s="24">
        <v>1859</v>
      </c>
      <c r="I74" s="24">
        <f t="shared" si="26"/>
        <v>13075</v>
      </c>
      <c r="J74" s="24">
        <v>13052</v>
      </c>
      <c r="K74" s="24">
        <v>23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s="1" customFormat="1" ht="21" customHeight="1" x14ac:dyDescent="0.2">
      <c r="A75" s="28" t="s">
        <v>164</v>
      </c>
      <c r="B75" s="22">
        <f t="shared" si="23"/>
        <v>-245</v>
      </c>
      <c r="C75" s="22">
        <v>-647</v>
      </c>
      <c r="D75" s="22">
        <f t="shared" si="24"/>
        <v>402</v>
      </c>
      <c r="E75" s="22">
        <v>219</v>
      </c>
      <c r="F75" s="22">
        <v>183</v>
      </c>
      <c r="G75" s="22">
        <f t="shared" si="25"/>
        <v>18015</v>
      </c>
      <c r="H75" s="22">
        <v>3913</v>
      </c>
      <c r="I75" s="22">
        <f t="shared" si="26"/>
        <v>14102</v>
      </c>
      <c r="J75" s="22">
        <v>13732</v>
      </c>
      <c r="K75" s="22">
        <v>370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s="1" customFormat="1" ht="21" customHeight="1" x14ac:dyDescent="0.2">
      <c r="A76" s="29" t="s">
        <v>165</v>
      </c>
      <c r="B76" s="24">
        <f t="shared" si="23"/>
        <v>-1178</v>
      </c>
      <c r="C76" s="24">
        <v>-812</v>
      </c>
      <c r="D76" s="24">
        <f t="shared" si="24"/>
        <v>-366</v>
      </c>
      <c r="E76" s="24">
        <v>-93</v>
      </c>
      <c r="F76" s="24">
        <v>-273</v>
      </c>
      <c r="G76" s="24">
        <f t="shared" si="25"/>
        <v>15174</v>
      </c>
      <c r="H76" s="24">
        <v>2611</v>
      </c>
      <c r="I76" s="24">
        <f t="shared" si="26"/>
        <v>12563</v>
      </c>
      <c r="J76" s="24">
        <v>12750</v>
      </c>
      <c r="K76" s="24">
        <v>-187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s="1" customFormat="1" ht="21" customHeight="1" x14ac:dyDescent="0.2">
      <c r="A77" s="28" t="s">
        <v>166</v>
      </c>
      <c r="B77" s="22">
        <f t="shared" ref="B77:B84" si="27">+C77+D77</f>
        <v>-5142</v>
      </c>
      <c r="C77" s="22">
        <v>-3590</v>
      </c>
      <c r="D77" s="22">
        <f t="shared" ref="D77:D84" si="28">E77+F77</f>
        <v>-1552</v>
      </c>
      <c r="E77" s="22">
        <v>-1848</v>
      </c>
      <c r="F77" s="22">
        <v>296</v>
      </c>
      <c r="G77" s="22">
        <f t="shared" ref="G77:G84" si="29">+H77+I77</f>
        <v>12796</v>
      </c>
      <c r="H77" s="22">
        <v>4432</v>
      </c>
      <c r="I77" s="22">
        <f t="shared" ref="I77:I84" si="30">+J77+K77</f>
        <v>8364</v>
      </c>
      <c r="J77" s="22">
        <v>8687</v>
      </c>
      <c r="K77" s="22">
        <v>-323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s="1" customFormat="1" ht="21" customHeight="1" x14ac:dyDescent="0.2">
      <c r="A78" s="29" t="s">
        <v>167</v>
      </c>
      <c r="B78" s="24">
        <f t="shared" si="27"/>
        <v>-1865</v>
      </c>
      <c r="C78" s="24">
        <v>-1641</v>
      </c>
      <c r="D78" s="24">
        <f t="shared" si="28"/>
        <v>-224</v>
      </c>
      <c r="E78" s="24">
        <v>-211</v>
      </c>
      <c r="F78" s="24">
        <v>-13</v>
      </c>
      <c r="G78" s="24">
        <f t="shared" si="29"/>
        <v>-6010</v>
      </c>
      <c r="H78" s="24">
        <v>2140</v>
      </c>
      <c r="I78" s="24">
        <f t="shared" si="30"/>
        <v>-8150</v>
      </c>
      <c r="J78" s="24">
        <v>-7752</v>
      </c>
      <c r="K78" s="24">
        <v>-398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s="1" customFormat="1" ht="21" customHeight="1" x14ac:dyDescent="0.2">
      <c r="A79" s="28" t="s">
        <v>168</v>
      </c>
      <c r="B79" s="22">
        <f t="shared" si="27"/>
        <v>-1132</v>
      </c>
      <c r="C79" s="22">
        <v>-1133</v>
      </c>
      <c r="D79" s="22">
        <f t="shared" si="28"/>
        <v>1</v>
      </c>
      <c r="E79" s="22">
        <v>-14</v>
      </c>
      <c r="F79" s="22">
        <v>15</v>
      </c>
      <c r="G79" s="22">
        <f t="shared" si="29"/>
        <v>-2352</v>
      </c>
      <c r="H79" s="22">
        <v>-831</v>
      </c>
      <c r="I79" s="22">
        <f t="shared" si="30"/>
        <v>-1521</v>
      </c>
      <c r="J79" s="22">
        <v>-1414</v>
      </c>
      <c r="K79" s="22">
        <v>-107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s="1" customFormat="1" ht="21" customHeight="1" x14ac:dyDescent="0.2">
      <c r="A80" s="29" t="s">
        <v>169</v>
      </c>
      <c r="B80" s="24">
        <f t="shared" si="27"/>
        <v>1185</v>
      </c>
      <c r="C80" s="24">
        <v>2430</v>
      </c>
      <c r="D80" s="24">
        <f t="shared" si="28"/>
        <v>-1245</v>
      </c>
      <c r="E80" s="24">
        <v>-1025</v>
      </c>
      <c r="F80" s="24">
        <v>-220</v>
      </c>
      <c r="G80" s="24">
        <f t="shared" si="29"/>
        <v>3659</v>
      </c>
      <c r="H80" s="24">
        <v>2421</v>
      </c>
      <c r="I80" s="24">
        <f t="shared" si="30"/>
        <v>1238</v>
      </c>
      <c r="J80" s="24">
        <v>1238</v>
      </c>
      <c r="K80" s="24"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s="1" customFormat="1" ht="21" customHeight="1" x14ac:dyDescent="0.2">
      <c r="A81" s="28" t="s">
        <v>174</v>
      </c>
      <c r="B81" s="22">
        <f t="shared" si="27"/>
        <v>-3737</v>
      </c>
      <c r="C81" s="22">
        <v>-2469</v>
      </c>
      <c r="D81" s="22">
        <f t="shared" si="28"/>
        <v>-1268</v>
      </c>
      <c r="E81" s="22">
        <v>-1298</v>
      </c>
      <c r="F81" s="22">
        <v>30</v>
      </c>
      <c r="G81" s="22">
        <f t="shared" si="29"/>
        <v>-610</v>
      </c>
      <c r="H81" s="22">
        <v>1536</v>
      </c>
      <c r="I81" s="22">
        <f t="shared" si="30"/>
        <v>-2146</v>
      </c>
      <c r="J81" s="22">
        <v>-2146</v>
      </c>
      <c r="K81" s="22"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s="1" customFormat="1" ht="21" customHeight="1" x14ac:dyDescent="0.2">
      <c r="A82" s="29" t="s">
        <v>175</v>
      </c>
      <c r="B82" s="24">
        <f t="shared" si="27"/>
        <v>0</v>
      </c>
      <c r="C82" s="24">
        <v>0</v>
      </c>
      <c r="D82" s="24">
        <f t="shared" si="28"/>
        <v>0</v>
      </c>
      <c r="E82" s="24">
        <v>0</v>
      </c>
      <c r="F82" s="24">
        <v>0</v>
      </c>
      <c r="G82" s="24">
        <f t="shared" si="29"/>
        <v>0</v>
      </c>
      <c r="H82" s="24">
        <v>0</v>
      </c>
      <c r="I82" s="24">
        <f t="shared" si="30"/>
        <v>0</v>
      </c>
      <c r="J82" s="24">
        <v>0</v>
      </c>
      <c r="K82" s="24"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s="1" customFormat="1" ht="21" customHeight="1" x14ac:dyDescent="0.2">
      <c r="A83" s="28" t="s">
        <v>176</v>
      </c>
      <c r="B83" s="22">
        <f t="shared" si="27"/>
        <v>0</v>
      </c>
      <c r="C83" s="22">
        <v>0</v>
      </c>
      <c r="D83" s="22">
        <f t="shared" si="28"/>
        <v>0</v>
      </c>
      <c r="E83" s="22">
        <v>0</v>
      </c>
      <c r="F83" s="22">
        <v>0</v>
      </c>
      <c r="G83" s="22">
        <f t="shared" si="29"/>
        <v>0</v>
      </c>
      <c r="H83" s="22">
        <v>0</v>
      </c>
      <c r="I83" s="22">
        <f t="shared" si="30"/>
        <v>0</v>
      </c>
      <c r="J83" s="22">
        <v>0</v>
      </c>
      <c r="K83" s="22"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s="1" customFormat="1" ht="21" customHeight="1" x14ac:dyDescent="0.2">
      <c r="A84" s="29" t="s">
        <v>177</v>
      </c>
      <c r="B84" s="24">
        <f t="shared" si="27"/>
        <v>0</v>
      </c>
      <c r="C84" s="24">
        <v>0</v>
      </c>
      <c r="D84" s="24">
        <f t="shared" si="28"/>
        <v>0</v>
      </c>
      <c r="E84" s="24">
        <v>0</v>
      </c>
      <c r="F84" s="24">
        <v>0</v>
      </c>
      <c r="G84" s="24">
        <f t="shared" si="29"/>
        <v>0</v>
      </c>
      <c r="H84" s="24">
        <v>0</v>
      </c>
      <c r="I84" s="24">
        <f t="shared" si="30"/>
        <v>0</v>
      </c>
      <c r="J84" s="24">
        <v>0</v>
      </c>
      <c r="K84" s="24"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s="1" customFormat="1" ht="2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s="1" customFormat="1" ht="2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s="1" customFormat="1" ht="2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s="1" customFormat="1" ht="2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s="1" customFormat="1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s="1" customFormat="1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s="1" customFormat="1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s="1" customFormat="1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s="1" customFormat="1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s="1" customFormat="1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s="1" customFormat="1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s="1" customFormat="1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s="1" customFormat="1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s="1" customFormat="1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s="1" customFormat="1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s="1" customFormat="1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s="1" customFormat="1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s="1" customFormat="1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s="1" customFormat="1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s="1" customFormat="1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s="1" customFormat="1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s="1" customFormat="1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s="1" customFormat="1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s="1" customFormat="1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s="1" customFormat="1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s="1" customFormat="1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s="1" customFormat="1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s="1" customFormat="1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s="1" customFormat="1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s="1" customFormat="1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s="1" customFormat="1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s="1" customFormat="1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s="1" customFormat="1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s="1" customFormat="1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s="1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s="1" customFormat="1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s="1" customFormat="1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s="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s="1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s="1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s="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s="1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s="1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s="1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s="1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s="1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s="1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s="1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s="1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s="1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1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1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s="1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s="1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s="1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s="1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s="1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s="1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s="1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s="1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s="1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s="1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s="1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s="1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s="1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s="1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s="1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s="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s="1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1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1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s="1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s="1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s="1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s="1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s="1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s="1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s="1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s="1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s="1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1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1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s="1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s="1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s="1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1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s="1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1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1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s="1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s="1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s="1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 s="1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s="1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s="1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s="1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s="1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s="1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s="1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s="1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s="1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s="1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1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1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1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1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1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1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1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s="1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1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1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s="1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s="1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s="1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s="1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1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s="1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</sheetData>
  <mergeCells count="9">
    <mergeCell ref="A6:A8"/>
    <mergeCell ref="B6:F6"/>
    <mergeCell ref="C7:C8"/>
    <mergeCell ref="B7:B8"/>
    <mergeCell ref="G7:G8"/>
    <mergeCell ref="G6:K6"/>
    <mergeCell ref="H7:H8"/>
    <mergeCell ref="I7:K7"/>
    <mergeCell ref="D7:F7"/>
  </mergeCells>
  <phoneticPr fontId="4" type="noConversion"/>
  <pageMargins left="0.31496062992125984" right="0.31496062992125984" top="0.39370078740157483" bottom="0.23622047244094491" header="0.15748031496062992" footer="0.15748031496062992"/>
  <pageSetup paperSize="9" scale="69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26</vt:i4>
      </vt:variant>
    </vt:vector>
  </HeadingPairs>
  <TitlesOfParts>
    <vt:vector size="39" baseType="lpstr">
      <vt:lpstr>BOP salda-BOP Net</vt:lpstr>
      <vt:lpstr>R bież-CA</vt:lpstr>
      <vt:lpstr>Usługi-Services</vt:lpstr>
      <vt:lpstr>Usł1-Ser1</vt:lpstr>
      <vt:lpstr>Dochody-Income</vt:lpstr>
      <vt:lpstr>Doch1-Inc1</vt:lpstr>
      <vt:lpstr>Transfery-Current transfers</vt:lpstr>
      <vt:lpstr>Inw bez-Direct investment</vt:lpstr>
      <vt:lpstr>Inw portf-Portfolio investment</vt:lpstr>
      <vt:lpstr>Inw portf akt-Portf inv assets</vt:lpstr>
      <vt:lpstr>Inw portf pas-Portf inv liab</vt:lpstr>
      <vt:lpstr>Poz in akt-Other invest assets</vt:lpstr>
      <vt:lpstr>Poz inw pas-Other invest liab</vt:lpstr>
      <vt:lpstr>'BOP salda-BOP Net'!Obszar_wydruku</vt:lpstr>
      <vt:lpstr>'Doch1-Inc1'!Obszar_wydruku</vt:lpstr>
      <vt:lpstr>'Dochody-Income'!Obszar_wydruku</vt:lpstr>
      <vt:lpstr>'Inw bez-Direct investment'!Obszar_wydruku</vt:lpstr>
      <vt:lpstr>'Inw portf akt-Portf inv assets'!Obszar_wydruku</vt:lpstr>
      <vt:lpstr>'Inw portf pas-Portf inv liab'!Obszar_wydruku</vt:lpstr>
      <vt:lpstr>'Inw portf-Portfolio investment'!Obszar_wydruku</vt:lpstr>
      <vt:lpstr>'Poz in akt-Other invest assets'!Obszar_wydruku</vt:lpstr>
      <vt:lpstr>'Poz inw pas-Other invest liab'!Obszar_wydruku</vt:lpstr>
      <vt:lpstr>'R bież-CA'!Obszar_wydruku</vt:lpstr>
      <vt:lpstr>'Transfery-Current transfers'!Obszar_wydruku</vt:lpstr>
      <vt:lpstr>'Usł1-Ser1'!Obszar_wydruku</vt:lpstr>
      <vt:lpstr>'Usługi-Services'!Obszar_wydruku</vt:lpstr>
      <vt:lpstr>'BOP salda-BOP Net'!Tytuły_wydruku</vt:lpstr>
      <vt:lpstr>'Doch1-Inc1'!Tytuły_wydruku</vt:lpstr>
      <vt:lpstr>'Dochody-Income'!Tytuły_wydruku</vt:lpstr>
      <vt:lpstr>'Inw bez-Direct investment'!Tytuły_wydruku</vt:lpstr>
      <vt:lpstr>'Inw portf akt-Portf inv assets'!Tytuły_wydruku</vt:lpstr>
      <vt:lpstr>'Inw portf pas-Portf inv liab'!Tytuły_wydruku</vt:lpstr>
      <vt:lpstr>'Inw portf-Portfolio investment'!Tytuły_wydruku</vt:lpstr>
      <vt:lpstr>'Poz in akt-Other invest assets'!Tytuły_wydruku</vt:lpstr>
      <vt:lpstr>'Poz inw pas-Other invest liab'!Tytuły_wydruku</vt:lpstr>
      <vt:lpstr>'R bież-CA'!Tytuły_wydruku</vt:lpstr>
      <vt:lpstr>'Transfery-Current transfers'!Tytuły_wydruku</vt:lpstr>
      <vt:lpstr>'Usł1-Ser1'!Tytuły_wydruku</vt:lpstr>
      <vt:lpstr>'Usługi-Services'!Tytuły_wydruku</vt:lpstr>
    </vt:vector>
  </TitlesOfParts>
  <Company>Narodowy Bank Polski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Płatniczy - tablice anlaityczne</dc:title>
  <dc:creator>st85kk</dc:creator>
  <cp:lastModifiedBy>Włostowska, Anna Teresa</cp:lastModifiedBy>
  <cp:lastPrinted>2013-09-11T10:34:38Z</cp:lastPrinted>
  <dcterms:created xsi:type="dcterms:W3CDTF">2003-09-09T11:04:44Z</dcterms:created>
  <dcterms:modified xsi:type="dcterms:W3CDTF">2014-06-26T16:28:06Z</dcterms:modified>
</cp:coreProperties>
</file>