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25" windowWidth="15180" windowHeight="8715" tabRatio="809"/>
  </bookViews>
  <sheets>
    <sheet name="BOP salda-BOP Net" sheetId="51" r:id="rId1"/>
    <sheet name="R bież-CA" sheetId="52" r:id="rId2"/>
    <sheet name="Usługi-Services" sheetId="53" r:id="rId3"/>
    <sheet name="Usł1-Ser1" sheetId="54" r:id="rId4"/>
    <sheet name="Dochody-Income" sheetId="55" r:id="rId5"/>
    <sheet name="Doch1-Inc1" sheetId="56" r:id="rId6"/>
    <sheet name="Transfery-Current transfers" sheetId="57" r:id="rId7"/>
    <sheet name="Inw bez-Direct investment" sheetId="58" r:id="rId8"/>
    <sheet name="Inw portf-Portfolio investment" sheetId="59" r:id="rId9"/>
    <sheet name="Inw portf akt-Portf inv assets" sheetId="60" r:id="rId10"/>
    <sheet name="Inw portf pas-Port inv liab" sheetId="61" r:id="rId11"/>
    <sheet name="Poz in akt-Other inv assets" sheetId="62" r:id="rId12"/>
    <sheet name="Poz inw pas-Other invest liab" sheetId="78" r:id="rId13"/>
  </sheets>
  <definedNames>
    <definedName name="_xlnm.Print_Area" localSheetId="0">'BOP salda-BOP Net'!$A$2:$Q$83</definedName>
    <definedName name="_xlnm.Print_Area" localSheetId="5">'Doch1-Inc1'!$A$2:$AB$85</definedName>
    <definedName name="_xlnm.Print_Area" localSheetId="4">'Dochody-Income'!$A$2:$S$85</definedName>
    <definedName name="_xlnm.Print_Area" localSheetId="7">'Inw bez-Direct investment'!$A$2:$J$84</definedName>
    <definedName name="_xlnm.Print_Area" localSheetId="9">'Inw portf akt-Portf inv assets'!$A$2:$R$85</definedName>
    <definedName name="_xlnm.Print_Area" localSheetId="10">'Inw portf pas-Port inv liab'!$A$2:$P$85</definedName>
    <definedName name="_xlnm.Print_Area" localSheetId="8">'Inw portf-Portfolio investment'!$A$2:$K$84</definedName>
    <definedName name="_xlnm.Print_Area" localSheetId="11">'Poz in akt-Other inv assets'!$A$1:$L$84</definedName>
    <definedName name="_xlnm.Print_Area" localSheetId="12">'Poz inw pas-Other invest liab'!$A$2:$L$84</definedName>
    <definedName name="_xlnm.Print_Area" localSheetId="1">'R bież-CA'!$A$2:$P$84</definedName>
    <definedName name="_xlnm.Print_Area" localSheetId="6">'Transfery-Current transfers'!$A$1:$P$85</definedName>
    <definedName name="_xlnm.Print_Area" localSheetId="3">'Usł1-Ser1'!$A$2:$AJ$84</definedName>
    <definedName name="_xlnm.Print_Area" localSheetId="2">'Usługi-Services'!$A$2:$M$84</definedName>
    <definedName name="_xlnm.Print_Titles" localSheetId="0">'BOP salda-BOP Net'!$2:$8</definedName>
    <definedName name="_xlnm.Print_Titles" localSheetId="5">'Doch1-Inc1'!$4:$10</definedName>
    <definedName name="_xlnm.Print_Titles" localSheetId="4">'Dochody-Income'!$2:$10</definedName>
    <definedName name="_xlnm.Print_Titles" localSheetId="7">'Inw bez-Direct investment'!$2:$9</definedName>
    <definedName name="_xlnm.Print_Titles" localSheetId="9">'Inw portf akt-Portf inv assets'!$4:$10</definedName>
    <definedName name="_xlnm.Print_Titles" localSheetId="10">'Inw portf pas-Port inv liab'!$2:$10</definedName>
    <definedName name="_xlnm.Print_Titles" localSheetId="8">'Inw portf-Portfolio investment'!$4:$9</definedName>
    <definedName name="_xlnm.Print_Titles" localSheetId="11">'Poz in akt-Other inv assets'!$2:$9</definedName>
    <definedName name="_xlnm.Print_Titles" localSheetId="12">'Poz inw pas-Other invest liab'!$2:$9</definedName>
    <definedName name="_xlnm.Print_Titles" localSheetId="1">'R bież-CA'!$2:$9</definedName>
    <definedName name="_xlnm.Print_Titles" localSheetId="6">'Transfery-Current transfers'!$4:$10</definedName>
    <definedName name="_xlnm.Print_Titles" localSheetId="3">'Usł1-Ser1'!$2:$9</definedName>
    <definedName name="_xlnm.Print_Titles" localSheetId="2">'Usługi-Services'!$2:$9</definedName>
  </definedNames>
  <calcPr calcId="145621"/>
</workbook>
</file>

<file path=xl/calcChain.xml><?xml version="1.0" encoding="utf-8"?>
<calcChain xmlns="http://schemas.openxmlformats.org/spreadsheetml/2006/main">
  <c r="G84" i="78" l="1"/>
  <c r="G83" i="78"/>
  <c r="D83" i="78"/>
  <c r="J82" i="78"/>
  <c r="D82" i="78"/>
  <c r="B82" i="78" s="1"/>
  <c r="J81" i="78"/>
  <c r="G81" i="78"/>
  <c r="B81" i="78" s="1"/>
  <c r="J84" i="78"/>
  <c r="D84" i="78"/>
  <c r="J83" i="78"/>
  <c r="G82" i="78"/>
  <c r="D81" i="78"/>
  <c r="G84" i="62"/>
  <c r="G83" i="62"/>
  <c r="B83" i="62" s="1"/>
  <c r="D83" i="62"/>
  <c r="J82" i="62"/>
  <c r="D82" i="62"/>
  <c r="B82" i="62" s="1"/>
  <c r="J81" i="62"/>
  <c r="G81" i="62"/>
  <c r="J84" i="62"/>
  <c r="D84" i="62"/>
  <c r="J83" i="62"/>
  <c r="G82" i="62"/>
  <c r="D81" i="62"/>
  <c r="L85" i="61"/>
  <c r="G85" i="61"/>
  <c r="G84" i="61"/>
  <c r="F84" i="61" s="1"/>
  <c r="C84" i="61"/>
  <c r="L83" i="61"/>
  <c r="L82" i="61"/>
  <c r="G82" i="61"/>
  <c r="F82" i="61" s="1"/>
  <c r="C85" i="61"/>
  <c r="L84" i="61"/>
  <c r="G83" i="61"/>
  <c r="C83" i="61"/>
  <c r="C82" i="61"/>
  <c r="N85" i="60"/>
  <c r="C85" i="60"/>
  <c r="I84" i="60"/>
  <c r="C83" i="60"/>
  <c r="I82" i="60"/>
  <c r="N83" i="60"/>
  <c r="I84" i="59"/>
  <c r="G84" i="59" s="1"/>
  <c r="G83" i="59"/>
  <c r="D83" i="59"/>
  <c r="D82" i="59"/>
  <c r="I81" i="59"/>
  <c r="G81" i="59" s="1"/>
  <c r="D84" i="59"/>
  <c r="I83" i="59"/>
  <c r="I82" i="59"/>
  <c r="G82" i="59" s="1"/>
  <c r="C84" i="58"/>
  <c r="G83" i="58"/>
  <c r="C82" i="58"/>
  <c r="G81" i="58"/>
  <c r="G84" i="58"/>
  <c r="C83" i="58"/>
  <c r="G82" i="58"/>
  <c r="C81" i="58"/>
  <c r="K85" i="57"/>
  <c r="H85" i="57"/>
  <c r="N84" i="57"/>
  <c r="K84" i="57"/>
  <c r="H84" i="57"/>
  <c r="E84" i="57"/>
  <c r="N83" i="57"/>
  <c r="H83" i="57"/>
  <c r="E83" i="57"/>
  <c r="K82" i="57"/>
  <c r="D82" i="57"/>
  <c r="H82" i="57"/>
  <c r="C82" i="57"/>
  <c r="N85" i="57"/>
  <c r="E85" i="57"/>
  <c r="D85" i="57"/>
  <c r="D84" i="57"/>
  <c r="K83" i="57"/>
  <c r="N82" i="57"/>
  <c r="E82" i="57"/>
  <c r="Z85" i="56"/>
  <c r="S85" i="56"/>
  <c r="N85" i="56"/>
  <c r="G85" i="56"/>
  <c r="D85" i="56" s="1"/>
  <c r="Z84" i="56"/>
  <c r="W84" i="56"/>
  <c r="T84" i="56"/>
  <c r="N84" i="56"/>
  <c r="G84" i="56"/>
  <c r="H84" i="56"/>
  <c r="W83" i="56"/>
  <c r="T83" i="56"/>
  <c r="K83" i="56"/>
  <c r="G83" i="56"/>
  <c r="H83" i="56"/>
  <c r="W82" i="56"/>
  <c r="N82" i="56"/>
  <c r="F82" i="56"/>
  <c r="E82" i="56" s="1"/>
  <c r="G82" i="56"/>
  <c r="T85" i="56"/>
  <c r="K85" i="56"/>
  <c r="H85" i="56"/>
  <c r="S84" i="56"/>
  <c r="K84" i="56"/>
  <c r="F84" i="56"/>
  <c r="Z83" i="56"/>
  <c r="N83" i="56"/>
  <c r="Z82" i="56"/>
  <c r="T82" i="56"/>
  <c r="R82" i="56"/>
  <c r="H82" i="56"/>
  <c r="Q85" i="55"/>
  <c r="J85" i="55"/>
  <c r="D85" i="55"/>
  <c r="E85" i="55"/>
  <c r="N84" i="55"/>
  <c r="K84" i="55"/>
  <c r="Q83" i="55"/>
  <c r="J83" i="55"/>
  <c r="D83" i="55"/>
  <c r="E83" i="55"/>
  <c r="N82" i="55"/>
  <c r="K82" i="55"/>
  <c r="K85" i="55"/>
  <c r="Q84" i="55"/>
  <c r="E84" i="55"/>
  <c r="K83" i="55"/>
  <c r="Q82" i="55"/>
  <c r="E82" i="55"/>
  <c r="AH84" i="54"/>
  <c r="AE84" i="54"/>
  <c r="Y84" i="54"/>
  <c r="V84" i="54"/>
  <c r="Q84" i="54"/>
  <c r="K84" i="54"/>
  <c r="C84" i="54"/>
  <c r="B84" i="54" s="1"/>
  <c r="E84" i="54"/>
  <c r="AH83" i="54"/>
  <c r="AE83" i="54"/>
  <c r="Y83" i="54"/>
  <c r="V83" i="54"/>
  <c r="Q83" i="54"/>
  <c r="K83" i="54"/>
  <c r="C83" i="54"/>
  <c r="B83" i="54" s="1"/>
  <c r="D83" i="54"/>
  <c r="AH82" i="54"/>
  <c r="AE82" i="54"/>
  <c r="Y82" i="54"/>
  <c r="V82" i="54"/>
  <c r="Q82" i="54"/>
  <c r="K82" i="54"/>
  <c r="H82" i="54"/>
  <c r="E82" i="54"/>
  <c r="AH81" i="54"/>
  <c r="AE81" i="54"/>
  <c r="V81" i="54"/>
  <c r="Q81" i="54"/>
  <c r="H81" i="54"/>
  <c r="D81" i="54"/>
  <c r="AB84" i="54"/>
  <c r="N84" i="54"/>
  <c r="D84" i="54"/>
  <c r="AB83" i="54"/>
  <c r="N83" i="54"/>
  <c r="E83" i="54"/>
  <c r="AB82" i="54"/>
  <c r="N82" i="54"/>
  <c r="D82" i="54"/>
  <c r="AB81" i="54"/>
  <c r="Y81" i="54"/>
  <c r="N81" i="54"/>
  <c r="K81" i="54"/>
  <c r="C81" i="54"/>
  <c r="C84" i="53"/>
  <c r="E84" i="53"/>
  <c r="H83" i="53"/>
  <c r="E83" i="53"/>
  <c r="K82" i="53"/>
  <c r="C82" i="53"/>
  <c r="B82" i="53" s="1"/>
  <c r="E82" i="53"/>
  <c r="K84" i="53"/>
  <c r="K83" i="53"/>
  <c r="D82" i="53"/>
  <c r="H81" i="53"/>
  <c r="D81" i="53"/>
  <c r="K84" i="52"/>
  <c r="D84" i="52"/>
  <c r="C84" i="52"/>
  <c r="E83" i="52"/>
  <c r="K82" i="52"/>
  <c r="H82" i="52"/>
  <c r="C82" i="52"/>
  <c r="B82" i="52" s="1"/>
  <c r="N81" i="52"/>
  <c r="K81" i="52"/>
  <c r="D81" i="52"/>
  <c r="E81" i="52"/>
  <c r="N84" i="52"/>
  <c r="H84" i="52"/>
  <c r="E84" i="52"/>
  <c r="N83" i="52"/>
  <c r="K83" i="52"/>
  <c r="H83" i="52"/>
  <c r="D83" i="52"/>
  <c r="N82" i="52"/>
  <c r="D82" i="52"/>
  <c r="E82" i="52"/>
  <c r="H81" i="52"/>
  <c r="H83" i="51"/>
  <c r="H82" i="51"/>
  <c r="B82" i="51"/>
  <c r="H81" i="51"/>
  <c r="H80" i="51"/>
  <c r="B80" i="51"/>
  <c r="B83" i="51"/>
  <c r="B81" i="51"/>
  <c r="B84" i="52" l="1"/>
  <c r="B83" i="78"/>
  <c r="B84" i="53"/>
  <c r="D82" i="55"/>
  <c r="B81" i="62"/>
  <c r="H82" i="53"/>
  <c r="E81" i="53"/>
  <c r="E81" i="54"/>
  <c r="J84" i="55"/>
  <c r="D84" i="55" s="1"/>
  <c r="N85" i="55"/>
  <c r="E84" i="56"/>
  <c r="D83" i="57"/>
  <c r="C82" i="60"/>
  <c r="C84" i="60"/>
  <c r="C83" i="53"/>
  <c r="H83" i="54"/>
  <c r="H84" i="54"/>
  <c r="K82" i="56"/>
  <c r="S82" i="56"/>
  <c r="D82" i="56" s="1"/>
  <c r="R84" i="56"/>
  <c r="C84" i="57"/>
  <c r="B84" i="57" s="1"/>
  <c r="B81" i="54"/>
  <c r="K81" i="53"/>
  <c r="D83" i="53"/>
  <c r="H84" i="53"/>
  <c r="J82" i="55"/>
  <c r="N83" i="55"/>
  <c r="S83" i="56"/>
  <c r="D83" i="56" s="1"/>
  <c r="W85" i="56"/>
  <c r="N82" i="60"/>
  <c r="H82" i="60" s="1"/>
  <c r="I83" i="60"/>
  <c r="N84" i="60"/>
  <c r="I85" i="60"/>
  <c r="H85" i="60" s="1"/>
  <c r="D84" i="53"/>
  <c r="D81" i="59"/>
  <c r="B81" i="59" s="1"/>
  <c r="B84" i="78"/>
  <c r="B84" i="62"/>
  <c r="B82" i="61"/>
  <c r="F83" i="61"/>
  <c r="B84" i="61"/>
  <c r="B83" i="61"/>
  <c r="F85" i="61"/>
  <c r="B85" i="61" s="1"/>
  <c r="H84" i="60"/>
  <c r="H83" i="60"/>
  <c r="B83" i="60" s="1"/>
  <c r="B85" i="60"/>
  <c r="B82" i="59"/>
  <c r="B83" i="59"/>
  <c r="B84" i="59"/>
  <c r="B81" i="58"/>
  <c r="B83" i="58"/>
  <c r="B82" i="58"/>
  <c r="B84" i="58"/>
  <c r="B82" i="57"/>
  <c r="C83" i="57"/>
  <c r="B83" i="57" s="1"/>
  <c r="C85" i="57"/>
  <c r="B85" i="57" s="1"/>
  <c r="Q82" i="56"/>
  <c r="D84" i="56"/>
  <c r="Q84" i="56"/>
  <c r="C82" i="56"/>
  <c r="F83" i="56"/>
  <c r="R83" i="56"/>
  <c r="Q83" i="56" s="1"/>
  <c r="C84" i="56"/>
  <c r="F85" i="56"/>
  <c r="R85" i="56"/>
  <c r="Q85" i="56" s="1"/>
  <c r="I82" i="55"/>
  <c r="H82" i="55" s="1"/>
  <c r="I83" i="55"/>
  <c r="H83" i="55" s="1"/>
  <c r="I84" i="55"/>
  <c r="I85" i="55"/>
  <c r="H85" i="55" s="1"/>
  <c r="C82" i="54"/>
  <c r="B82" i="54" s="1"/>
  <c r="B83" i="53"/>
  <c r="C81" i="53"/>
  <c r="B81" i="53" s="1"/>
  <c r="C81" i="52"/>
  <c r="B81" i="52" s="1"/>
  <c r="C83" i="52"/>
  <c r="B83" i="52" s="1"/>
  <c r="U23" i="54"/>
  <c r="B9" i="54"/>
  <c r="B10" i="60"/>
  <c r="B9" i="78"/>
  <c r="B9" i="62"/>
  <c r="B10" i="61"/>
  <c r="B9" i="59"/>
  <c r="B9" i="58"/>
  <c r="B10" i="57"/>
  <c r="B10" i="56"/>
  <c r="B10" i="55"/>
  <c r="B9" i="53"/>
  <c r="B9" i="52"/>
  <c r="B8" i="51"/>
  <c r="G80" i="78"/>
  <c r="G79" i="78"/>
  <c r="I23" i="78"/>
  <c r="G78" i="78"/>
  <c r="J80" i="62"/>
  <c r="G80" i="62"/>
  <c r="D79" i="62"/>
  <c r="D78" i="62"/>
  <c r="G78" i="62"/>
  <c r="C81" i="61"/>
  <c r="L80" i="61"/>
  <c r="G80" i="61"/>
  <c r="F80" i="61" s="1"/>
  <c r="P24" i="61"/>
  <c r="K24" i="61"/>
  <c r="H24" i="61"/>
  <c r="E24" i="61"/>
  <c r="R24" i="60"/>
  <c r="Q24" i="60"/>
  <c r="P24" i="60"/>
  <c r="O24" i="60"/>
  <c r="M24" i="60"/>
  <c r="L24" i="60"/>
  <c r="K24" i="60"/>
  <c r="G24" i="60"/>
  <c r="F24" i="60"/>
  <c r="E24" i="60"/>
  <c r="I80" i="59"/>
  <c r="H23" i="59"/>
  <c r="F23" i="59"/>
  <c r="D79" i="59"/>
  <c r="I23" i="58"/>
  <c r="H23" i="58"/>
  <c r="D23" i="58"/>
  <c r="K81" i="57"/>
  <c r="E81" i="57"/>
  <c r="K80" i="57"/>
  <c r="D80" i="57"/>
  <c r="C80" i="57"/>
  <c r="K79" i="57"/>
  <c r="D79" i="57"/>
  <c r="E79" i="57"/>
  <c r="P24" i="57"/>
  <c r="O24" i="57"/>
  <c r="M24" i="57"/>
  <c r="J24" i="57"/>
  <c r="Z81" i="56"/>
  <c r="R81" i="56"/>
  <c r="F81" i="56"/>
  <c r="H81" i="56"/>
  <c r="S80" i="56"/>
  <c r="G80" i="56"/>
  <c r="AA24" i="56"/>
  <c r="G78" i="56"/>
  <c r="Q81" i="55"/>
  <c r="I81" i="55"/>
  <c r="E81" i="55"/>
  <c r="J80" i="55"/>
  <c r="J79" i="55"/>
  <c r="I79" i="55"/>
  <c r="E79" i="55"/>
  <c r="S24" i="55"/>
  <c r="Q80" i="55"/>
  <c r="E80" i="55"/>
  <c r="AH80" i="54"/>
  <c r="Q80" i="54"/>
  <c r="K80" i="54"/>
  <c r="AE79" i="54"/>
  <c r="AB79" i="54"/>
  <c r="V79" i="54"/>
  <c r="N79" i="54"/>
  <c r="D79" i="54"/>
  <c r="AH78" i="54"/>
  <c r="AB78" i="54"/>
  <c r="V78" i="54"/>
  <c r="N78" i="54"/>
  <c r="D78" i="54"/>
  <c r="E78" i="54"/>
  <c r="AJ23" i="54"/>
  <c r="P23" i="54"/>
  <c r="L23" i="54"/>
  <c r="J23" i="54"/>
  <c r="E77" i="54"/>
  <c r="Y80" i="54"/>
  <c r="Q78" i="54"/>
  <c r="K78" i="54"/>
  <c r="D80" i="53"/>
  <c r="C80" i="53"/>
  <c r="D78" i="53"/>
  <c r="B78" i="53" s="1"/>
  <c r="C78" i="53"/>
  <c r="J23" i="53"/>
  <c r="K80" i="53"/>
  <c r="E80" i="52"/>
  <c r="D79" i="52"/>
  <c r="N78" i="52"/>
  <c r="D78" i="52"/>
  <c r="M23" i="52"/>
  <c r="I23" i="52"/>
  <c r="D77" i="52"/>
  <c r="K80" i="52"/>
  <c r="H79" i="51"/>
  <c r="B79" i="51"/>
  <c r="H77" i="51"/>
  <c r="O22" i="51"/>
  <c r="N22" i="51"/>
  <c r="K22" i="51"/>
  <c r="J22" i="51"/>
  <c r="F22" i="51"/>
  <c r="E22" i="51"/>
  <c r="H78" i="51"/>
  <c r="U22" i="54"/>
  <c r="I22" i="78"/>
  <c r="G75" i="78"/>
  <c r="D75" i="78"/>
  <c r="G74" i="78"/>
  <c r="E22" i="78"/>
  <c r="J76" i="78"/>
  <c r="D76" i="78"/>
  <c r="J76" i="62"/>
  <c r="G76" i="62"/>
  <c r="D76" i="62"/>
  <c r="D75" i="62"/>
  <c r="L22" i="62"/>
  <c r="F22" i="62"/>
  <c r="N23" i="61"/>
  <c r="M23" i="61"/>
  <c r="H23" i="61"/>
  <c r="C75" i="61"/>
  <c r="N77" i="60"/>
  <c r="I77" i="60"/>
  <c r="C77" i="60"/>
  <c r="I76" i="60"/>
  <c r="N75" i="60"/>
  <c r="C75" i="60"/>
  <c r="R23" i="60"/>
  <c r="Q23" i="60"/>
  <c r="P23" i="60"/>
  <c r="O23" i="60"/>
  <c r="M23" i="60"/>
  <c r="L23" i="60"/>
  <c r="K23" i="60"/>
  <c r="J23" i="60"/>
  <c r="G23" i="60"/>
  <c r="F23" i="60"/>
  <c r="E23" i="60"/>
  <c r="C74" i="60"/>
  <c r="I74" i="59"/>
  <c r="D74" i="59"/>
  <c r="K22" i="59"/>
  <c r="I73" i="59"/>
  <c r="C22" i="59"/>
  <c r="I22" i="58"/>
  <c r="E22" i="58"/>
  <c r="D22" i="58"/>
  <c r="K77" i="57"/>
  <c r="D77" i="57"/>
  <c r="E77" i="57"/>
  <c r="N76" i="57"/>
  <c r="D76" i="57"/>
  <c r="N75" i="57"/>
  <c r="H75" i="57"/>
  <c r="D75" i="57"/>
  <c r="G23" i="57"/>
  <c r="N77" i="57"/>
  <c r="H77" i="57"/>
  <c r="C76" i="57"/>
  <c r="Z77" i="56"/>
  <c r="R77" i="56"/>
  <c r="G77" i="56"/>
  <c r="H77" i="56"/>
  <c r="S76" i="56"/>
  <c r="N76" i="56"/>
  <c r="H76" i="56"/>
  <c r="Z75" i="56"/>
  <c r="R75" i="56"/>
  <c r="K75" i="56"/>
  <c r="AA23" i="56"/>
  <c r="P23" i="56"/>
  <c r="O23" i="56"/>
  <c r="M23" i="56"/>
  <c r="H74" i="56"/>
  <c r="S77" i="56"/>
  <c r="N77" i="56"/>
  <c r="G75" i="56"/>
  <c r="Z74" i="56"/>
  <c r="I77" i="55"/>
  <c r="N76" i="55"/>
  <c r="J76" i="55"/>
  <c r="E76" i="55"/>
  <c r="J75" i="55"/>
  <c r="E75" i="55"/>
  <c r="R23" i="55"/>
  <c r="O23" i="55"/>
  <c r="J74" i="55"/>
  <c r="G23" i="55"/>
  <c r="Q76" i="54"/>
  <c r="K76" i="54"/>
  <c r="D76" i="54"/>
  <c r="E75" i="54"/>
  <c r="C75" i="54"/>
  <c r="N74" i="54"/>
  <c r="D74" i="54"/>
  <c r="AG22" i="54"/>
  <c r="AF22" i="54"/>
  <c r="AA22" i="54"/>
  <c r="Z22" i="54"/>
  <c r="S22" i="54"/>
  <c r="R22" i="54"/>
  <c r="M22" i="54"/>
  <c r="L22" i="54"/>
  <c r="H76" i="54"/>
  <c r="AB75" i="54"/>
  <c r="AE74" i="54"/>
  <c r="C75" i="53"/>
  <c r="K74" i="53"/>
  <c r="C74" i="53"/>
  <c r="K75" i="52"/>
  <c r="H73" i="52"/>
  <c r="G22" i="52"/>
  <c r="E74" i="52"/>
  <c r="P21" i="51"/>
  <c r="L21" i="51"/>
  <c r="G21" i="51"/>
  <c r="C21" i="51"/>
  <c r="H74" i="51"/>
  <c r="U21" i="54"/>
  <c r="U20" i="54"/>
  <c r="U19" i="54"/>
  <c r="U18" i="54"/>
  <c r="U17" i="54"/>
  <c r="U16" i="54"/>
  <c r="C9" i="78"/>
  <c r="D9" i="78"/>
  <c r="E9" i="78" s="1"/>
  <c r="F9" i="78" s="1"/>
  <c r="G9" i="78" s="1"/>
  <c r="H9" i="78" s="1"/>
  <c r="I9" i="78" s="1"/>
  <c r="J9" i="78" s="1"/>
  <c r="K9" i="78" s="1"/>
  <c r="L9" i="78" s="1"/>
  <c r="C9" i="62"/>
  <c r="D9" i="62"/>
  <c r="E9" i="62" s="1"/>
  <c r="F9" i="62" s="1"/>
  <c r="G9" i="62" s="1"/>
  <c r="H9" i="62" s="1"/>
  <c r="I9" i="62" s="1"/>
  <c r="J9" i="62" s="1"/>
  <c r="K9" i="62" s="1"/>
  <c r="L9" i="62" s="1"/>
  <c r="C10" i="61"/>
  <c r="D10" i="61"/>
  <c r="E10" i="61" s="1"/>
  <c r="F10" i="61" s="1"/>
  <c r="G10" i="61" s="1"/>
  <c r="H10" i="61" s="1"/>
  <c r="I10" i="61" s="1"/>
  <c r="J10" i="61" s="1"/>
  <c r="K10" i="61" s="1"/>
  <c r="L10" i="61" s="1"/>
  <c r="M10" i="61" s="1"/>
  <c r="N10" i="61" s="1"/>
  <c r="O10" i="61" s="1"/>
  <c r="P10" i="61" s="1"/>
  <c r="C10" i="60"/>
  <c r="D10" i="60"/>
  <c r="E10" i="60" s="1"/>
  <c r="F10" i="60" s="1"/>
  <c r="G10" i="60" s="1"/>
  <c r="H10" i="60" s="1"/>
  <c r="I10" i="60" s="1"/>
  <c r="J10" i="60" s="1"/>
  <c r="K10" i="60" s="1"/>
  <c r="L10" i="60" s="1"/>
  <c r="M10" i="60" s="1"/>
  <c r="N10" i="60" s="1"/>
  <c r="O10" i="60" s="1"/>
  <c r="P10" i="60" s="1"/>
  <c r="Q10" i="60" s="1"/>
  <c r="R10" i="60" s="1"/>
  <c r="C9" i="59"/>
  <c r="D9" i="59" s="1"/>
  <c r="E9" i="59" s="1"/>
  <c r="F9" i="59" s="1"/>
  <c r="G9" i="59" s="1"/>
  <c r="H9" i="59" s="1"/>
  <c r="I9" i="59" s="1"/>
  <c r="J9" i="59" s="1"/>
  <c r="K9" i="59" s="1"/>
  <c r="C9" i="58"/>
  <c r="D9" i="58"/>
  <c r="E9" i="58" s="1"/>
  <c r="F9" i="58" s="1"/>
  <c r="G9" i="58" s="1"/>
  <c r="H9" i="58" s="1"/>
  <c r="I9" i="58" s="1"/>
  <c r="J9" i="58" s="1"/>
  <c r="C10" i="57"/>
  <c r="D10" i="57"/>
  <c r="E10" i="57" s="1"/>
  <c r="F10" i="57" s="1"/>
  <c r="G10" i="57" s="1"/>
  <c r="H10" i="57" s="1"/>
  <c r="I10" i="57" s="1"/>
  <c r="J10" i="57" s="1"/>
  <c r="C10" i="56"/>
  <c r="D10" i="56"/>
  <c r="E10" i="56" s="1"/>
  <c r="F10" i="56" s="1"/>
  <c r="G10" i="56" s="1"/>
  <c r="H10" i="56" s="1"/>
  <c r="I10" i="56" s="1"/>
  <c r="J10" i="56" s="1"/>
  <c r="K10" i="56" s="1"/>
  <c r="L10" i="56" s="1"/>
  <c r="M10" i="56" s="1"/>
  <c r="N10" i="56" s="1"/>
  <c r="O10" i="56" s="1"/>
  <c r="P10" i="56" s="1"/>
  <c r="Q10" i="56" s="1"/>
  <c r="R10" i="56" s="1"/>
  <c r="S10" i="56" s="1"/>
  <c r="T10" i="56" s="1"/>
  <c r="U10" i="56" s="1"/>
  <c r="V10" i="56" s="1"/>
  <c r="W10" i="56" s="1"/>
  <c r="X10" i="56" s="1"/>
  <c r="Y10" i="56" s="1"/>
  <c r="Z10" i="56" s="1"/>
  <c r="AA10" i="56" s="1"/>
  <c r="AB10" i="56" s="1"/>
  <c r="C10" i="55"/>
  <c r="D10" i="55"/>
  <c r="E10" i="55" s="1"/>
  <c r="F10" i="55" s="1"/>
  <c r="G10" i="55" s="1"/>
  <c r="H10" i="55" s="1"/>
  <c r="I10" i="55" s="1"/>
  <c r="J10" i="55" s="1"/>
  <c r="K10" i="55" s="1"/>
  <c r="L10" i="55" s="1"/>
  <c r="M10" i="55" s="1"/>
  <c r="N10" i="55" s="1"/>
  <c r="O10" i="55" s="1"/>
  <c r="P10" i="55" s="1"/>
  <c r="Q10" i="55" s="1"/>
  <c r="R10" i="55" s="1"/>
  <c r="S10" i="55" s="1"/>
  <c r="C9" i="54"/>
  <c r="D9" i="54" s="1"/>
  <c r="E9" i="54" s="1"/>
  <c r="F9" i="54" s="1"/>
  <c r="G9" i="54" s="1"/>
  <c r="H9" i="54" s="1"/>
  <c r="I9" i="54" s="1"/>
  <c r="J9" i="54" s="1"/>
  <c r="K9" i="54" s="1"/>
  <c r="L9" i="54" s="1"/>
  <c r="M9" i="54" s="1"/>
  <c r="N9" i="54" s="1"/>
  <c r="O9" i="54" s="1"/>
  <c r="P9" i="54" s="1"/>
  <c r="Q9" i="54" s="1"/>
  <c r="R9" i="54" s="1"/>
  <c r="S9" i="54" s="1"/>
  <c r="V9" i="54" s="1"/>
  <c r="W9" i="54" s="1"/>
  <c r="X9" i="54" s="1"/>
  <c r="Y9" i="54" s="1"/>
  <c r="Z9" i="54" s="1"/>
  <c r="AA9" i="54" s="1"/>
  <c r="AB9" i="54" s="1"/>
  <c r="AC9" i="54" s="1"/>
  <c r="AD9" i="54" s="1"/>
  <c r="AE9" i="54" s="1"/>
  <c r="AF9" i="54" s="1"/>
  <c r="AG9" i="54" s="1"/>
  <c r="AH9" i="54" s="1"/>
  <c r="AI9" i="54" s="1"/>
  <c r="AJ9" i="54" s="1"/>
  <c r="C9" i="53"/>
  <c r="D9" i="53" s="1"/>
  <c r="E9" i="53" s="1"/>
  <c r="F9" i="53" s="1"/>
  <c r="G9" i="53" s="1"/>
  <c r="H9" i="53" s="1"/>
  <c r="I9" i="53" s="1"/>
  <c r="J9" i="53" s="1"/>
  <c r="K9" i="53" s="1"/>
  <c r="L9" i="53" s="1"/>
  <c r="M9" i="53" s="1"/>
  <c r="C9" i="52"/>
  <c r="D9" i="52"/>
  <c r="E9" i="52" s="1"/>
  <c r="F9" i="52" s="1"/>
  <c r="G9" i="52" s="1"/>
  <c r="H9" i="52" s="1"/>
  <c r="I9" i="52" s="1"/>
  <c r="J9" i="52" s="1"/>
  <c r="K9" i="52" s="1"/>
  <c r="L9" i="52" s="1"/>
  <c r="M9" i="52" s="1"/>
  <c r="N9" i="52" s="1"/>
  <c r="O9" i="52" s="1"/>
  <c r="P9" i="52" s="1"/>
  <c r="C8" i="51"/>
  <c r="D8" i="51"/>
  <c r="E8" i="51" s="1"/>
  <c r="F8" i="51" s="1"/>
  <c r="G8" i="51" s="1"/>
  <c r="H8" i="51" s="1"/>
  <c r="I8" i="51" s="1"/>
  <c r="J8" i="51" s="1"/>
  <c r="K8" i="51" s="1"/>
  <c r="L8" i="51" s="1"/>
  <c r="M8" i="51" s="1"/>
  <c r="N8" i="51" s="1"/>
  <c r="O8" i="51" s="1"/>
  <c r="P8" i="51" s="1"/>
  <c r="Q8" i="51" s="1"/>
  <c r="G72" i="62"/>
  <c r="T70" i="56"/>
  <c r="N72" i="56"/>
  <c r="O22" i="56"/>
  <c r="K73" i="56"/>
  <c r="F72" i="56"/>
  <c r="C72" i="56" s="1"/>
  <c r="J22" i="56"/>
  <c r="E72" i="55"/>
  <c r="G22" i="55"/>
  <c r="J21" i="53"/>
  <c r="AE69" i="54"/>
  <c r="AE72" i="54"/>
  <c r="D70" i="59"/>
  <c r="G66" i="78"/>
  <c r="G66" i="62"/>
  <c r="D67" i="62"/>
  <c r="D65" i="62"/>
  <c r="N69" i="57"/>
  <c r="N67" i="57"/>
  <c r="P21" i="57"/>
  <c r="K67" i="57"/>
  <c r="T67" i="56"/>
  <c r="N67" i="56"/>
  <c r="AH67" i="54"/>
  <c r="AJ20" i="54"/>
  <c r="V67" i="54"/>
  <c r="S20" i="54"/>
  <c r="N68" i="54"/>
  <c r="P20" i="54"/>
  <c r="I20" i="54"/>
  <c r="H66" i="53"/>
  <c r="AG20" i="54"/>
  <c r="F21" i="60"/>
  <c r="G21" i="60"/>
  <c r="K21" i="60"/>
  <c r="E21" i="61"/>
  <c r="G63" i="62"/>
  <c r="E19" i="62"/>
  <c r="P20" i="57"/>
  <c r="N64" i="57"/>
  <c r="N63" i="57"/>
  <c r="C64" i="57"/>
  <c r="E62" i="57"/>
  <c r="T64" i="56"/>
  <c r="T63" i="56"/>
  <c r="G63" i="56"/>
  <c r="F62" i="56"/>
  <c r="E64" i="55"/>
  <c r="E62" i="55"/>
  <c r="AH64" i="54"/>
  <c r="AH61" i="54"/>
  <c r="V63" i="54"/>
  <c r="X19" i="54"/>
  <c r="P19" i="54"/>
  <c r="O19" i="54"/>
  <c r="K63" i="54"/>
  <c r="H64" i="53"/>
  <c r="F20" i="60"/>
  <c r="E20" i="60"/>
  <c r="G20" i="60"/>
  <c r="L20" i="60"/>
  <c r="K20" i="60"/>
  <c r="M20" i="60"/>
  <c r="Q20" i="60"/>
  <c r="P20" i="60"/>
  <c r="R20" i="60"/>
  <c r="D20" i="61"/>
  <c r="E20" i="61"/>
  <c r="C65" i="61"/>
  <c r="G60" i="62"/>
  <c r="G58" i="62"/>
  <c r="B58" i="62" s="1"/>
  <c r="G57" i="62"/>
  <c r="F18" i="62"/>
  <c r="L19" i="60"/>
  <c r="N60" i="57"/>
  <c r="N59" i="57"/>
  <c r="E60" i="57"/>
  <c r="S60" i="56"/>
  <c r="N61" i="56"/>
  <c r="G61" i="56"/>
  <c r="H59" i="56"/>
  <c r="AH60" i="54"/>
  <c r="V60" i="54"/>
  <c r="V58" i="54"/>
  <c r="Q60" i="54"/>
  <c r="N57" i="54"/>
  <c r="K60" i="54"/>
  <c r="H59" i="53"/>
  <c r="J18" i="53"/>
  <c r="V42" i="54"/>
  <c r="T43" i="56"/>
  <c r="K43" i="57"/>
  <c r="AH43" i="54"/>
  <c r="N44" i="57"/>
  <c r="N44" i="54"/>
  <c r="N45" i="56"/>
  <c r="E15" i="60"/>
  <c r="G55" i="62"/>
  <c r="D53" i="62"/>
  <c r="O18" i="57"/>
  <c r="D54" i="57"/>
  <c r="B54" i="57" s="1"/>
  <c r="P18" i="56"/>
  <c r="G54" i="56"/>
  <c r="F54" i="56"/>
  <c r="V54" i="54"/>
  <c r="H56" i="53"/>
  <c r="R18" i="60"/>
  <c r="N18" i="60" s="1"/>
  <c r="I16" i="78"/>
  <c r="D50" i="62"/>
  <c r="M17" i="57"/>
  <c r="N51" i="56"/>
  <c r="P17" i="56"/>
  <c r="G53" i="56"/>
  <c r="F52" i="56"/>
  <c r="H50" i="56"/>
  <c r="E53" i="55"/>
  <c r="AH50" i="54"/>
  <c r="V51" i="54"/>
  <c r="X16" i="54"/>
  <c r="V49" i="54"/>
  <c r="G40" i="62"/>
  <c r="D40" i="62"/>
  <c r="B40" i="62" s="1"/>
  <c r="C28" i="60"/>
  <c r="N29" i="60"/>
  <c r="D31" i="62"/>
  <c r="B31" i="62" s="1"/>
  <c r="I27" i="60"/>
  <c r="R11" i="60"/>
  <c r="I15" i="62"/>
  <c r="G15" i="62" s="1"/>
  <c r="D47" i="62"/>
  <c r="E16" i="61"/>
  <c r="C16" i="61" s="1"/>
  <c r="N49" i="57"/>
  <c r="N48" i="57"/>
  <c r="O16" i="57"/>
  <c r="N16" i="57" s="1"/>
  <c r="K49" i="57"/>
  <c r="M16" i="57"/>
  <c r="T48" i="56"/>
  <c r="E48" i="55"/>
  <c r="V48" i="54"/>
  <c r="V47" i="54"/>
  <c r="V46" i="54"/>
  <c r="N48" i="54"/>
  <c r="N46" i="54"/>
  <c r="K47" i="54"/>
  <c r="H46" i="53"/>
  <c r="F16" i="60"/>
  <c r="H36" i="53"/>
  <c r="H36" i="54"/>
  <c r="K36" i="54"/>
  <c r="N36" i="54"/>
  <c r="V36" i="54"/>
  <c r="AH36" i="54"/>
  <c r="K35" i="54"/>
  <c r="M12" i="54"/>
  <c r="I12" i="53"/>
  <c r="C37" i="58"/>
  <c r="B37" i="58" s="1"/>
  <c r="G32" i="56"/>
  <c r="K37" i="56"/>
  <c r="F26" i="56"/>
  <c r="L11" i="57"/>
  <c r="K26" i="57"/>
  <c r="K27" i="54"/>
  <c r="V27" i="54"/>
  <c r="D28" i="57"/>
  <c r="V31" i="54"/>
  <c r="K30" i="54"/>
  <c r="K31" i="57"/>
  <c r="E32" i="57"/>
  <c r="H32" i="53"/>
  <c r="H33" i="56"/>
  <c r="T34" i="56"/>
  <c r="E34" i="57"/>
  <c r="E35" i="57"/>
  <c r="R35" i="56"/>
  <c r="N35" i="57"/>
  <c r="N35" i="56"/>
  <c r="L13" i="57"/>
  <c r="N36" i="57"/>
  <c r="N36" i="56"/>
  <c r="N37" i="57"/>
  <c r="E37" i="55"/>
  <c r="R13" i="54"/>
  <c r="AH37" i="54"/>
  <c r="AH38" i="54"/>
  <c r="AJ13" i="54"/>
  <c r="AH40" i="54"/>
  <c r="P14" i="56"/>
  <c r="D38" i="57"/>
  <c r="E40" i="57"/>
  <c r="K38" i="57"/>
  <c r="H40" i="53"/>
  <c r="E41" i="55"/>
  <c r="N41" i="56"/>
  <c r="W28" i="56"/>
  <c r="C33" i="61"/>
  <c r="S45" i="56"/>
  <c r="Q48" i="54"/>
  <c r="K11" i="59"/>
  <c r="H34" i="57"/>
  <c r="C16" i="51"/>
  <c r="D33" i="59"/>
  <c r="R32" i="56"/>
  <c r="Q29" i="54"/>
  <c r="H42" i="57"/>
  <c r="D45" i="57"/>
  <c r="H40" i="57"/>
  <c r="H36" i="57"/>
  <c r="H30" i="54"/>
  <c r="F14" i="59"/>
  <c r="D25" i="59"/>
  <c r="W53" i="56"/>
  <c r="AE43" i="54"/>
  <c r="D40" i="59"/>
  <c r="D44" i="59"/>
  <c r="S35" i="56"/>
  <c r="Y37" i="54"/>
  <c r="E29" i="53"/>
  <c r="I44" i="59"/>
  <c r="C43" i="58"/>
  <c r="Q31" i="54"/>
  <c r="D55" i="57"/>
  <c r="Q26" i="54"/>
  <c r="AB43" i="54"/>
  <c r="H28" i="54"/>
  <c r="C31" i="60"/>
  <c r="C39" i="61"/>
  <c r="H64" i="54"/>
  <c r="I31" i="59"/>
  <c r="C54" i="57"/>
  <c r="AE50" i="54"/>
  <c r="H53" i="54"/>
  <c r="C37" i="61"/>
  <c r="W43" i="56"/>
  <c r="S39" i="56"/>
  <c r="AB64" i="54"/>
  <c r="Q54" i="54"/>
  <c r="W48" i="56"/>
  <c r="AB29" i="54"/>
  <c r="Q36" i="54"/>
  <c r="C35" i="61"/>
  <c r="C35" i="60"/>
  <c r="C32" i="60"/>
  <c r="C44" i="61"/>
  <c r="D58" i="59"/>
  <c r="H51" i="57"/>
  <c r="Q55" i="54"/>
  <c r="K65" i="55"/>
  <c r="Y40" i="54"/>
  <c r="I32" i="59"/>
  <c r="D54" i="59"/>
  <c r="D50" i="59"/>
  <c r="I53" i="59"/>
  <c r="I52" i="59"/>
  <c r="H58" i="54"/>
  <c r="AB60" i="54"/>
  <c r="N59" i="55"/>
  <c r="H65" i="54"/>
  <c r="AB67" i="54"/>
  <c r="Q65" i="54"/>
  <c r="H61" i="57"/>
  <c r="G53" i="58"/>
  <c r="D37" i="59"/>
  <c r="C46" i="61"/>
  <c r="G10" i="51"/>
  <c r="C53" i="61"/>
  <c r="S12" i="54"/>
  <c r="I28" i="60"/>
  <c r="C45" i="61"/>
  <c r="C58" i="61"/>
  <c r="W66" i="56"/>
  <c r="N56" i="55"/>
  <c r="N54" i="55"/>
  <c r="O19" i="60"/>
  <c r="AB63" i="54"/>
  <c r="I67" i="59"/>
  <c r="N65" i="55"/>
  <c r="I20" i="57"/>
  <c r="D68" i="59"/>
  <c r="F20" i="59"/>
  <c r="S68" i="56"/>
  <c r="K68" i="55"/>
  <c r="W35" i="56"/>
  <c r="E17" i="60"/>
  <c r="I52" i="60"/>
  <c r="I63" i="59"/>
  <c r="D56" i="57"/>
  <c r="I48" i="59"/>
  <c r="C13" i="51"/>
  <c r="J20" i="54"/>
  <c r="D60" i="59"/>
  <c r="H57" i="54"/>
  <c r="I18" i="54"/>
  <c r="D47" i="59"/>
  <c r="G14" i="51"/>
  <c r="AB53" i="54"/>
  <c r="E60" i="53"/>
  <c r="I60" i="60"/>
  <c r="I34" i="60"/>
  <c r="AA21" i="54"/>
  <c r="AB48" i="54"/>
  <c r="AB62" i="54"/>
  <c r="F16" i="59"/>
  <c r="N69" i="55"/>
  <c r="N64" i="55"/>
  <c r="Y60" i="54"/>
  <c r="F14" i="53"/>
  <c r="AB61" i="54"/>
  <c r="W51" i="56"/>
  <c r="J17" i="54"/>
  <c r="I43" i="60"/>
  <c r="AC18" i="54"/>
  <c r="D63" i="59"/>
  <c r="E59" i="53"/>
  <c r="Y62" i="54"/>
  <c r="I62" i="59"/>
  <c r="I46" i="59"/>
  <c r="G46" i="58"/>
  <c r="D48" i="59"/>
  <c r="I61" i="59"/>
  <c r="E65" i="53"/>
  <c r="E53" i="53"/>
  <c r="Y47" i="54"/>
  <c r="Z15" i="54"/>
  <c r="Y15" i="54" s="1"/>
  <c r="E15" i="59"/>
  <c r="Q19" i="60"/>
  <c r="AB57" i="54"/>
  <c r="M11" i="60"/>
  <c r="Y68" i="54"/>
  <c r="I30" i="59"/>
  <c r="E64" i="53"/>
  <c r="H33" i="54"/>
  <c r="M12" i="60"/>
  <c r="Q62" i="54"/>
  <c r="I63" i="55"/>
  <c r="H38" i="57"/>
  <c r="I37" i="59"/>
  <c r="Y29" i="54"/>
  <c r="G38" i="61"/>
  <c r="N47" i="55"/>
  <c r="R20" i="54"/>
  <c r="H67" i="54"/>
  <c r="Q65" i="55"/>
  <c r="AE57" i="54"/>
  <c r="J15" i="59"/>
  <c r="I54" i="59"/>
  <c r="D51" i="59"/>
  <c r="Y49" i="54"/>
  <c r="G47" i="58"/>
  <c r="D18" i="58"/>
  <c r="Y48" i="54"/>
  <c r="S46" i="56"/>
  <c r="G40" i="58"/>
  <c r="D64" i="59"/>
  <c r="P19" i="60"/>
  <c r="E48" i="53"/>
  <c r="H42" i="52"/>
  <c r="J18" i="60"/>
  <c r="N55" i="60"/>
  <c r="P14" i="60"/>
  <c r="K46" i="52"/>
  <c r="Y67" i="54"/>
  <c r="J63" i="55"/>
  <c r="Z63" i="56"/>
  <c r="R63" i="56"/>
  <c r="AG19" i="54"/>
  <c r="C19" i="51"/>
  <c r="M18" i="60"/>
  <c r="G16" i="51"/>
  <c r="Q51" i="54"/>
  <c r="L14" i="60"/>
  <c r="N62" i="55"/>
  <c r="O20" i="55"/>
  <c r="C48" i="58"/>
  <c r="W62" i="56"/>
  <c r="Q47" i="54"/>
  <c r="K34" i="55"/>
  <c r="C68" i="58"/>
  <c r="N56" i="52"/>
  <c r="W56" i="56"/>
  <c r="R14" i="60"/>
  <c r="Z18" i="54"/>
  <c r="K59" i="55"/>
  <c r="AC20" i="54"/>
  <c r="G17" i="51"/>
  <c r="J19" i="60"/>
  <c r="O18" i="60"/>
  <c r="H44" i="54"/>
  <c r="K47" i="52"/>
  <c r="N51" i="52"/>
  <c r="K50" i="55"/>
  <c r="F13" i="53"/>
  <c r="E31" i="53"/>
  <c r="Y44" i="54"/>
  <c r="K14" i="60"/>
  <c r="J13" i="59"/>
  <c r="H20" i="59"/>
  <c r="Z69" i="56"/>
  <c r="Q69" i="55"/>
  <c r="F12" i="53"/>
  <c r="I35" i="59"/>
  <c r="J10" i="58"/>
  <c r="M20" i="55"/>
  <c r="J65" i="55"/>
  <c r="J55" i="62"/>
  <c r="F17" i="60"/>
  <c r="AA17" i="56"/>
  <c r="M17" i="60"/>
  <c r="N26" i="55"/>
  <c r="K17" i="59"/>
  <c r="AE63" i="54"/>
  <c r="E15" i="61"/>
  <c r="C15" i="61" s="1"/>
  <c r="G51" i="61"/>
  <c r="G15" i="51"/>
  <c r="N64" i="52"/>
  <c r="R20" i="55"/>
  <c r="Q20" i="55" s="1"/>
  <c r="I64" i="55"/>
  <c r="O14" i="60"/>
  <c r="L35" i="61"/>
  <c r="M16" i="60"/>
  <c r="W47" i="56"/>
  <c r="J12" i="54"/>
  <c r="C9" i="51"/>
  <c r="H29" i="57"/>
  <c r="D35" i="59"/>
  <c r="B35" i="59" s="1"/>
  <c r="L49" i="61"/>
  <c r="F49" i="61" s="1"/>
  <c r="R48" i="56"/>
  <c r="AB46" i="54"/>
  <c r="AD10" i="54"/>
  <c r="L16" i="60"/>
  <c r="O19" i="51"/>
  <c r="H54" i="54"/>
  <c r="D18" i="60"/>
  <c r="H17" i="59"/>
  <c r="E20" i="58"/>
  <c r="G66" i="58"/>
  <c r="AD19" i="54"/>
  <c r="G63" i="58"/>
  <c r="I19" i="58"/>
  <c r="H59" i="54"/>
  <c r="D13" i="60"/>
  <c r="I36" i="60"/>
  <c r="C32" i="61"/>
  <c r="L10" i="78"/>
  <c r="I16" i="58"/>
  <c r="I20" i="58"/>
  <c r="C17" i="59"/>
  <c r="I55" i="55"/>
  <c r="J51" i="55"/>
  <c r="D51" i="55" s="1"/>
  <c r="P17" i="55"/>
  <c r="C15" i="51"/>
  <c r="G49" i="58"/>
  <c r="H16" i="58"/>
  <c r="H53" i="57"/>
  <c r="AA16" i="54"/>
  <c r="H50" i="57"/>
  <c r="AE49" i="54"/>
  <c r="AG16" i="54"/>
  <c r="K32" i="55"/>
  <c r="H63" i="54"/>
  <c r="H19" i="59"/>
  <c r="G50" i="58"/>
  <c r="AB26" i="54"/>
  <c r="C30" i="54"/>
  <c r="B30" i="54" s="1"/>
  <c r="P17" i="52"/>
  <c r="C56" i="57"/>
  <c r="H56" i="57"/>
  <c r="C54" i="60"/>
  <c r="H57" i="57"/>
  <c r="K54" i="55"/>
  <c r="I17" i="54"/>
  <c r="Y38" i="54"/>
  <c r="O12" i="55"/>
  <c r="N39" i="55"/>
  <c r="J14" i="58"/>
  <c r="G41" i="58"/>
  <c r="Y61" i="54"/>
  <c r="AA19" i="54"/>
  <c r="E25" i="53"/>
  <c r="O14" i="55"/>
  <c r="E40" i="53"/>
  <c r="J19" i="58"/>
  <c r="N63" i="52"/>
  <c r="Q43" i="54"/>
  <c r="P20" i="55"/>
  <c r="N20" i="55" s="1"/>
  <c r="D15" i="60"/>
  <c r="C50" i="58"/>
  <c r="E17" i="61"/>
  <c r="N53" i="60"/>
  <c r="K14" i="61"/>
  <c r="E14" i="60"/>
  <c r="L12" i="60"/>
  <c r="Y42" i="54"/>
  <c r="R17" i="54"/>
  <c r="Q17" i="54" s="1"/>
  <c r="Q56" i="54"/>
  <c r="D42" i="59"/>
  <c r="C45" i="58"/>
  <c r="D15" i="58"/>
  <c r="Y15" i="56"/>
  <c r="I42" i="60"/>
  <c r="N42" i="60"/>
  <c r="C42" i="61"/>
  <c r="Q32" i="54"/>
  <c r="L12" i="62"/>
  <c r="J12" i="62" s="1"/>
  <c r="W37" i="56"/>
  <c r="AB39" i="54"/>
  <c r="AG11" i="54"/>
  <c r="O14" i="52"/>
  <c r="W32" i="56"/>
  <c r="I32" i="55"/>
  <c r="H39" i="54"/>
  <c r="Q39" i="54"/>
  <c r="C56" i="58"/>
  <c r="K47" i="55"/>
  <c r="R16" i="55"/>
  <c r="Q16" i="55" s="1"/>
  <c r="I34" i="59"/>
  <c r="C47" i="61"/>
  <c r="H49" i="57"/>
  <c r="Y27" i="54"/>
  <c r="P11" i="55"/>
  <c r="X15" i="56"/>
  <c r="W15" i="56" s="1"/>
  <c r="J15" i="57"/>
  <c r="F12" i="60"/>
  <c r="E10" i="58"/>
  <c r="E16" i="58"/>
  <c r="C37" i="60"/>
  <c r="M13" i="60"/>
  <c r="Q35" i="54"/>
  <c r="Y35" i="54"/>
  <c r="AF12" i="54"/>
  <c r="AE33" i="54"/>
  <c r="Y11" i="56"/>
  <c r="H27" i="57"/>
  <c r="D29" i="59"/>
  <c r="AF10" i="54"/>
  <c r="AE25" i="54"/>
  <c r="AG10" i="54"/>
  <c r="Q32" i="55"/>
  <c r="Z33" i="56"/>
  <c r="Q33" i="55"/>
  <c r="R36" i="56"/>
  <c r="H33" i="57"/>
  <c r="G64" i="58"/>
  <c r="G19" i="58" s="1"/>
  <c r="H44" i="57"/>
  <c r="I45" i="55"/>
  <c r="C45" i="55" s="1"/>
  <c r="H45" i="57"/>
  <c r="S17" i="54"/>
  <c r="D17" i="60"/>
  <c r="O17" i="60"/>
  <c r="L33" i="61"/>
  <c r="F33" i="61" s="1"/>
  <c r="B33" i="61" s="1"/>
  <c r="N51" i="55"/>
  <c r="C30" i="61"/>
  <c r="E14" i="58"/>
  <c r="H41" i="56"/>
  <c r="E41" i="57"/>
  <c r="C41" i="57"/>
  <c r="C40" i="57"/>
  <c r="N40" i="56"/>
  <c r="N39" i="54"/>
  <c r="H39" i="53"/>
  <c r="L14" i="57"/>
  <c r="K39" i="57"/>
  <c r="R41" i="56"/>
  <c r="R40" i="56"/>
  <c r="V38" i="54"/>
  <c r="K38" i="54"/>
  <c r="H38" i="53"/>
  <c r="M14" i="57"/>
  <c r="K14" i="57" s="1"/>
  <c r="E38" i="55"/>
  <c r="V37" i="54"/>
  <c r="H37" i="53"/>
  <c r="N37" i="56"/>
  <c r="T36" i="56"/>
  <c r="E35" i="55"/>
  <c r="C37" i="57"/>
  <c r="D33" i="57"/>
  <c r="B33" i="57" s="1"/>
  <c r="C33" i="57"/>
  <c r="D32" i="53"/>
  <c r="E32" i="55"/>
  <c r="N31" i="54"/>
  <c r="D31" i="53"/>
  <c r="D31" i="57"/>
  <c r="S31" i="56"/>
  <c r="N31" i="57"/>
  <c r="E31" i="57"/>
  <c r="N31" i="56"/>
  <c r="AH32" i="54"/>
  <c r="AH30" i="54"/>
  <c r="P12" i="57"/>
  <c r="S30" i="56"/>
  <c r="AH29" i="54"/>
  <c r="X11" i="54"/>
  <c r="L12" i="57"/>
  <c r="K12" i="57" s="1"/>
  <c r="K30" i="57"/>
  <c r="T30" i="56"/>
  <c r="U12" i="56"/>
  <c r="E30" i="55"/>
  <c r="F12" i="55"/>
  <c r="L11" i="54"/>
  <c r="S29" i="56"/>
  <c r="N29" i="57"/>
  <c r="E29" i="57"/>
  <c r="E29" i="55"/>
  <c r="K28" i="54"/>
  <c r="N28" i="57"/>
  <c r="C28" i="57"/>
  <c r="B28" i="57" s="1"/>
  <c r="E28" i="57"/>
  <c r="H28" i="56"/>
  <c r="H27" i="53"/>
  <c r="D27" i="57"/>
  <c r="T27" i="56"/>
  <c r="AH26" i="54"/>
  <c r="G11" i="57"/>
  <c r="E26" i="55"/>
  <c r="F11" i="55"/>
  <c r="K31" i="56"/>
  <c r="C33" i="53"/>
  <c r="H35" i="54"/>
  <c r="I16" i="61"/>
  <c r="N49" i="60"/>
  <c r="G15" i="52"/>
  <c r="H48" i="53"/>
  <c r="L15" i="54"/>
  <c r="K46" i="54"/>
  <c r="N47" i="54"/>
  <c r="T46" i="56"/>
  <c r="R47" i="56"/>
  <c r="S48" i="56"/>
  <c r="D46" i="57"/>
  <c r="K46" i="57"/>
  <c r="D45" i="62"/>
  <c r="G48" i="62"/>
  <c r="F15" i="78"/>
  <c r="P11" i="60"/>
  <c r="C26" i="60"/>
  <c r="G30" i="58"/>
  <c r="D32" i="62"/>
  <c r="J31" i="78"/>
  <c r="J36" i="78"/>
  <c r="G36" i="78"/>
  <c r="F12" i="78"/>
  <c r="J33" i="62"/>
  <c r="D26" i="78"/>
  <c r="G25" i="78"/>
  <c r="J27" i="62"/>
  <c r="K11" i="60"/>
  <c r="G26" i="58"/>
  <c r="N33" i="60"/>
  <c r="D39" i="62"/>
  <c r="D37" i="62"/>
  <c r="G38" i="62"/>
  <c r="I13" i="62"/>
  <c r="G39" i="78"/>
  <c r="G38" i="78"/>
  <c r="I51" i="60"/>
  <c r="AB50" i="54"/>
  <c r="F16" i="52"/>
  <c r="K50" i="54"/>
  <c r="K52" i="54"/>
  <c r="K49" i="54"/>
  <c r="H49" i="53"/>
  <c r="E51" i="55"/>
  <c r="F17" i="55"/>
  <c r="I17" i="56"/>
  <c r="F50" i="56"/>
  <c r="H52" i="56"/>
  <c r="H53" i="56"/>
  <c r="O17" i="56"/>
  <c r="T50" i="56"/>
  <c r="R51" i="56"/>
  <c r="T51" i="56"/>
  <c r="S52" i="56"/>
  <c r="C50" i="57"/>
  <c r="E50" i="57"/>
  <c r="E51" i="57"/>
  <c r="C51" i="57"/>
  <c r="F17" i="57"/>
  <c r="D53" i="57"/>
  <c r="K52" i="57"/>
  <c r="F16" i="62"/>
  <c r="J50" i="78"/>
  <c r="G50" i="78"/>
  <c r="G51" i="78"/>
  <c r="F17" i="52"/>
  <c r="D54" i="53"/>
  <c r="D55" i="53"/>
  <c r="M17" i="53"/>
  <c r="K53" i="54"/>
  <c r="N56" i="54"/>
  <c r="O17" i="54"/>
  <c r="V55" i="54"/>
  <c r="E55" i="55"/>
  <c r="H54" i="56"/>
  <c r="N54" i="56"/>
  <c r="O18" i="56"/>
  <c r="N57" i="56"/>
  <c r="T55" i="56"/>
  <c r="R56" i="56"/>
  <c r="U18" i="56"/>
  <c r="R18" i="56" s="1"/>
  <c r="R57" i="56"/>
  <c r="T57" i="56"/>
  <c r="E56" i="57"/>
  <c r="K56" i="57"/>
  <c r="J54" i="62"/>
  <c r="D56" i="62"/>
  <c r="I17" i="78"/>
  <c r="G54" i="78"/>
  <c r="C43" i="61"/>
  <c r="K45" i="57"/>
  <c r="G45" i="56"/>
  <c r="AH44" i="54"/>
  <c r="V44" i="54"/>
  <c r="D43" i="62"/>
  <c r="D44" i="57"/>
  <c r="M15" i="57"/>
  <c r="C44" i="57"/>
  <c r="B44" i="57"/>
  <c r="E44" i="57"/>
  <c r="T44" i="56"/>
  <c r="R44" i="56"/>
  <c r="E44" i="55"/>
  <c r="J42" i="78"/>
  <c r="D43" i="57"/>
  <c r="B43" i="57" s="1"/>
  <c r="H42" i="54"/>
  <c r="N43" i="57"/>
  <c r="R43" i="56"/>
  <c r="K43" i="56"/>
  <c r="N42" i="54"/>
  <c r="F14" i="52"/>
  <c r="X14" i="54"/>
  <c r="M14" i="54"/>
  <c r="J14" i="53"/>
  <c r="N42" i="57"/>
  <c r="N42" i="56"/>
  <c r="G42" i="56"/>
  <c r="J15" i="56"/>
  <c r="E42" i="55"/>
  <c r="F15" i="55"/>
  <c r="V41" i="54"/>
  <c r="P14" i="54"/>
  <c r="K41" i="54"/>
  <c r="H41" i="53"/>
  <c r="I14" i="53"/>
  <c r="N19" i="61"/>
  <c r="C61" i="61"/>
  <c r="N61" i="60"/>
  <c r="I61" i="60"/>
  <c r="C61" i="60"/>
  <c r="AD18" i="54"/>
  <c r="F18" i="52"/>
  <c r="I18" i="53"/>
  <c r="O18" i="54"/>
  <c r="AE58" i="54"/>
  <c r="AH59" i="54"/>
  <c r="F59" i="56"/>
  <c r="H60" i="56"/>
  <c r="H61" i="56"/>
  <c r="F61" i="56"/>
  <c r="K58" i="56"/>
  <c r="S59" i="56"/>
  <c r="Z61" i="56"/>
  <c r="C59" i="57"/>
  <c r="E59" i="57"/>
  <c r="C60" i="57"/>
  <c r="E61" i="57"/>
  <c r="C61" i="57"/>
  <c r="K58" i="57"/>
  <c r="D57" i="78"/>
  <c r="I20" i="61"/>
  <c r="G64" i="61"/>
  <c r="C62" i="61"/>
  <c r="N64" i="60"/>
  <c r="N62" i="60"/>
  <c r="I64" i="60"/>
  <c r="H64" i="60" s="1"/>
  <c r="I62" i="60"/>
  <c r="C64" i="60"/>
  <c r="C62" i="60"/>
  <c r="K63" i="55"/>
  <c r="C62" i="53"/>
  <c r="D63" i="54"/>
  <c r="K61" i="54"/>
  <c r="M19" i="54"/>
  <c r="Q63" i="54"/>
  <c r="Q64" i="54"/>
  <c r="AI19" i="54"/>
  <c r="AH62" i="54"/>
  <c r="F20" i="55"/>
  <c r="H62" i="56"/>
  <c r="I20" i="56"/>
  <c r="H63" i="56"/>
  <c r="F63" i="56"/>
  <c r="C63" i="56" s="1"/>
  <c r="H64" i="56"/>
  <c r="F64" i="56"/>
  <c r="F65" i="56"/>
  <c r="H65" i="56"/>
  <c r="L20" i="56"/>
  <c r="N62" i="56"/>
  <c r="O20" i="56"/>
  <c r="T62" i="56"/>
  <c r="R62" i="56"/>
  <c r="U20" i="56"/>
  <c r="R64" i="56"/>
  <c r="C64" i="56" s="1"/>
  <c r="R65" i="56"/>
  <c r="W65" i="56"/>
  <c r="C62" i="57"/>
  <c r="C63" i="57"/>
  <c r="E63" i="57"/>
  <c r="E64" i="57"/>
  <c r="C65" i="57"/>
  <c r="E65" i="57"/>
  <c r="H64" i="57"/>
  <c r="J63" i="62"/>
  <c r="D62" i="62"/>
  <c r="I19" i="62"/>
  <c r="L68" i="61"/>
  <c r="G68" i="61"/>
  <c r="C66" i="61"/>
  <c r="N69" i="60"/>
  <c r="N67" i="60"/>
  <c r="I69" i="60"/>
  <c r="I67" i="60"/>
  <c r="D65" i="59"/>
  <c r="C66" i="60"/>
  <c r="E21" i="60"/>
  <c r="C68" i="60"/>
  <c r="AE66" i="54"/>
  <c r="AB21" i="56"/>
  <c r="N65" i="54"/>
  <c r="V66" i="54"/>
  <c r="V68" i="54"/>
  <c r="AF20" i="54"/>
  <c r="AE65" i="54"/>
  <c r="G69" i="56"/>
  <c r="D66" i="57"/>
  <c r="G21" i="57"/>
  <c r="K66" i="57"/>
  <c r="K68" i="57"/>
  <c r="J65" i="62"/>
  <c r="J67" i="62"/>
  <c r="F20" i="62"/>
  <c r="I20" i="62"/>
  <c r="G68" i="62"/>
  <c r="G67" i="78"/>
  <c r="L70" i="61"/>
  <c r="I69" i="59"/>
  <c r="G69" i="59" s="1"/>
  <c r="N72" i="60"/>
  <c r="I72" i="60"/>
  <c r="H72" i="60" s="1"/>
  <c r="D71" i="59"/>
  <c r="C72" i="60"/>
  <c r="C70" i="60"/>
  <c r="L21" i="78"/>
  <c r="K73" i="55"/>
  <c r="Q72" i="54"/>
  <c r="K72" i="55"/>
  <c r="AE71" i="54"/>
  <c r="Q71" i="54"/>
  <c r="J71" i="55"/>
  <c r="D71" i="55" s="1"/>
  <c r="K71" i="55"/>
  <c r="AE70" i="54"/>
  <c r="Q70" i="54"/>
  <c r="I22" i="57"/>
  <c r="X22" i="56"/>
  <c r="Y69" i="54"/>
  <c r="Q69" i="54"/>
  <c r="D69" i="54"/>
  <c r="D69" i="53"/>
  <c r="D70" i="54"/>
  <c r="D72" i="53"/>
  <c r="S71" i="56"/>
  <c r="S72" i="56"/>
  <c r="D72" i="56" s="1"/>
  <c r="S73" i="56"/>
  <c r="J70" i="62"/>
  <c r="F21" i="78"/>
  <c r="D31" i="59"/>
  <c r="D30" i="59"/>
  <c r="O10" i="52"/>
  <c r="W27" i="56"/>
  <c r="C26" i="53"/>
  <c r="E61" i="53"/>
  <c r="C44" i="58"/>
  <c r="K52" i="55"/>
  <c r="Y17" i="56"/>
  <c r="C29" i="61"/>
  <c r="I56" i="60"/>
  <c r="C50" i="61"/>
  <c r="AB49" i="54"/>
  <c r="H52" i="57"/>
  <c r="P17" i="61"/>
  <c r="G17" i="60"/>
  <c r="I39" i="60"/>
  <c r="P12" i="60"/>
  <c r="L13" i="60"/>
  <c r="G34" i="61"/>
  <c r="Z48" i="56"/>
  <c r="H35" i="57"/>
  <c r="K11" i="61"/>
  <c r="D16" i="61"/>
  <c r="P16" i="60"/>
  <c r="I29" i="60"/>
  <c r="C27" i="60"/>
  <c r="I46" i="60"/>
  <c r="AE45" i="54"/>
  <c r="X11" i="56"/>
  <c r="W11" i="56" s="1"/>
  <c r="W26" i="56"/>
  <c r="E38" i="53"/>
  <c r="L15" i="60"/>
  <c r="J53" i="78"/>
  <c r="I55" i="60"/>
  <c r="G60" i="58"/>
  <c r="J13" i="58"/>
  <c r="K11" i="51"/>
  <c r="N29" i="55"/>
  <c r="Q14" i="60"/>
  <c r="Q13" i="60"/>
  <c r="I33" i="55"/>
  <c r="C33" i="55" s="1"/>
  <c r="K33" i="55"/>
  <c r="D34" i="59"/>
  <c r="B34" i="59" s="1"/>
  <c r="C34" i="58"/>
  <c r="N50" i="52"/>
  <c r="I18" i="57"/>
  <c r="E44" i="53"/>
  <c r="I53" i="55"/>
  <c r="Y55" i="54"/>
  <c r="J50" i="55"/>
  <c r="N52" i="55"/>
  <c r="D18" i="61"/>
  <c r="N54" i="60"/>
  <c r="P16" i="52"/>
  <c r="K51" i="55"/>
  <c r="Q50" i="54"/>
  <c r="G65" i="58"/>
  <c r="J44" i="78"/>
  <c r="H61" i="54"/>
  <c r="I19" i="54"/>
  <c r="S16" i="54"/>
  <c r="H50" i="54"/>
  <c r="N56" i="60"/>
  <c r="G11" i="53"/>
  <c r="N40" i="52"/>
  <c r="O11" i="52"/>
  <c r="F15" i="58"/>
  <c r="Y12" i="56"/>
  <c r="I39" i="55"/>
  <c r="C39" i="55"/>
  <c r="R37" i="56"/>
  <c r="K12" i="51"/>
  <c r="K56" i="55"/>
  <c r="Q64" i="55"/>
  <c r="AD14" i="54"/>
  <c r="G45" i="61"/>
  <c r="W55" i="56"/>
  <c r="AB56" i="54"/>
  <c r="Y20" i="56"/>
  <c r="W20" i="56" s="1"/>
  <c r="N14" i="61"/>
  <c r="N40" i="60"/>
  <c r="I41" i="60"/>
  <c r="F14" i="60"/>
  <c r="I30" i="60"/>
  <c r="E12" i="61"/>
  <c r="J14" i="54"/>
  <c r="O9" i="51"/>
  <c r="K13" i="61"/>
  <c r="I14" i="54"/>
  <c r="H41" i="54"/>
  <c r="AE41" i="54"/>
  <c r="AF14" i="54"/>
  <c r="Y31" i="54"/>
  <c r="I11" i="54"/>
  <c r="S34" i="56"/>
  <c r="L13" i="62"/>
  <c r="X14" i="56"/>
  <c r="AE30" i="54"/>
  <c r="AE32" i="54"/>
  <c r="I41" i="55"/>
  <c r="I26" i="59"/>
  <c r="G26" i="59" s="1"/>
  <c r="Y41" i="54"/>
  <c r="H31" i="54"/>
  <c r="W39" i="56"/>
  <c r="AE39" i="54"/>
  <c r="AE38" i="54"/>
  <c r="H41" i="57"/>
  <c r="D39" i="59"/>
  <c r="B39" i="59" s="1"/>
  <c r="Q40" i="54"/>
  <c r="AE29" i="54"/>
  <c r="AF11" i="54"/>
  <c r="AE11" i="54" s="1"/>
  <c r="W30" i="56"/>
  <c r="H26" i="54"/>
  <c r="G44" i="58"/>
  <c r="F12" i="58"/>
  <c r="D59" i="57"/>
  <c r="H48" i="57"/>
  <c r="Z47" i="56"/>
  <c r="Q47" i="55"/>
  <c r="L36" i="61"/>
  <c r="AE28" i="54"/>
  <c r="G37" i="61"/>
  <c r="N48" i="60"/>
  <c r="C49" i="60"/>
  <c r="C47" i="60"/>
  <c r="Q49" i="55"/>
  <c r="J48" i="55"/>
  <c r="D48" i="55" s="1"/>
  <c r="Q45" i="54"/>
  <c r="R15" i="54"/>
  <c r="D14" i="58"/>
  <c r="K19" i="59"/>
  <c r="C17" i="51"/>
  <c r="N58" i="55"/>
  <c r="C47" i="58"/>
  <c r="B47" i="58" s="1"/>
  <c r="C53" i="58"/>
  <c r="N43" i="60"/>
  <c r="I42" i="55"/>
  <c r="D12" i="60"/>
  <c r="C30" i="60"/>
  <c r="N35" i="60"/>
  <c r="G36" i="61"/>
  <c r="C41" i="61"/>
  <c r="D14" i="60"/>
  <c r="C38" i="60"/>
  <c r="Q12" i="60"/>
  <c r="N32" i="60"/>
  <c r="I37" i="60"/>
  <c r="R13" i="60"/>
  <c r="L34" i="61"/>
  <c r="Y36" i="54"/>
  <c r="AE36" i="54"/>
  <c r="AB33" i="54"/>
  <c r="AC12" i="54"/>
  <c r="J26" i="55"/>
  <c r="D26" i="55" s="1"/>
  <c r="AE26" i="54"/>
  <c r="AB27" i="54"/>
  <c r="J12" i="57"/>
  <c r="AB38" i="54"/>
  <c r="H32" i="54"/>
  <c r="AB32" i="54"/>
  <c r="AF13" i="54"/>
  <c r="AE37" i="54"/>
  <c r="AE40" i="54"/>
  <c r="AE44" i="54"/>
  <c r="AB44" i="54"/>
  <c r="Q41" i="54"/>
  <c r="N42" i="52"/>
  <c r="I15" i="57"/>
  <c r="H15" i="57" s="1"/>
  <c r="H43" i="57"/>
  <c r="Q42" i="54"/>
  <c r="Z44" i="56"/>
  <c r="H17" i="61"/>
  <c r="G29" i="61"/>
  <c r="AE53" i="54"/>
  <c r="AB55" i="54"/>
  <c r="C62" i="58"/>
  <c r="I39" i="59"/>
  <c r="N41" i="57"/>
  <c r="S41" i="56"/>
  <c r="K41" i="57"/>
  <c r="N40" i="54"/>
  <c r="K40" i="54"/>
  <c r="E40" i="54"/>
  <c r="T40" i="56"/>
  <c r="K40" i="57"/>
  <c r="E40" i="55"/>
  <c r="V39" i="54"/>
  <c r="C39" i="53"/>
  <c r="E39" i="52"/>
  <c r="X13" i="54"/>
  <c r="C39" i="57"/>
  <c r="R39" i="56"/>
  <c r="T39" i="56"/>
  <c r="H39" i="56"/>
  <c r="P14" i="57"/>
  <c r="D41" i="57"/>
  <c r="E39" i="57"/>
  <c r="D39" i="57"/>
  <c r="G14" i="55"/>
  <c r="T38" i="56"/>
  <c r="R38" i="56"/>
  <c r="Q37" i="54"/>
  <c r="H37" i="54"/>
  <c r="D36" i="59"/>
  <c r="H37" i="56"/>
  <c r="C11" i="51"/>
  <c r="D36" i="57"/>
  <c r="D35" i="57"/>
  <c r="D34" i="57"/>
  <c r="G13" i="57"/>
  <c r="C34" i="57"/>
  <c r="H34" i="56"/>
  <c r="S33" i="56"/>
  <c r="K33" i="57"/>
  <c r="W33" i="56"/>
  <c r="R33" i="56"/>
  <c r="T33" i="56"/>
  <c r="E33" i="55"/>
  <c r="C32" i="54"/>
  <c r="N32" i="57"/>
  <c r="D32" i="57"/>
  <c r="S32" i="56"/>
  <c r="N32" i="56"/>
  <c r="F32" i="56"/>
  <c r="C32" i="56" s="1"/>
  <c r="H32" i="56"/>
  <c r="K31" i="53"/>
  <c r="T31" i="56"/>
  <c r="G31" i="56"/>
  <c r="E31" i="55"/>
  <c r="D30" i="57"/>
  <c r="G12" i="55"/>
  <c r="E12" i="55" s="1"/>
  <c r="W11" i="54"/>
  <c r="V30" i="54"/>
  <c r="N30" i="57"/>
  <c r="M12" i="57"/>
  <c r="E30" i="57"/>
  <c r="F12" i="57"/>
  <c r="O12" i="56"/>
  <c r="N30" i="56"/>
  <c r="G30" i="56"/>
  <c r="D30" i="56" s="1"/>
  <c r="H30" i="56"/>
  <c r="AI11" i="54"/>
  <c r="V29" i="54"/>
  <c r="K29" i="54"/>
  <c r="D28" i="54"/>
  <c r="D28" i="53"/>
  <c r="T29" i="56"/>
  <c r="AH28" i="54"/>
  <c r="W10" i="54"/>
  <c r="V28" i="54"/>
  <c r="N28" i="54"/>
  <c r="S28" i="56"/>
  <c r="D27" i="53"/>
  <c r="K28" i="57"/>
  <c r="N28" i="56"/>
  <c r="E28" i="55"/>
  <c r="N27" i="54"/>
  <c r="K27" i="57"/>
  <c r="E27" i="55"/>
  <c r="O11" i="57"/>
  <c r="N27" i="57"/>
  <c r="C27" i="57"/>
  <c r="E27" i="57"/>
  <c r="P11" i="56"/>
  <c r="AJ10" i="54"/>
  <c r="K25" i="54"/>
  <c r="M10" i="54"/>
  <c r="F11" i="57"/>
  <c r="E11" i="57" s="1"/>
  <c r="C26" i="57"/>
  <c r="E26" i="57"/>
  <c r="N26" i="56"/>
  <c r="O11" i="56"/>
  <c r="V25" i="54"/>
  <c r="L10" i="53"/>
  <c r="K41" i="56"/>
  <c r="G38" i="56"/>
  <c r="G27" i="56"/>
  <c r="C38" i="58"/>
  <c r="C40" i="58"/>
  <c r="B40" i="58" s="1"/>
  <c r="AH33" i="54"/>
  <c r="AI12" i="54"/>
  <c r="C34" i="54"/>
  <c r="D36" i="54"/>
  <c r="S16" i="55"/>
  <c r="H45" i="53"/>
  <c r="J15" i="53"/>
  <c r="Q46" i="54"/>
  <c r="S15" i="54"/>
  <c r="AB47" i="54"/>
  <c r="AH47" i="54"/>
  <c r="E47" i="55"/>
  <c r="H47" i="56"/>
  <c r="K47" i="56"/>
  <c r="S47" i="56"/>
  <c r="AA16" i="56"/>
  <c r="E48" i="57"/>
  <c r="C48" i="57"/>
  <c r="C49" i="57"/>
  <c r="E46" i="57"/>
  <c r="K47" i="57"/>
  <c r="P16" i="57"/>
  <c r="J46" i="62"/>
  <c r="H15" i="62"/>
  <c r="C15" i="62"/>
  <c r="E15" i="78"/>
  <c r="D47" i="78"/>
  <c r="G45" i="78"/>
  <c r="G47" i="78"/>
  <c r="G48" i="78"/>
  <c r="C15" i="78"/>
  <c r="M12" i="61"/>
  <c r="L31" i="61"/>
  <c r="F31" i="61" s="1"/>
  <c r="N26" i="60"/>
  <c r="F11" i="60"/>
  <c r="G31" i="58"/>
  <c r="N12" i="61"/>
  <c r="E11" i="62"/>
  <c r="J32" i="78"/>
  <c r="J30" i="78"/>
  <c r="D30" i="78"/>
  <c r="G29" i="78"/>
  <c r="G35" i="78"/>
  <c r="G34" i="78"/>
  <c r="D35" i="78"/>
  <c r="D34" i="78"/>
  <c r="G36" i="62"/>
  <c r="G33" i="62"/>
  <c r="D36" i="62"/>
  <c r="C33" i="58"/>
  <c r="D12" i="58"/>
  <c r="G35" i="58"/>
  <c r="G34" i="58"/>
  <c r="D26" i="62"/>
  <c r="D25" i="78"/>
  <c r="D25" i="62"/>
  <c r="J28" i="62"/>
  <c r="D11" i="61"/>
  <c r="C27" i="58"/>
  <c r="C33" i="60"/>
  <c r="I33" i="60"/>
  <c r="C29" i="58"/>
  <c r="E13" i="62"/>
  <c r="H13" i="62"/>
  <c r="J40" i="62"/>
  <c r="J38" i="62"/>
  <c r="J31" i="62"/>
  <c r="N50" i="60"/>
  <c r="C51" i="60"/>
  <c r="J52" i="78"/>
  <c r="W50" i="56"/>
  <c r="D50" i="54"/>
  <c r="D50" i="53"/>
  <c r="D51" i="53"/>
  <c r="H52" i="54"/>
  <c r="AE52" i="54"/>
  <c r="G50" i="56"/>
  <c r="E50" i="56"/>
  <c r="J17" i="56"/>
  <c r="S50" i="56"/>
  <c r="V17" i="56"/>
  <c r="S17" i="56" s="1"/>
  <c r="T52" i="56"/>
  <c r="R52" i="56"/>
  <c r="S51" i="56"/>
  <c r="D50" i="57"/>
  <c r="G17" i="57"/>
  <c r="E53" i="57"/>
  <c r="C53" i="57"/>
  <c r="L17" i="57"/>
  <c r="K50" i="57"/>
  <c r="D52" i="57"/>
  <c r="K53" i="57"/>
  <c r="N50" i="57"/>
  <c r="N51" i="57"/>
  <c r="N53" i="57"/>
  <c r="J52" i="62"/>
  <c r="I16" i="62"/>
  <c r="D52" i="78"/>
  <c r="G52" i="78"/>
  <c r="C16" i="78"/>
  <c r="Q18" i="60"/>
  <c r="AE54" i="54"/>
  <c r="E53" i="52"/>
  <c r="E55" i="52"/>
  <c r="L17" i="54"/>
  <c r="K56" i="54"/>
  <c r="N55" i="54"/>
  <c r="W17" i="54"/>
  <c r="V56" i="54"/>
  <c r="AH53" i="54"/>
  <c r="AH54" i="54"/>
  <c r="AI17" i="54"/>
  <c r="AH56" i="54"/>
  <c r="E54" i="55"/>
  <c r="E56" i="55"/>
  <c r="F18" i="55"/>
  <c r="E57" i="55"/>
  <c r="I18" i="56"/>
  <c r="H56" i="56"/>
  <c r="F56" i="56"/>
  <c r="F57" i="56"/>
  <c r="C57" i="56" s="1"/>
  <c r="S55" i="56"/>
  <c r="S57" i="56"/>
  <c r="Q57" i="56" s="1"/>
  <c r="C56" i="56"/>
  <c r="C55" i="57"/>
  <c r="K54" i="57"/>
  <c r="J53" i="62"/>
  <c r="E17" i="62"/>
  <c r="C17" i="62"/>
  <c r="G55" i="78"/>
  <c r="B53" i="78"/>
  <c r="C14" i="78"/>
  <c r="D44" i="53"/>
  <c r="N45" i="57"/>
  <c r="E45" i="57"/>
  <c r="R45" i="56"/>
  <c r="T45" i="56"/>
  <c r="K45" i="56"/>
  <c r="E45" i="55"/>
  <c r="I14" i="62"/>
  <c r="J43" i="62"/>
  <c r="S44" i="56"/>
  <c r="N44" i="56"/>
  <c r="H44" i="56"/>
  <c r="V43" i="54"/>
  <c r="N43" i="54"/>
  <c r="K43" i="54"/>
  <c r="H43" i="53"/>
  <c r="G14" i="52"/>
  <c r="E14" i="62"/>
  <c r="F14" i="62"/>
  <c r="G43" i="56"/>
  <c r="K42" i="53"/>
  <c r="D42" i="52"/>
  <c r="C43" i="57"/>
  <c r="E43" i="57"/>
  <c r="N43" i="56"/>
  <c r="H43" i="56"/>
  <c r="F43" i="56"/>
  <c r="E43" i="56" s="1"/>
  <c r="AH42" i="54"/>
  <c r="H42" i="53"/>
  <c r="K14" i="78"/>
  <c r="K14" i="62"/>
  <c r="P15" i="57"/>
  <c r="V15" i="56"/>
  <c r="S42" i="56"/>
  <c r="G15" i="55"/>
  <c r="L15" i="57"/>
  <c r="K15" i="57" s="1"/>
  <c r="K42" i="57"/>
  <c r="R42" i="56"/>
  <c r="K42" i="56"/>
  <c r="L15" i="56"/>
  <c r="F42" i="56"/>
  <c r="H42" i="56"/>
  <c r="AJ14" i="54"/>
  <c r="AC14" i="54"/>
  <c r="AB14" i="54" s="1"/>
  <c r="AB41" i="54"/>
  <c r="N41" i="54"/>
  <c r="C41" i="53"/>
  <c r="B41" i="53" s="1"/>
  <c r="M19" i="61"/>
  <c r="J19" i="61"/>
  <c r="H19" i="61"/>
  <c r="C59" i="61"/>
  <c r="N59" i="60"/>
  <c r="I59" i="60"/>
  <c r="D19" i="60"/>
  <c r="C59" i="60"/>
  <c r="Z60" i="56"/>
  <c r="Q60" i="55"/>
  <c r="D59" i="53"/>
  <c r="D60" i="53"/>
  <c r="N58" i="54"/>
  <c r="N59" i="54"/>
  <c r="Q57" i="54"/>
  <c r="AJ18" i="54"/>
  <c r="E60" i="55"/>
  <c r="J19" i="56"/>
  <c r="G58" i="56"/>
  <c r="F58" i="56"/>
  <c r="H58" i="56"/>
  <c r="I19" i="56"/>
  <c r="N58" i="56"/>
  <c r="O19" i="56"/>
  <c r="N59" i="56"/>
  <c r="N60" i="56"/>
  <c r="T59" i="56"/>
  <c r="R59" i="56"/>
  <c r="Q59" i="56" s="1"/>
  <c r="T60" i="56"/>
  <c r="R61" i="56"/>
  <c r="T61" i="56"/>
  <c r="W58" i="56"/>
  <c r="D61" i="57"/>
  <c r="M19" i="57"/>
  <c r="K61" i="57"/>
  <c r="O19" i="57"/>
  <c r="N61" i="57"/>
  <c r="C60" i="60"/>
  <c r="D57" i="62"/>
  <c r="D58" i="78"/>
  <c r="L65" i="61"/>
  <c r="L63" i="61"/>
  <c r="K20" i="61"/>
  <c r="G65" i="61"/>
  <c r="C63" i="61"/>
  <c r="N63" i="60"/>
  <c r="I63" i="60"/>
  <c r="C63" i="60"/>
  <c r="K64" i="55"/>
  <c r="E63" i="52"/>
  <c r="I19" i="53"/>
  <c r="K62" i="53"/>
  <c r="K64" i="53"/>
  <c r="E64" i="54"/>
  <c r="K64" i="54"/>
  <c r="N62" i="54"/>
  <c r="N63" i="54"/>
  <c r="N64" i="54"/>
  <c r="V61" i="54"/>
  <c r="W19" i="54"/>
  <c r="V62" i="54"/>
  <c r="V64" i="54"/>
  <c r="AJ19" i="54"/>
  <c r="D63" i="55"/>
  <c r="E65" i="55"/>
  <c r="D65" i="55"/>
  <c r="J20" i="56"/>
  <c r="N63" i="56"/>
  <c r="N64" i="56"/>
  <c r="N65" i="56"/>
  <c r="S62" i="56"/>
  <c r="S63" i="56"/>
  <c r="D63" i="56" s="1"/>
  <c r="S64" i="56"/>
  <c r="S65" i="56"/>
  <c r="G20" i="57"/>
  <c r="D63" i="57"/>
  <c r="D64" i="57"/>
  <c r="D65" i="57"/>
  <c r="K64" i="57"/>
  <c r="O20" i="57"/>
  <c r="N20" i="57" s="1"/>
  <c r="N65" i="57"/>
  <c r="J64" i="62"/>
  <c r="D62" i="78"/>
  <c r="F19" i="78"/>
  <c r="G62" i="78"/>
  <c r="G63" i="78"/>
  <c r="G59" i="78"/>
  <c r="G60" i="78"/>
  <c r="L69" i="61"/>
  <c r="K21" i="61"/>
  <c r="G67" i="61"/>
  <c r="C69" i="61"/>
  <c r="R21" i="60"/>
  <c r="P21" i="60"/>
  <c r="Q21" i="60"/>
  <c r="N66" i="60"/>
  <c r="O21" i="60"/>
  <c r="M21" i="60"/>
  <c r="L21" i="60"/>
  <c r="J21" i="60"/>
  <c r="I66" i="60"/>
  <c r="C67" i="60"/>
  <c r="I66" i="59"/>
  <c r="G19" i="51"/>
  <c r="E65" i="52"/>
  <c r="G20" i="52"/>
  <c r="M20" i="53"/>
  <c r="H68" i="54"/>
  <c r="V65" i="54"/>
  <c r="AH66" i="54"/>
  <c r="AI20" i="54"/>
  <c r="AH68" i="54"/>
  <c r="E67" i="55"/>
  <c r="I21" i="56"/>
  <c r="F68" i="56"/>
  <c r="H68" i="56"/>
  <c r="K67" i="56"/>
  <c r="K68" i="56"/>
  <c r="O21" i="56"/>
  <c r="N68" i="56"/>
  <c r="P21" i="56"/>
  <c r="N69" i="56"/>
  <c r="R66" i="56"/>
  <c r="Q66" i="56" s="1"/>
  <c r="T66" i="56"/>
  <c r="U21" i="56"/>
  <c r="R68" i="56"/>
  <c r="T68" i="56"/>
  <c r="V21" i="56"/>
  <c r="S66" i="56"/>
  <c r="R69" i="56"/>
  <c r="T69" i="56"/>
  <c r="E66" i="57"/>
  <c r="F21" i="57"/>
  <c r="E67" i="57"/>
  <c r="E69" i="57"/>
  <c r="M21" i="57"/>
  <c r="K69" i="57"/>
  <c r="N66" i="57"/>
  <c r="J68" i="62"/>
  <c r="G68" i="78"/>
  <c r="K22" i="61"/>
  <c r="J22" i="61"/>
  <c r="I72" i="59"/>
  <c r="I70" i="59"/>
  <c r="C73" i="61"/>
  <c r="C71" i="61"/>
  <c r="G72" i="59"/>
  <c r="N73" i="60"/>
  <c r="N71" i="60"/>
  <c r="I73" i="60"/>
  <c r="H73" i="60" s="1"/>
  <c r="B73" i="60" s="1"/>
  <c r="I71" i="60"/>
  <c r="H71" i="60" s="1"/>
  <c r="D72" i="59"/>
  <c r="C73" i="60"/>
  <c r="C71" i="60"/>
  <c r="B72" i="59"/>
  <c r="G72" i="58"/>
  <c r="C72" i="58"/>
  <c r="G71" i="58"/>
  <c r="D73" i="57"/>
  <c r="Q73" i="55"/>
  <c r="Z73" i="56"/>
  <c r="W73" i="56"/>
  <c r="AB72" i="54"/>
  <c r="H72" i="54"/>
  <c r="Q72" i="55"/>
  <c r="Z72" i="56"/>
  <c r="W72" i="56"/>
  <c r="AB71" i="54"/>
  <c r="H71" i="54"/>
  <c r="D71" i="57"/>
  <c r="Z71" i="56"/>
  <c r="W71" i="56"/>
  <c r="AB70" i="54"/>
  <c r="H70" i="54"/>
  <c r="H70" i="57"/>
  <c r="Y22" i="56"/>
  <c r="Q70" i="55"/>
  <c r="Z70" i="56"/>
  <c r="K70" i="55"/>
  <c r="K22" i="55" s="1"/>
  <c r="AB69" i="54"/>
  <c r="H69" i="54"/>
  <c r="E70" i="52"/>
  <c r="E71" i="52"/>
  <c r="K69" i="53"/>
  <c r="C71" i="54"/>
  <c r="E72" i="54"/>
  <c r="AH72" i="54"/>
  <c r="E71" i="55"/>
  <c r="E73" i="55"/>
  <c r="H70" i="56"/>
  <c r="H71" i="56"/>
  <c r="F71" i="56"/>
  <c r="H72" i="56"/>
  <c r="H73" i="56"/>
  <c r="F73" i="56"/>
  <c r="N71" i="56"/>
  <c r="N73" i="56"/>
  <c r="R71" i="56"/>
  <c r="T71" i="56"/>
  <c r="T72" i="56"/>
  <c r="R72" i="56"/>
  <c r="T73" i="56"/>
  <c r="R73" i="56"/>
  <c r="C70" i="57"/>
  <c r="E70" i="57"/>
  <c r="E22" i="57" s="1"/>
  <c r="E71" i="57"/>
  <c r="C71" i="57"/>
  <c r="E72" i="57"/>
  <c r="C72" i="57"/>
  <c r="C73" i="57"/>
  <c r="E73" i="57"/>
  <c r="J69" i="62"/>
  <c r="C21" i="62"/>
  <c r="K21" i="78"/>
  <c r="E21" i="78"/>
  <c r="H21" i="78"/>
  <c r="C21" i="78"/>
  <c r="C59" i="53"/>
  <c r="N68" i="55"/>
  <c r="P21" i="55"/>
  <c r="H20" i="58"/>
  <c r="G67" i="58"/>
  <c r="E26" i="52"/>
  <c r="D51" i="57"/>
  <c r="B51" i="57" s="1"/>
  <c r="K56" i="53"/>
  <c r="J13" i="54"/>
  <c r="H13" i="54" s="1"/>
  <c r="Y63" i="54"/>
  <c r="C63" i="55"/>
  <c r="B39" i="57"/>
  <c r="C45" i="57"/>
  <c r="T42" i="56"/>
  <c r="AC10" i="54"/>
  <c r="AB10" i="54" s="1"/>
  <c r="C27" i="54"/>
  <c r="AD11" i="54"/>
  <c r="H56" i="54"/>
  <c r="AH19" i="54"/>
  <c r="Z13" i="54"/>
  <c r="C56" i="54"/>
  <c r="O10" i="51"/>
  <c r="N62" i="52"/>
  <c r="C56" i="52"/>
  <c r="C51" i="52"/>
  <c r="K51" i="52"/>
  <c r="P13" i="52"/>
  <c r="P11" i="52"/>
  <c r="N30" i="52"/>
  <c r="E30" i="52"/>
  <c r="E29" i="52"/>
  <c r="E39" i="53"/>
  <c r="H34" i="53"/>
  <c r="H31" i="53"/>
  <c r="AE64" i="54"/>
  <c r="Y64" i="54"/>
  <c r="Z19" i="54"/>
  <c r="D62" i="54"/>
  <c r="H62" i="54"/>
  <c r="AF19" i="54"/>
  <c r="AE19" i="54" s="1"/>
  <c r="AE61" i="54"/>
  <c r="N61" i="54"/>
  <c r="J18" i="54"/>
  <c r="H18" i="54" s="1"/>
  <c r="H60" i="54"/>
  <c r="N60" i="54"/>
  <c r="P18" i="54"/>
  <c r="N18" i="54" s="1"/>
  <c r="V59" i="54"/>
  <c r="X18" i="54"/>
  <c r="D52" i="54"/>
  <c r="AC16" i="54"/>
  <c r="AJ16" i="54"/>
  <c r="AH49" i="54"/>
  <c r="W16" i="54"/>
  <c r="V16" i="54" s="1"/>
  <c r="Q49" i="54"/>
  <c r="R16" i="54"/>
  <c r="Q16" i="54" s="1"/>
  <c r="O16" i="54"/>
  <c r="H49" i="54"/>
  <c r="C48" i="54"/>
  <c r="O15" i="54"/>
  <c r="H48" i="54"/>
  <c r="E47" i="54"/>
  <c r="AH45" i="54"/>
  <c r="I15" i="54"/>
  <c r="Z14" i="54"/>
  <c r="Q44" i="54"/>
  <c r="R14" i="54"/>
  <c r="K44" i="54"/>
  <c r="C44" i="54"/>
  <c r="AE42" i="54"/>
  <c r="AG14" i="54"/>
  <c r="AE14" i="54" s="1"/>
  <c r="D42" i="54"/>
  <c r="AB42" i="54"/>
  <c r="W14" i="54"/>
  <c r="V14" i="54" s="1"/>
  <c r="K42" i="54"/>
  <c r="L14" i="54"/>
  <c r="N26" i="54"/>
  <c r="O10" i="54"/>
  <c r="AE27" i="54"/>
  <c r="Q27" i="54"/>
  <c r="D27" i="54"/>
  <c r="B27" i="54" s="1"/>
  <c r="H27" i="54"/>
  <c r="Q66" i="55"/>
  <c r="E63" i="55"/>
  <c r="G20" i="55"/>
  <c r="E20" i="55" s="1"/>
  <c r="N61" i="55"/>
  <c r="I61" i="55"/>
  <c r="C61" i="55" s="1"/>
  <c r="K57" i="55"/>
  <c r="J53" i="55"/>
  <c r="D53" i="55" s="1"/>
  <c r="K53" i="55"/>
  <c r="M17" i="55"/>
  <c r="I52" i="55"/>
  <c r="K48" i="55"/>
  <c r="K45" i="55"/>
  <c r="J43" i="55"/>
  <c r="D43" i="55" s="1"/>
  <c r="K43" i="55"/>
  <c r="S15" i="55"/>
  <c r="K42" i="55"/>
  <c r="E43" i="55"/>
  <c r="G13" i="55"/>
  <c r="E34" i="55"/>
  <c r="K69" i="56"/>
  <c r="S67" i="56"/>
  <c r="N66" i="56"/>
  <c r="N21" i="56" s="1"/>
  <c r="V20" i="56"/>
  <c r="K59" i="56"/>
  <c r="J18" i="56"/>
  <c r="H57" i="56"/>
  <c r="K53" i="56"/>
  <c r="L17" i="56"/>
  <c r="W52" i="56"/>
  <c r="X17" i="56"/>
  <c r="W17" i="56" s="1"/>
  <c r="R49" i="56"/>
  <c r="T47" i="56"/>
  <c r="J13" i="56"/>
  <c r="H35" i="56"/>
  <c r="I12" i="56"/>
  <c r="F31" i="56"/>
  <c r="C31" i="56" s="1"/>
  <c r="H31" i="56"/>
  <c r="R29" i="56"/>
  <c r="Q29" i="56" s="1"/>
  <c r="W29" i="56"/>
  <c r="G26" i="56"/>
  <c r="E26" i="56" s="1"/>
  <c r="I11" i="56"/>
  <c r="E68" i="57"/>
  <c r="C68" i="57"/>
  <c r="D67" i="57"/>
  <c r="Q13" i="51"/>
  <c r="E60" i="52"/>
  <c r="E27" i="52"/>
  <c r="H68" i="53"/>
  <c r="E56" i="53"/>
  <c r="F10" i="53"/>
  <c r="AB68" i="54"/>
  <c r="Q58" i="54"/>
  <c r="K58" i="54"/>
  <c r="V57" i="54"/>
  <c r="W18" i="54"/>
  <c r="C57" i="54"/>
  <c r="S18" i="54"/>
  <c r="M18" i="54"/>
  <c r="L13" i="54"/>
  <c r="I13" i="54"/>
  <c r="E38" i="54"/>
  <c r="AI13" i="54"/>
  <c r="AH13" i="54" s="1"/>
  <c r="AC13" i="54"/>
  <c r="AB37" i="54"/>
  <c r="AE35" i="54"/>
  <c r="AG12" i="54"/>
  <c r="Y34" i="54"/>
  <c r="Z12" i="54"/>
  <c r="W12" i="54"/>
  <c r="K34" i="54"/>
  <c r="L12" i="54"/>
  <c r="Y32" i="54"/>
  <c r="D30" i="54"/>
  <c r="AC11" i="54"/>
  <c r="AB30" i="54"/>
  <c r="O11" i="54"/>
  <c r="N30" i="54"/>
  <c r="S11" i="54"/>
  <c r="P11" i="54"/>
  <c r="N29" i="54"/>
  <c r="P19" i="55"/>
  <c r="I59" i="55"/>
  <c r="C59" i="55" s="1"/>
  <c r="E58" i="55"/>
  <c r="G19" i="55"/>
  <c r="E55" i="57"/>
  <c r="H54" i="57"/>
  <c r="E42" i="57"/>
  <c r="C42" i="57"/>
  <c r="G14" i="57"/>
  <c r="D37" i="57"/>
  <c r="B37" i="57"/>
  <c r="J13" i="57"/>
  <c r="D13" i="57" s="1"/>
  <c r="E37" i="57"/>
  <c r="I13" i="57"/>
  <c r="O13" i="57"/>
  <c r="E33" i="57"/>
  <c r="G12" i="57"/>
  <c r="D12" i="57" s="1"/>
  <c r="C32" i="57"/>
  <c r="B32" i="57" s="1"/>
  <c r="H32" i="57"/>
  <c r="O12" i="57"/>
  <c r="N12" i="57" s="1"/>
  <c r="K29" i="57"/>
  <c r="M11" i="57"/>
  <c r="K11" i="57" s="1"/>
  <c r="H28" i="57"/>
  <c r="I11" i="57"/>
  <c r="G57" i="58"/>
  <c r="E64" i="52"/>
  <c r="N60" i="52"/>
  <c r="N55" i="52"/>
  <c r="C55" i="52"/>
  <c r="M18" i="53"/>
  <c r="AH63" i="54"/>
  <c r="C63" i="54"/>
  <c r="AD17" i="54"/>
  <c r="X17" i="54"/>
  <c r="P17" i="54"/>
  <c r="N17" i="54" s="1"/>
  <c r="AB54" i="54"/>
  <c r="C54" i="54"/>
  <c r="Y52" i="54"/>
  <c r="Q52" i="54"/>
  <c r="K51" i="54"/>
  <c r="Y50" i="54"/>
  <c r="K48" i="54"/>
  <c r="AA15" i="54"/>
  <c r="D44" i="54"/>
  <c r="B44" i="54" s="1"/>
  <c r="AA13" i="54"/>
  <c r="Y13" i="54" s="1"/>
  <c r="K31" i="54"/>
  <c r="J58" i="55"/>
  <c r="D58" i="55" s="1"/>
  <c r="F19" i="55"/>
  <c r="E19" i="55" s="1"/>
  <c r="J57" i="55"/>
  <c r="D57" i="55" s="1"/>
  <c r="N53" i="55"/>
  <c r="N48" i="55"/>
  <c r="N44" i="55"/>
  <c r="N40" i="55"/>
  <c r="R12" i="55"/>
  <c r="Q31" i="55"/>
  <c r="N52" i="56"/>
  <c r="G52" i="56"/>
  <c r="D52" i="56" s="1"/>
  <c r="W45" i="56"/>
  <c r="W40" i="56"/>
  <c r="W36" i="56"/>
  <c r="K28" i="56"/>
  <c r="F28" i="56"/>
  <c r="M20" i="57"/>
  <c r="M18" i="57"/>
  <c r="K18" i="57" s="1"/>
  <c r="D48" i="57"/>
  <c r="B48" i="57" s="1"/>
  <c r="Y18" i="56"/>
  <c r="L18" i="56"/>
  <c r="S53" i="56"/>
  <c r="Q53" i="56" s="1"/>
  <c r="K52" i="56"/>
  <c r="R53" i="56"/>
  <c r="U17" i="56"/>
  <c r="F49" i="56"/>
  <c r="S43" i="56"/>
  <c r="Q43" i="56" s="1"/>
  <c r="U15" i="56"/>
  <c r="T15" i="56" s="1"/>
  <c r="M15" i="56"/>
  <c r="I15" i="56"/>
  <c r="H15" i="56" s="1"/>
  <c r="U14" i="56"/>
  <c r="K39" i="56"/>
  <c r="G41" i="56"/>
  <c r="S36" i="56"/>
  <c r="Q36" i="56" s="1"/>
  <c r="X12" i="56"/>
  <c r="R12" i="56" s="1"/>
  <c r="W31" i="56"/>
  <c r="R31" i="56"/>
  <c r="Q31" i="56" s="1"/>
  <c r="S27" i="56"/>
  <c r="R27" i="56"/>
  <c r="N27" i="56"/>
  <c r="K26" i="56"/>
  <c r="H65" i="57"/>
  <c r="H63" i="57"/>
  <c r="F20" i="57"/>
  <c r="E20" i="57" s="1"/>
  <c r="L18" i="57"/>
  <c r="J18" i="57"/>
  <c r="D57" i="57"/>
  <c r="H55" i="57"/>
  <c r="J17" i="57"/>
  <c r="K44" i="57"/>
  <c r="O15" i="57"/>
  <c r="N15" i="57" s="1"/>
  <c r="C60" i="58"/>
  <c r="F18" i="58"/>
  <c r="C57" i="58"/>
  <c r="C55" i="58"/>
  <c r="F20" i="51"/>
  <c r="C67" i="57"/>
  <c r="H51" i="52"/>
  <c r="B50" i="51"/>
  <c r="H53" i="51"/>
  <c r="I68" i="59"/>
  <c r="L20" i="78"/>
  <c r="C72" i="54"/>
  <c r="E70" i="54"/>
  <c r="C70" i="54"/>
  <c r="E72" i="52"/>
  <c r="J70" i="55"/>
  <c r="H66" i="57"/>
  <c r="F67" i="56"/>
  <c r="E69" i="55"/>
  <c r="F21" i="55"/>
  <c r="K66" i="54"/>
  <c r="E66" i="54"/>
  <c r="G57" i="78"/>
  <c r="H19" i="78"/>
  <c r="G61" i="78"/>
  <c r="J61" i="78"/>
  <c r="G19" i="54"/>
  <c r="D61" i="54"/>
  <c r="G19" i="52"/>
  <c r="C18" i="78"/>
  <c r="F18" i="78"/>
  <c r="H60" i="57"/>
  <c r="K57" i="54"/>
  <c r="L18" i="54"/>
  <c r="K18" i="54" s="1"/>
  <c r="K41" i="53"/>
  <c r="C43" i="54"/>
  <c r="E43" i="54"/>
  <c r="H17" i="78"/>
  <c r="G56" i="78"/>
  <c r="D56" i="78"/>
  <c r="K17" i="78"/>
  <c r="J56" i="78"/>
  <c r="L17" i="53"/>
  <c r="K55" i="53"/>
  <c r="G17" i="52"/>
  <c r="D56" i="52"/>
  <c r="B56" i="52" s="1"/>
  <c r="D49" i="78"/>
  <c r="O17" i="57"/>
  <c r="D50" i="56"/>
  <c r="F16" i="54"/>
  <c r="E49" i="54"/>
  <c r="M16" i="53"/>
  <c r="E10" i="78"/>
  <c r="D10" i="78" s="1"/>
  <c r="G26" i="78"/>
  <c r="J28" i="78"/>
  <c r="F10" i="78"/>
  <c r="D33" i="62"/>
  <c r="H11" i="78"/>
  <c r="G32" i="78"/>
  <c r="F11" i="78"/>
  <c r="I11" i="62"/>
  <c r="D45" i="78"/>
  <c r="B45" i="78" s="1"/>
  <c r="K15" i="78"/>
  <c r="G15" i="54"/>
  <c r="K35" i="56"/>
  <c r="K25" i="53"/>
  <c r="H29" i="56"/>
  <c r="E30" i="54"/>
  <c r="E34" i="52"/>
  <c r="F13" i="52"/>
  <c r="E37" i="52"/>
  <c r="E13" i="52" s="1"/>
  <c r="F13" i="54"/>
  <c r="E37" i="54"/>
  <c r="G12" i="51"/>
  <c r="Z31" i="56"/>
  <c r="Q28" i="55"/>
  <c r="K12" i="61"/>
  <c r="L30" i="61"/>
  <c r="Z42" i="56"/>
  <c r="AA15" i="56"/>
  <c r="J63" i="78"/>
  <c r="D27" i="59"/>
  <c r="B27" i="59" s="1"/>
  <c r="J44" i="55"/>
  <c r="D44" i="55" s="1"/>
  <c r="L15" i="55"/>
  <c r="K15" i="55" s="1"/>
  <c r="Q15" i="54"/>
  <c r="N49" i="55"/>
  <c r="N47" i="52"/>
  <c r="N48" i="52"/>
  <c r="Q26" i="55"/>
  <c r="R11" i="55"/>
  <c r="O11" i="51"/>
  <c r="N36" i="52"/>
  <c r="N41" i="55"/>
  <c r="J15" i="61"/>
  <c r="O18" i="55"/>
  <c r="I18" i="51"/>
  <c r="K44" i="55"/>
  <c r="I56" i="55"/>
  <c r="N29" i="52"/>
  <c r="AE55" i="54"/>
  <c r="L53" i="61"/>
  <c r="G50" i="61"/>
  <c r="L11" i="78"/>
  <c r="J45" i="78"/>
  <c r="J64" i="55"/>
  <c r="D64" i="55" s="1"/>
  <c r="B31" i="59"/>
  <c r="W70" i="56"/>
  <c r="W22" i="56" s="1"/>
  <c r="H71" i="57"/>
  <c r="H73" i="57"/>
  <c r="B71" i="59"/>
  <c r="C20" i="78"/>
  <c r="G65" i="78"/>
  <c r="H20" i="78"/>
  <c r="L21" i="57"/>
  <c r="G66" i="56"/>
  <c r="M21" i="61"/>
  <c r="N21" i="61"/>
  <c r="D63" i="78"/>
  <c r="J62" i="78"/>
  <c r="J61" i="62"/>
  <c r="B65" i="57"/>
  <c r="B64" i="57"/>
  <c r="B63" i="57"/>
  <c r="H20" i="56"/>
  <c r="C64" i="55"/>
  <c r="E62" i="54"/>
  <c r="C62" i="54"/>
  <c r="B62" i="54" s="1"/>
  <c r="E61" i="52"/>
  <c r="H62" i="60"/>
  <c r="J20" i="61"/>
  <c r="G62" i="61"/>
  <c r="L62" i="61"/>
  <c r="O20" i="61"/>
  <c r="P20" i="61"/>
  <c r="L19" i="57"/>
  <c r="K19" i="57" s="1"/>
  <c r="B61" i="57"/>
  <c r="F19" i="57"/>
  <c r="E19" i="57" s="1"/>
  <c r="E58" i="57"/>
  <c r="V19" i="56"/>
  <c r="S58" i="56"/>
  <c r="D58" i="56" s="1"/>
  <c r="K59" i="53"/>
  <c r="K57" i="53"/>
  <c r="AH41" i="54"/>
  <c r="E15" i="55"/>
  <c r="O15" i="56"/>
  <c r="G15" i="57"/>
  <c r="D42" i="57"/>
  <c r="E42" i="52"/>
  <c r="E42" i="54"/>
  <c r="C42" i="54"/>
  <c r="B42" i="54" s="1"/>
  <c r="E43" i="52"/>
  <c r="D43" i="78"/>
  <c r="E44" i="52"/>
  <c r="E44" i="54"/>
  <c r="G53" i="78"/>
  <c r="K17" i="62"/>
  <c r="I18" i="61"/>
  <c r="M17" i="54"/>
  <c r="D56" i="54"/>
  <c r="G17" i="54"/>
  <c r="E54" i="54"/>
  <c r="D53" i="54"/>
  <c r="K53" i="53"/>
  <c r="E56" i="52"/>
  <c r="J49" i="62"/>
  <c r="R50" i="56"/>
  <c r="K52" i="53"/>
  <c r="C50" i="54"/>
  <c r="E50" i="54"/>
  <c r="K13" i="78"/>
  <c r="J13" i="78" s="1"/>
  <c r="H13" i="58"/>
  <c r="G37" i="58"/>
  <c r="G39" i="58"/>
  <c r="K13" i="62"/>
  <c r="J13" i="62" s="1"/>
  <c r="G13" i="62"/>
  <c r="L26" i="61"/>
  <c r="H10" i="62"/>
  <c r="K10" i="78"/>
  <c r="J10" i="78" s="1"/>
  <c r="H10" i="78"/>
  <c r="G28" i="62"/>
  <c r="D28" i="78"/>
  <c r="G28" i="78"/>
  <c r="B28" i="78" s="1"/>
  <c r="G34" i="62"/>
  <c r="D33" i="78"/>
  <c r="K11" i="78"/>
  <c r="J11" i="78" s="1"/>
  <c r="J29" i="78"/>
  <c r="H11" i="61"/>
  <c r="D48" i="78"/>
  <c r="G45" i="62"/>
  <c r="K49" i="56"/>
  <c r="M16" i="56"/>
  <c r="L15" i="53"/>
  <c r="K34" i="53"/>
  <c r="E33" i="54"/>
  <c r="M10" i="53"/>
  <c r="K10" i="53" s="1"/>
  <c r="V11" i="56"/>
  <c r="S11" i="56" s="1"/>
  <c r="K26" i="53"/>
  <c r="J11" i="54"/>
  <c r="C31" i="54"/>
  <c r="D32" i="56"/>
  <c r="F37" i="56"/>
  <c r="G11" i="51"/>
  <c r="G13" i="52"/>
  <c r="E38" i="52"/>
  <c r="B41" i="57"/>
  <c r="Q43" i="55"/>
  <c r="AB15" i="56"/>
  <c r="G31" i="61"/>
  <c r="J41" i="78"/>
  <c r="L14" i="78"/>
  <c r="N27" i="52"/>
  <c r="J43" i="78"/>
  <c r="Q35" i="55"/>
  <c r="Q37" i="55"/>
  <c r="N43" i="52"/>
  <c r="AB14" i="56"/>
  <c r="N44" i="52"/>
  <c r="Q40" i="55"/>
  <c r="N37" i="55"/>
  <c r="H42" i="60"/>
  <c r="Z54" i="56"/>
  <c r="J12" i="61"/>
  <c r="J55" i="78"/>
  <c r="S20" i="55"/>
  <c r="H14" i="58"/>
  <c r="N39" i="52"/>
  <c r="J38" i="78"/>
  <c r="B38" i="78" s="1"/>
  <c r="C32" i="53"/>
  <c r="I12" i="61"/>
  <c r="L18" i="60"/>
  <c r="Z53" i="56"/>
  <c r="Z55" i="56"/>
  <c r="AB18" i="56"/>
  <c r="AA18" i="56"/>
  <c r="Z57" i="56"/>
  <c r="N26" i="52"/>
  <c r="J59" i="78"/>
  <c r="S11" i="55"/>
  <c r="Q11" i="55" s="1"/>
  <c r="H10" i="58"/>
  <c r="E47" i="53"/>
  <c r="Z64" i="56"/>
  <c r="Z62" i="56"/>
  <c r="AA20" i="56"/>
  <c r="Z50" i="56"/>
  <c r="Z52" i="56"/>
  <c r="O17" i="61"/>
  <c r="N27" i="55"/>
  <c r="Z66" i="56"/>
  <c r="J60" i="62"/>
  <c r="I13" i="58"/>
  <c r="G13" i="58" s="1"/>
  <c r="Q11" i="51"/>
  <c r="O12" i="51"/>
  <c r="H19" i="58"/>
  <c r="G61" i="58"/>
  <c r="D25" i="53"/>
  <c r="D37" i="53"/>
  <c r="J51" i="78"/>
  <c r="N38" i="55"/>
  <c r="G58" i="61"/>
  <c r="F17" i="59"/>
  <c r="G43" i="58"/>
  <c r="B43" i="58" s="1"/>
  <c r="D41" i="53"/>
  <c r="G14" i="53"/>
  <c r="O13" i="60"/>
  <c r="N34" i="60"/>
  <c r="O12" i="60"/>
  <c r="N30" i="60"/>
  <c r="H30" i="60" s="1"/>
  <c r="B30" i="60" s="1"/>
  <c r="D14" i="61"/>
  <c r="C38" i="61"/>
  <c r="L52" i="61"/>
  <c r="C51" i="58"/>
  <c r="I29" i="59"/>
  <c r="G29" i="59" s="1"/>
  <c r="J11" i="59"/>
  <c r="J39" i="62"/>
  <c r="Q38" i="55"/>
  <c r="R14" i="55"/>
  <c r="J17" i="61"/>
  <c r="Z59" i="56"/>
  <c r="Q63" i="56"/>
  <c r="AB19" i="56"/>
  <c r="Z34" i="56"/>
  <c r="N37" i="52"/>
  <c r="C48" i="53"/>
  <c r="L17" i="78"/>
  <c r="F18" i="59"/>
  <c r="E41" i="53"/>
  <c r="L44" i="61"/>
  <c r="C31" i="58"/>
  <c r="B31" i="58" s="1"/>
  <c r="C46" i="53"/>
  <c r="J9" i="51"/>
  <c r="H15" i="58"/>
  <c r="Z16" i="54"/>
  <c r="Y16" i="54" s="1"/>
  <c r="G54" i="59"/>
  <c r="C52" i="58"/>
  <c r="D30" i="53"/>
  <c r="D51" i="52"/>
  <c r="B51" i="52" s="1"/>
  <c r="N53" i="52"/>
  <c r="H59" i="57"/>
  <c r="L58" i="61"/>
  <c r="H14" i="61"/>
  <c r="G14" i="61" s="1"/>
  <c r="I14" i="61"/>
  <c r="E19" i="61"/>
  <c r="X18" i="56"/>
  <c r="W18" i="56" s="1"/>
  <c r="C36" i="53"/>
  <c r="AA19" i="56"/>
  <c r="Z19" i="56" s="1"/>
  <c r="Z58" i="56"/>
  <c r="H62" i="57"/>
  <c r="C64" i="53"/>
  <c r="K61" i="52"/>
  <c r="D49" i="53"/>
  <c r="I14" i="57"/>
  <c r="D61" i="53"/>
  <c r="J59" i="62"/>
  <c r="G19" i="60"/>
  <c r="Z49" i="56"/>
  <c r="G35" i="59"/>
  <c r="Q10" i="51"/>
  <c r="I33" i="59"/>
  <c r="D27" i="52"/>
  <c r="H39" i="52"/>
  <c r="K62" i="52"/>
  <c r="K63" i="52"/>
  <c r="J40" i="78"/>
  <c r="J48" i="62"/>
  <c r="O15" i="61"/>
  <c r="Y65" i="54"/>
  <c r="Z20" i="54"/>
  <c r="J45" i="62"/>
  <c r="B45" i="62" s="1"/>
  <c r="L14" i="62"/>
  <c r="C63" i="53"/>
  <c r="J19" i="52"/>
  <c r="B61" i="51"/>
  <c r="J20" i="58"/>
  <c r="D53" i="53"/>
  <c r="D65" i="53"/>
  <c r="D43" i="52"/>
  <c r="C69" i="53"/>
  <c r="E69" i="53"/>
  <c r="J18" i="52"/>
  <c r="C49" i="53"/>
  <c r="B49" i="53" s="1"/>
  <c r="E49" i="53"/>
  <c r="D66" i="59"/>
  <c r="Q19" i="51"/>
  <c r="I20" i="51"/>
  <c r="B42" i="57"/>
  <c r="N73" i="55"/>
  <c r="J68" i="78"/>
  <c r="E68" i="52"/>
  <c r="E67" i="52"/>
  <c r="D61" i="78"/>
  <c r="B61" i="78" s="1"/>
  <c r="G62" i="56"/>
  <c r="D62" i="56" s="1"/>
  <c r="D58" i="57"/>
  <c r="G19" i="57"/>
  <c r="AH57" i="54"/>
  <c r="AI18" i="54"/>
  <c r="AH18" i="54" s="1"/>
  <c r="H59" i="60"/>
  <c r="B59" i="60" s="1"/>
  <c r="C41" i="54"/>
  <c r="E41" i="54"/>
  <c r="F14" i="54"/>
  <c r="C42" i="56"/>
  <c r="G14" i="54"/>
  <c r="E14" i="54" s="1"/>
  <c r="D41" i="54"/>
  <c r="D42" i="78"/>
  <c r="H45" i="56"/>
  <c r="F45" i="56"/>
  <c r="F55" i="56"/>
  <c r="H55" i="56"/>
  <c r="E56" i="54"/>
  <c r="C55" i="54"/>
  <c r="K49" i="53"/>
  <c r="L16" i="53"/>
  <c r="K16" i="53" s="1"/>
  <c r="E51" i="54"/>
  <c r="E50" i="52"/>
  <c r="J29" i="62"/>
  <c r="G9" i="51"/>
  <c r="F10" i="62"/>
  <c r="I10" i="78"/>
  <c r="G33" i="78"/>
  <c r="H12" i="78"/>
  <c r="K12" i="78"/>
  <c r="J33" i="78"/>
  <c r="H15" i="78"/>
  <c r="Q46" i="55"/>
  <c r="E49" i="55"/>
  <c r="E46" i="55"/>
  <c r="F16" i="55"/>
  <c r="E48" i="52"/>
  <c r="E47" i="52"/>
  <c r="E45" i="52"/>
  <c r="G12" i="54"/>
  <c r="G10" i="52"/>
  <c r="D26" i="54"/>
  <c r="E29" i="54"/>
  <c r="F11" i="54"/>
  <c r="C29" i="54"/>
  <c r="E32" i="56"/>
  <c r="E32" i="52"/>
  <c r="C32" i="52"/>
  <c r="L13" i="53"/>
  <c r="F38" i="56"/>
  <c r="C38" i="56" s="1"/>
  <c r="G13" i="54"/>
  <c r="E13" i="54" s="1"/>
  <c r="C12" i="51"/>
  <c r="E40" i="52"/>
  <c r="C40" i="52"/>
  <c r="Z30" i="56"/>
  <c r="AA12" i="56"/>
  <c r="Z28" i="56"/>
  <c r="Q42" i="55"/>
  <c r="D41" i="52"/>
  <c r="P13" i="61"/>
  <c r="M13" i="61"/>
  <c r="W49" i="56"/>
  <c r="H13" i="61"/>
  <c r="Z26" i="56"/>
  <c r="S40" i="56"/>
  <c r="Q40" i="56" s="1"/>
  <c r="H14" i="59"/>
  <c r="C31" i="52"/>
  <c r="N31" i="52"/>
  <c r="Q41" i="55"/>
  <c r="B36" i="59"/>
  <c r="I41" i="59"/>
  <c r="Q51" i="55"/>
  <c r="R17" i="55"/>
  <c r="G56" i="58"/>
  <c r="J34" i="55"/>
  <c r="D34" i="55" s="1"/>
  <c r="M15" i="55"/>
  <c r="J42" i="55"/>
  <c r="H42" i="55" s="1"/>
  <c r="F10" i="51"/>
  <c r="I30" i="55"/>
  <c r="C30" i="55" s="1"/>
  <c r="N13" i="61"/>
  <c r="I51" i="55"/>
  <c r="C51" i="55" s="1"/>
  <c r="B51" i="55" s="1"/>
  <c r="G32" i="61"/>
  <c r="J66" i="78"/>
  <c r="C38" i="53"/>
  <c r="H25" i="54"/>
  <c r="I10" i="54"/>
  <c r="H29" i="60"/>
  <c r="G33" i="61"/>
  <c r="M14" i="61"/>
  <c r="L38" i="61"/>
  <c r="F38" i="61" s="1"/>
  <c r="B38" i="61" s="1"/>
  <c r="C31" i="53"/>
  <c r="B31" i="53" s="1"/>
  <c r="O22" i="55"/>
  <c r="N69" i="52"/>
  <c r="N70" i="52"/>
  <c r="I73" i="55"/>
  <c r="N72" i="52"/>
  <c r="D68" i="78"/>
  <c r="D67" i="78"/>
  <c r="D66" i="78"/>
  <c r="E20" i="78"/>
  <c r="J65" i="78"/>
  <c r="K20" i="78"/>
  <c r="J69" i="55"/>
  <c r="J67" i="55"/>
  <c r="O20" i="54"/>
  <c r="E67" i="54"/>
  <c r="C67" i="54"/>
  <c r="E65" i="54"/>
  <c r="F20" i="54"/>
  <c r="E66" i="52"/>
  <c r="E20" i="52" s="1"/>
  <c r="F20" i="52"/>
  <c r="C19" i="78"/>
  <c r="C19" i="62"/>
  <c r="D61" i="62"/>
  <c r="F19" i="62"/>
  <c r="K62" i="57"/>
  <c r="L20" i="57"/>
  <c r="K20" i="57" s="1"/>
  <c r="K63" i="53"/>
  <c r="K61" i="53"/>
  <c r="L19" i="53"/>
  <c r="D60" i="78"/>
  <c r="E18" i="78"/>
  <c r="K18" i="78"/>
  <c r="I19" i="57"/>
  <c r="F60" i="56"/>
  <c r="C59" i="54"/>
  <c r="E59" i="54"/>
  <c r="C58" i="54"/>
  <c r="E59" i="52"/>
  <c r="E58" i="52"/>
  <c r="E57" i="52"/>
  <c r="E41" i="52"/>
  <c r="C14" i="62"/>
  <c r="D41" i="78"/>
  <c r="E14" i="78"/>
  <c r="F14" i="78"/>
  <c r="C43" i="56"/>
  <c r="G42" i="62"/>
  <c r="K44" i="53"/>
  <c r="G13" i="51"/>
  <c r="D44" i="62"/>
  <c r="C17" i="78"/>
  <c r="F17" i="78"/>
  <c r="D54" i="78"/>
  <c r="D53" i="78"/>
  <c r="R55" i="56"/>
  <c r="Q55" i="56" s="1"/>
  <c r="K54" i="53"/>
  <c r="H16" i="78"/>
  <c r="F16" i="78"/>
  <c r="C52" i="57"/>
  <c r="E52" i="57"/>
  <c r="B50" i="57"/>
  <c r="F51" i="56"/>
  <c r="C51" i="56" s="1"/>
  <c r="C52" i="54"/>
  <c r="B52" i="54" s="1"/>
  <c r="E52" i="54"/>
  <c r="K51" i="53"/>
  <c r="K50" i="53"/>
  <c r="E52" i="52"/>
  <c r="E51" i="52"/>
  <c r="C17" i="60"/>
  <c r="J32" i="62"/>
  <c r="H13" i="78"/>
  <c r="G37" i="78"/>
  <c r="D37" i="78"/>
  <c r="E13" i="78"/>
  <c r="D38" i="78"/>
  <c r="D39" i="78"/>
  <c r="D40" i="78"/>
  <c r="C13" i="78"/>
  <c r="C25" i="58"/>
  <c r="O11" i="61"/>
  <c r="J25" i="62"/>
  <c r="K10" i="62"/>
  <c r="G25" i="62"/>
  <c r="C10" i="78"/>
  <c r="D27" i="62"/>
  <c r="G27" i="78"/>
  <c r="D28" i="62"/>
  <c r="D35" i="62"/>
  <c r="I12" i="62"/>
  <c r="K12" i="62"/>
  <c r="I12" i="78"/>
  <c r="E11" i="78"/>
  <c r="D11" i="78" s="1"/>
  <c r="D29" i="78"/>
  <c r="D31" i="78"/>
  <c r="D32" i="78"/>
  <c r="J47" i="62"/>
  <c r="N46" i="57"/>
  <c r="H46" i="57"/>
  <c r="G16" i="57"/>
  <c r="D16" i="57" s="1"/>
  <c r="J16" i="56"/>
  <c r="E48" i="54"/>
  <c r="E46" i="54"/>
  <c r="E45" i="54"/>
  <c r="F15" i="54"/>
  <c r="E34" i="54"/>
  <c r="L12" i="53"/>
  <c r="C12" i="53" s="1"/>
  <c r="M12" i="56"/>
  <c r="E25" i="52"/>
  <c r="F10" i="52"/>
  <c r="G11" i="55"/>
  <c r="E11" i="55" s="1"/>
  <c r="E26" i="54"/>
  <c r="T28" i="56"/>
  <c r="E28" i="52"/>
  <c r="G11" i="52"/>
  <c r="D29" i="53"/>
  <c r="C10" i="51"/>
  <c r="E32" i="54"/>
  <c r="E33" i="52"/>
  <c r="F12" i="52"/>
  <c r="X13" i="56"/>
  <c r="W34" i="56"/>
  <c r="F35" i="56"/>
  <c r="E35" i="52"/>
  <c r="O14" i="56"/>
  <c r="N14" i="56" s="1"/>
  <c r="T41" i="56"/>
  <c r="F40" i="56"/>
  <c r="C40" i="56" s="1"/>
  <c r="Z43" i="56"/>
  <c r="Z27" i="56"/>
  <c r="G43" i="61"/>
  <c r="N42" i="55"/>
  <c r="G30" i="61"/>
  <c r="H12" i="61"/>
  <c r="G12" i="61" s="1"/>
  <c r="G34" i="59"/>
  <c r="I47" i="55"/>
  <c r="Z35" i="56"/>
  <c r="D17" i="58"/>
  <c r="Z37" i="56"/>
  <c r="J39" i="78"/>
  <c r="S14" i="55"/>
  <c r="Q14" i="55" s="1"/>
  <c r="AG13" i="54"/>
  <c r="AE13" i="54" s="1"/>
  <c r="Q39" i="55"/>
  <c r="J34" i="62"/>
  <c r="AB12" i="56"/>
  <c r="Z12" i="56" s="1"/>
  <c r="H28" i="52"/>
  <c r="Z40" i="56"/>
  <c r="H15" i="61"/>
  <c r="G42" i="61"/>
  <c r="F42" i="61" s="1"/>
  <c r="M15" i="61"/>
  <c r="L42" i="61"/>
  <c r="Q54" i="55"/>
  <c r="J57" i="78"/>
  <c r="AB20" i="56"/>
  <c r="Z20" i="56" s="1"/>
  <c r="C40" i="53"/>
  <c r="N30" i="55"/>
  <c r="N32" i="52"/>
  <c r="G33" i="58"/>
  <c r="B33" i="58" s="1"/>
  <c r="G56" i="61"/>
  <c r="L57" i="61"/>
  <c r="I54" i="55"/>
  <c r="M17" i="61"/>
  <c r="L17" i="61" s="1"/>
  <c r="L19" i="78"/>
  <c r="N52" i="52"/>
  <c r="Q53" i="55"/>
  <c r="Q55" i="55"/>
  <c r="J67" i="78"/>
  <c r="AF17" i="54"/>
  <c r="AE56" i="54"/>
  <c r="AB11" i="56"/>
  <c r="J16" i="61"/>
  <c r="P16" i="61"/>
  <c r="C29" i="57"/>
  <c r="N17" i="61"/>
  <c r="Q50" i="55"/>
  <c r="J49" i="78"/>
  <c r="L16" i="78"/>
  <c r="L56" i="61"/>
  <c r="F56" i="61" s="1"/>
  <c r="B56" i="61" s="1"/>
  <c r="J62" i="55"/>
  <c r="J28" i="55"/>
  <c r="D28" i="55" s="1"/>
  <c r="I18" i="58"/>
  <c r="C39" i="58"/>
  <c r="B39" i="58" s="1"/>
  <c r="G62" i="58"/>
  <c r="J25" i="78"/>
  <c r="B25" i="78" s="1"/>
  <c r="H44" i="52"/>
  <c r="L10" i="62"/>
  <c r="E37" i="53"/>
  <c r="C37" i="53"/>
  <c r="C53" i="53"/>
  <c r="B53" i="53" s="1"/>
  <c r="C19" i="59"/>
  <c r="H54" i="52"/>
  <c r="D16" i="51"/>
  <c r="L60" i="61"/>
  <c r="J37" i="78"/>
  <c r="L13" i="78"/>
  <c r="J47" i="78"/>
  <c r="J14" i="61"/>
  <c r="Y53" i="54"/>
  <c r="K19" i="61"/>
  <c r="C61" i="52"/>
  <c r="Z38" i="56"/>
  <c r="B65" i="59"/>
  <c r="Q59" i="55"/>
  <c r="M16" i="61"/>
  <c r="L46" i="61"/>
  <c r="P18" i="61"/>
  <c r="P19" i="61"/>
  <c r="D67" i="52"/>
  <c r="J48" i="78"/>
  <c r="Q34" i="55"/>
  <c r="R13" i="55"/>
  <c r="D45" i="53"/>
  <c r="C18" i="59"/>
  <c r="K60" i="55"/>
  <c r="F20" i="58"/>
  <c r="K15" i="51"/>
  <c r="L28" i="61"/>
  <c r="N18" i="61"/>
  <c r="D61" i="59"/>
  <c r="D45" i="59"/>
  <c r="I45" i="60"/>
  <c r="Y16" i="56"/>
  <c r="N9" i="51"/>
  <c r="B42" i="59"/>
  <c r="C30" i="53"/>
  <c r="B30" i="53" s="1"/>
  <c r="D16" i="58"/>
  <c r="G52" i="61"/>
  <c r="F52" i="61" s="1"/>
  <c r="Q58" i="55"/>
  <c r="R19" i="55"/>
  <c r="J54" i="78"/>
  <c r="J14" i="60"/>
  <c r="I38" i="60"/>
  <c r="I13" i="61"/>
  <c r="Q63" i="55"/>
  <c r="J58" i="78"/>
  <c r="C60" i="53"/>
  <c r="I13" i="52"/>
  <c r="C34" i="53"/>
  <c r="C28" i="53"/>
  <c r="D64" i="53"/>
  <c r="F16" i="51"/>
  <c r="K56" i="52"/>
  <c r="C58" i="53"/>
  <c r="C65" i="53"/>
  <c r="C51" i="53"/>
  <c r="H41" i="52"/>
  <c r="O18" i="51"/>
  <c r="H56" i="52"/>
  <c r="I65" i="55"/>
  <c r="C65" i="55" s="1"/>
  <c r="B65" i="55" s="1"/>
  <c r="C29" i="60"/>
  <c r="H66" i="51"/>
  <c r="J10" i="51"/>
  <c r="Y25" i="54"/>
  <c r="AA10" i="54"/>
  <c r="K58" i="55"/>
  <c r="H50" i="52"/>
  <c r="D15" i="51"/>
  <c r="C50" i="53"/>
  <c r="E50" i="53"/>
  <c r="Y45" i="54"/>
  <c r="F10" i="58"/>
  <c r="Q15" i="51"/>
  <c r="H36" i="52"/>
  <c r="D11" i="51"/>
  <c r="E45" i="53"/>
  <c r="D53" i="52"/>
  <c r="B53" i="52" s="1"/>
  <c r="C67" i="52"/>
  <c r="B67" i="52" s="1"/>
  <c r="AA20" i="54"/>
  <c r="C57" i="53"/>
  <c r="J17" i="51"/>
  <c r="L9" i="51"/>
  <c r="D17" i="57"/>
  <c r="R15" i="56"/>
  <c r="E12" i="57"/>
  <c r="D43" i="56"/>
  <c r="AE12" i="54"/>
  <c r="L16" i="51"/>
  <c r="N66" i="52"/>
  <c r="K14" i="51"/>
  <c r="K16" i="51"/>
  <c r="I11" i="51"/>
  <c r="L18" i="51"/>
  <c r="C65" i="58"/>
  <c r="B65" i="58" s="1"/>
  <c r="K30" i="55"/>
  <c r="N45" i="52"/>
  <c r="I70" i="55"/>
  <c r="C70" i="55" s="1"/>
  <c r="F11" i="51"/>
  <c r="G10" i="53"/>
  <c r="E13" i="58"/>
  <c r="N43" i="55"/>
  <c r="J11" i="57"/>
  <c r="L16" i="55"/>
  <c r="J17" i="58"/>
  <c r="C45" i="56"/>
  <c r="J12" i="60"/>
  <c r="H28" i="51"/>
  <c r="H47" i="52"/>
  <c r="I13" i="51"/>
  <c r="E46" i="53"/>
  <c r="H71" i="51"/>
  <c r="Z17" i="54"/>
  <c r="K55" i="52"/>
  <c r="AA21" i="56"/>
  <c r="O11" i="55"/>
  <c r="N11" i="55" s="1"/>
  <c r="N41" i="52"/>
  <c r="N14" i="52" s="1"/>
  <c r="M12" i="52"/>
  <c r="I34" i="55"/>
  <c r="N34" i="55"/>
  <c r="H29" i="54"/>
  <c r="D29" i="54"/>
  <c r="B29" i="54" s="1"/>
  <c r="I26" i="55"/>
  <c r="E13" i="61"/>
  <c r="C36" i="61"/>
  <c r="D69" i="57"/>
  <c r="D21" i="57" s="1"/>
  <c r="N67" i="52"/>
  <c r="C56" i="55"/>
  <c r="D35" i="53"/>
  <c r="P13" i="55"/>
  <c r="O16" i="55"/>
  <c r="C42" i="55"/>
  <c r="I37" i="55"/>
  <c r="D30" i="52"/>
  <c r="G57" i="61"/>
  <c r="F57" i="61" s="1"/>
  <c r="K55" i="55"/>
  <c r="K18" i="55" s="1"/>
  <c r="J56" i="62"/>
  <c r="B56" i="78"/>
  <c r="J19" i="57"/>
  <c r="D19" i="57" s="1"/>
  <c r="Q18" i="51"/>
  <c r="I14" i="58"/>
  <c r="L17" i="51"/>
  <c r="F15" i="53"/>
  <c r="I19" i="51"/>
  <c r="I58" i="59"/>
  <c r="G58" i="59" s="1"/>
  <c r="I16" i="51"/>
  <c r="F18" i="51"/>
  <c r="N61" i="52"/>
  <c r="I15" i="51"/>
  <c r="C53" i="52"/>
  <c r="B57" i="51"/>
  <c r="D62" i="55"/>
  <c r="H32" i="51"/>
  <c r="I12" i="58"/>
  <c r="N36" i="55"/>
  <c r="J41" i="55"/>
  <c r="D14" i="78"/>
  <c r="C58" i="57"/>
  <c r="H58" i="57"/>
  <c r="C73" i="55"/>
  <c r="H36" i="51"/>
  <c r="L14" i="52"/>
  <c r="F9" i="51"/>
  <c r="C68" i="53"/>
  <c r="K69" i="55"/>
  <c r="J73" i="55"/>
  <c r="D73" i="55" s="1"/>
  <c r="B73" i="55" s="1"/>
  <c r="Q9" i="51"/>
  <c r="B62" i="51"/>
  <c r="E63" i="53"/>
  <c r="F19" i="53"/>
  <c r="I10" i="52"/>
  <c r="I17" i="51"/>
  <c r="E18" i="58"/>
  <c r="C58" i="58"/>
  <c r="L19" i="52"/>
  <c r="C30" i="58"/>
  <c r="B30" i="58" s="1"/>
  <c r="F11" i="58"/>
  <c r="H61" i="52"/>
  <c r="D59" i="59"/>
  <c r="F12" i="51"/>
  <c r="P14" i="55"/>
  <c r="N14" i="55" s="1"/>
  <c r="K49" i="52"/>
  <c r="F16" i="58"/>
  <c r="J37" i="55"/>
  <c r="D37" i="55" s="1"/>
  <c r="L13" i="55"/>
  <c r="I28" i="55"/>
  <c r="J27" i="55"/>
  <c r="O16" i="51"/>
  <c r="C44" i="52"/>
  <c r="D66" i="56"/>
  <c r="D68" i="57"/>
  <c r="H68" i="57"/>
  <c r="N71" i="52"/>
  <c r="C29" i="52"/>
  <c r="AD13" i="54"/>
  <c r="AB13" i="54" s="1"/>
  <c r="D40" i="54"/>
  <c r="AB40" i="54"/>
  <c r="K31" i="55"/>
  <c r="H47" i="57"/>
  <c r="J16" i="57"/>
  <c r="I36" i="59"/>
  <c r="G36" i="59" s="1"/>
  <c r="P18" i="52"/>
  <c r="D60" i="57"/>
  <c r="B60" i="57" s="1"/>
  <c r="N65" i="52"/>
  <c r="I65" i="59"/>
  <c r="K20" i="59"/>
  <c r="Q68" i="55"/>
  <c r="I68" i="55"/>
  <c r="C68" i="55" s="1"/>
  <c r="Q16" i="51"/>
  <c r="E67" i="53"/>
  <c r="C26" i="52"/>
  <c r="H24" i="51"/>
  <c r="L21" i="52"/>
  <c r="K32" i="52"/>
  <c r="B52" i="51"/>
  <c r="D45" i="52"/>
  <c r="H46" i="51"/>
  <c r="K26" i="55"/>
  <c r="C34" i="55"/>
  <c r="C33" i="52"/>
  <c r="B32" i="51"/>
  <c r="K18" i="51"/>
  <c r="C47" i="52"/>
  <c r="H69" i="51"/>
  <c r="I29" i="55"/>
  <c r="C29" i="55" s="1"/>
  <c r="D44" i="52"/>
  <c r="B44" i="52" s="1"/>
  <c r="E10" i="53"/>
  <c r="E26" i="53"/>
  <c r="M12" i="55"/>
  <c r="J15" i="51"/>
  <c r="Q20" i="51"/>
  <c r="Q17" i="51"/>
  <c r="L12" i="51"/>
  <c r="D49" i="52"/>
  <c r="B63" i="51"/>
  <c r="K64" i="52"/>
  <c r="K19" i="52" s="1"/>
  <c r="K70" i="52"/>
  <c r="B69" i="51"/>
  <c r="K43" i="52"/>
  <c r="F17" i="51"/>
  <c r="K41" i="55"/>
  <c r="H27" i="51"/>
  <c r="L18" i="52"/>
  <c r="B58" i="51"/>
  <c r="H45" i="52"/>
  <c r="B41" i="51"/>
  <c r="K42" i="52"/>
  <c r="C42" i="52"/>
  <c r="H57" i="51"/>
  <c r="L18" i="55"/>
  <c r="K37" i="55"/>
  <c r="J12" i="52"/>
  <c r="G12" i="53"/>
  <c r="E12" i="53" s="1"/>
  <c r="H62" i="51"/>
  <c r="M14" i="51"/>
  <c r="D55" i="52"/>
  <c r="B55" i="52" s="1"/>
  <c r="E17" i="51"/>
  <c r="J16" i="51"/>
  <c r="I40" i="55"/>
  <c r="C40" i="55" s="1"/>
  <c r="H26" i="52"/>
  <c r="J66" i="55"/>
  <c r="M21" i="55"/>
  <c r="D52" i="53"/>
  <c r="D10" i="51"/>
  <c r="B66" i="51"/>
  <c r="C39" i="52"/>
  <c r="B38" i="51"/>
  <c r="C28" i="52"/>
  <c r="K44" i="52"/>
  <c r="K38" i="52"/>
  <c r="B37" i="51"/>
  <c r="B26" i="51"/>
  <c r="L11" i="52"/>
  <c r="K67" i="52"/>
  <c r="H68" i="52"/>
  <c r="D52" i="52"/>
  <c r="K29" i="52"/>
  <c r="B28" i="51"/>
  <c r="B25" i="51"/>
  <c r="L15" i="52"/>
  <c r="B47" i="51"/>
  <c r="K25" i="52"/>
  <c r="N15" i="51"/>
  <c r="H58" i="51"/>
  <c r="K40" i="52"/>
  <c r="K34" i="52"/>
  <c r="B33" i="51"/>
  <c r="H30" i="51"/>
  <c r="P16" i="51"/>
  <c r="B34" i="51"/>
  <c r="B43" i="51"/>
  <c r="L20" i="52"/>
  <c r="B64" i="51"/>
  <c r="P19" i="51"/>
  <c r="L17" i="52"/>
  <c r="B68" i="51"/>
  <c r="C68" i="52"/>
  <c r="N16" i="51"/>
  <c r="K9" i="51"/>
  <c r="B29" i="51"/>
  <c r="M10" i="51"/>
  <c r="N10" i="51"/>
  <c r="N18" i="51"/>
  <c r="P11" i="51"/>
  <c r="J12" i="59"/>
  <c r="M17" i="56"/>
  <c r="G17" i="56" s="1"/>
  <c r="E17" i="56" s="1"/>
  <c r="G30" i="78"/>
  <c r="K60" i="56"/>
  <c r="L16" i="54"/>
  <c r="D19" i="61"/>
  <c r="C19" i="61" s="1"/>
  <c r="V14" i="56"/>
  <c r="T14" i="56" s="1"/>
  <c r="I31" i="60"/>
  <c r="P14" i="52"/>
  <c r="B48" i="51"/>
  <c r="X20" i="54"/>
  <c r="K66" i="53"/>
  <c r="E50" i="55"/>
  <c r="C12" i="62"/>
  <c r="H12" i="62"/>
  <c r="G12" i="62" s="1"/>
  <c r="G31" i="78"/>
  <c r="C11" i="78"/>
  <c r="E39" i="54"/>
  <c r="Q35" i="56"/>
  <c r="C14" i="51"/>
  <c r="E18" i="60"/>
  <c r="D46" i="62"/>
  <c r="N50" i="54"/>
  <c r="C52" i="61"/>
  <c r="K55" i="56"/>
  <c r="K62" i="54"/>
  <c r="G65" i="56"/>
  <c r="D65" i="56" s="1"/>
  <c r="AD20" i="54"/>
  <c r="K71" i="56"/>
  <c r="G72" i="78"/>
  <c r="B72" i="78" s="1"/>
  <c r="G70" i="78"/>
  <c r="D57" i="59"/>
  <c r="C52" i="60"/>
  <c r="AE34" i="54"/>
  <c r="J16" i="53"/>
  <c r="K51" i="57"/>
  <c r="D52" i="62"/>
  <c r="K55" i="54"/>
  <c r="H60" i="53"/>
  <c r="E61" i="55"/>
  <c r="K61" i="56"/>
  <c r="K65" i="56"/>
  <c r="D64" i="62"/>
  <c r="D68" i="62"/>
  <c r="K71" i="54"/>
  <c r="D71" i="62"/>
  <c r="H35" i="52"/>
  <c r="G20" i="53"/>
  <c r="N11" i="52"/>
  <c r="H26" i="51"/>
  <c r="G17" i="55"/>
  <c r="J12" i="56"/>
  <c r="K39" i="54"/>
  <c r="Z45" i="56"/>
  <c r="P12" i="56"/>
  <c r="N33" i="56"/>
  <c r="C64" i="61"/>
  <c r="I68" i="60"/>
  <c r="G16" i="55"/>
  <c r="E16" i="55" s="1"/>
  <c r="N46" i="56"/>
  <c r="G39" i="62"/>
  <c r="B39" i="62"/>
  <c r="AI16" i="54"/>
  <c r="AH16" i="54"/>
  <c r="K44" i="56"/>
  <c r="AB58" i="54"/>
  <c r="J19" i="53"/>
  <c r="H19" i="53" s="1"/>
  <c r="G64" i="56"/>
  <c r="E64" i="56" s="1"/>
  <c r="C67" i="61"/>
  <c r="G72" i="56"/>
  <c r="G71" i="78"/>
  <c r="N13" i="51"/>
  <c r="C64" i="54"/>
  <c r="L17" i="55"/>
  <c r="K17" i="55" s="1"/>
  <c r="I17" i="57"/>
  <c r="C17" i="57" s="1"/>
  <c r="E54" i="56"/>
  <c r="K36" i="53"/>
  <c r="G70" i="61"/>
  <c r="W20" i="54"/>
  <c r="G67" i="59"/>
  <c r="C41" i="60"/>
  <c r="K60" i="57"/>
  <c r="D63" i="62"/>
  <c r="K71" i="57"/>
  <c r="D69" i="62"/>
  <c r="G70" i="62"/>
  <c r="D71" i="78"/>
  <c r="K65" i="52"/>
  <c r="F34" i="61"/>
  <c r="M19" i="53"/>
  <c r="K19" i="53" s="1"/>
  <c r="H19" i="56"/>
  <c r="D44" i="78"/>
  <c r="B44" i="78" s="1"/>
  <c r="C10" i="62"/>
  <c r="D27" i="78"/>
  <c r="I11" i="78"/>
  <c r="G31" i="62"/>
  <c r="Q33" i="56"/>
  <c r="I13" i="56"/>
  <c r="D39" i="54"/>
  <c r="B64" i="60"/>
  <c r="H61" i="60"/>
  <c r="B61" i="60" s="1"/>
  <c r="E53" i="54"/>
  <c r="B56" i="57"/>
  <c r="N32" i="54"/>
  <c r="AH27" i="54"/>
  <c r="D51" i="62"/>
  <c r="M17" i="52"/>
  <c r="D72" i="78"/>
  <c r="G43" i="78"/>
  <c r="K16" i="78"/>
  <c r="J16" i="78" s="1"/>
  <c r="C11" i="62"/>
  <c r="G46" i="62"/>
  <c r="D66" i="62"/>
  <c r="G54" i="61"/>
  <c r="L59" i="61"/>
  <c r="F19" i="60"/>
  <c r="G52" i="59"/>
  <c r="G66" i="59"/>
  <c r="G48" i="59"/>
  <c r="G42" i="58"/>
  <c r="C66" i="58"/>
  <c r="B66" i="58" s="1"/>
  <c r="K63" i="57"/>
  <c r="K17" i="57"/>
  <c r="R67" i="56"/>
  <c r="M14" i="56"/>
  <c r="N53" i="56"/>
  <c r="N67" i="55"/>
  <c r="M20" i="54"/>
  <c r="N54" i="54"/>
  <c r="L19" i="54"/>
  <c r="N67" i="54"/>
  <c r="Q66" i="54"/>
  <c r="H14" i="54"/>
  <c r="K69" i="54"/>
  <c r="K21" i="54" s="1"/>
  <c r="K28" i="53"/>
  <c r="K66" i="52"/>
  <c r="L15" i="51"/>
  <c r="I31" i="55"/>
  <c r="C31" i="55" s="1"/>
  <c r="B31" i="55" s="1"/>
  <c r="J15" i="58"/>
  <c r="B51" i="51"/>
  <c r="B69" i="53"/>
  <c r="D20" i="51"/>
  <c r="H22" i="56"/>
  <c r="H21" i="54"/>
  <c r="AA22" i="56"/>
  <c r="D70" i="57"/>
  <c r="B70" i="57" s="1"/>
  <c r="O14" i="54"/>
  <c r="N14" i="54" s="1"/>
  <c r="P21" i="52"/>
  <c r="T22" i="56"/>
  <c r="F21" i="52"/>
  <c r="G21" i="54"/>
  <c r="G21" i="52"/>
  <c r="O20" i="51"/>
  <c r="H22" i="61"/>
  <c r="M22" i="61"/>
  <c r="G20" i="51"/>
  <c r="I22" i="61"/>
  <c r="O22" i="61"/>
  <c r="N22" i="61"/>
  <c r="P22" i="61"/>
  <c r="J21" i="59"/>
  <c r="D22" i="61"/>
  <c r="R22" i="60"/>
  <c r="P22" i="60"/>
  <c r="Q22" i="60"/>
  <c r="O22" i="60"/>
  <c r="M22" i="60"/>
  <c r="K22" i="60"/>
  <c r="L22" i="60"/>
  <c r="J22" i="60"/>
  <c r="E21" i="59"/>
  <c r="G22" i="60"/>
  <c r="E22" i="60"/>
  <c r="F22" i="60"/>
  <c r="D22" i="60"/>
  <c r="E21" i="58"/>
  <c r="D21" i="58"/>
  <c r="I21" i="58"/>
  <c r="AG21" i="54"/>
  <c r="S21" i="54"/>
  <c r="L22" i="55"/>
  <c r="AC21" i="54"/>
  <c r="R21" i="54"/>
  <c r="G70" i="56"/>
  <c r="G69" i="62"/>
  <c r="J21" i="58"/>
  <c r="C69" i="58"/>
  <c r="M22" i="55"/>
  <c r="AD21" i="54"/>
  <c r="J21" i="54"/>
  <c r="AF21" i="54"/>
  <c r="Z21" i="54"/>
  <c r="I21" i="54"/>
  <c r="B76" i="57"/>
  <c r="C75" i="57"/>
  <c r="B75" i="57" s="1"/>
  <c r="C77" i="57"/>
  <c r="B77" i="57" s="1"/>
  <c r="F74" i="56"/>
  <c r="R74" i="56"/>
  <c r="C74" i="56" s="1"/>
  <c r="F76" i="56"/>
  <c r="R76" i="56"/>
  <c r="C77" i="55"/>
  <c r="C74" i="54"/>
  <c r="B74" i="54" s="1"/>
  <c r="C76" i="54"/>
  <c r="B76" i="54" s="1"/>
  <c r="C74" i="52"/>
  <c r="C76" i="52"/>
  <c r="B25" i="62"/>
  <c r="D69" i="78"/>
  <c r="D21" i="78" s="1"/>
  <c r="J69" i="78"/>
  <c r="C18" i="51"/>
  <c r="S70" i="56"/>
  <c r="J22" i="57"/>
  <c r="G32" i="62"/>
  <c r="Z41" i="56"/>
  <c r="L51" i="61"/>
  <c r="AD15" i="54"/>
  <c r="Y66" i="54"/>
  <c r="Y20" i="54" s="1"/>
  <c r="Q53" i="54"/>
  <c r="E55" i="53"/>
  <c r="F17" i="53"/>
  <c r="K38" i="53"/>
  <c r="K39" i="53"/>
  <c r="E71" i="53"/>
  <c r="Q59" i="54"/>
  <c r="R18" i="54"/>
  <c r="Q18" i="54" s="1"/>
  <c r="G18" i="60"/>
  <c r="AE51" i="54"/>
  <c r="J19" i="54"/>
  <c r="I35" i="60"/>
  <c r="H35" i="60" s="1"/>
  <c r="B35" i="60" s="1"/>
  <c r="N28" i="60"/>
  <c r="H28" i="60"/>
  <c r="B28" i="60" s="1"/>
  <c r="C54" i="61"/>
  <c r="N41" i="60"/>
  <c r="H41" i="60" s="1"/>
  <c r="B41" i="60" s="1"/>
  <c r="J18" i="51"/>
  <c r="F19" i="59"/>
  <c r="Z65" i="56"/>
  <c r="N37" i="60"/>
  <c r="H37" i="60" s="1"/>
  <c r="B37" i="60" s="1"/>
  <c r="P18" i="60"/>
  <c r="E16" i="60"/>
  <c r="J11" i="58"/>
  <c r="F15" i="60"/>
  <c r="N63" i="55"/>
  <c r="N35" i="55"/>
  <c r="K19" i="60"/>
  <c r="C56" i="61"/>
  <c r="E17" i="58"/>
  <c r="H46" i="54"/>
  <c r="Q68" i="54"/>
  <c r="AB34" i="54"/>
  <c r="D29" i="57"/>
  <c r="B29" i="57" s="1"/>
  <c r="I50" i="59"/>
  <c r="W44" i="56"/>
  <c r="AB52" i="54"/>
  <c r="H39" i="57"/>
  <c r="AB28" i="54"/>
  <c r="AB31" i="54"/>
  <c r="D40" i="57"/>
  <c r="B40" i="57" s="1"/>
  <c r="N39" i="57"/>
  <c r="K37" i="57"/>
  <c r="K32" i="57"/>
  <c r="T32" i="56"/>
  <c r="K33" i="54"/>
  <c r="AH34" i="54"/>
  <c r="N34" i="54"/>
  <c r="AH35" i="54"/>
  <c r="N35" i="54"/>
  <c r="G47" i="62"/>
  <c r="N52" i="54"/>
  <c r="V50" i="54"/>
  <c r="W21" i="54"/>
  <c r="E52" i="55"/>
  <c r="P17" i="57"/>
  <c r="H16" i="62"/>
  <c r="G16" i="62" s="1"/>
  <c r="N53" i="54"/>
  <c r="N57" i="57"/>
  <c r="H58" i="53"/>
  <c r="E59" i="55"/>
  <c r="K65" i="57"/>
  <c r="H66" i="54"/>
  <c r="H20" i="54" s="1"/>
  <c r="G68" i="56"/>
  <c r="C20" i="51"/>
  <c r="L21" i="54"/>
  <c r="K70" i="54"/>
  <c r="V71" i="54"/>
  <c r="I22" i="56"/>
  <c r="G73" i="56"/>
  <c r="E73" i="56" s="1"/>
  <c r="M22" i="56"/>
  <c r="L22" i="57"/>
  <c r="K72" i="57"/>
  <c r="F21" i="62"/>
  <c r="D70" i="62"/>
  <c r="H21" i="62"/>
  <c r="D70" i="78"/>
  <c r="B70" i="78" s="1"/>
  <c r="K31" i="52"/>
  <c r="L12" i="55"/>
  <c r="H19" i="54"/>
  <c r="F68" i="61"/>
  <c r="K54" i="56"/>
  <c r="J72" i="78"/>
  <c r="K76" i="55"/>
  <c r="C74" i="58"/>
  <c r="C75" i="58"/>
  <c r="I75" i="60"/>
  <c r="H75" i="60" s="1"/>
  <c r="C76" i="60"/>
  <c r="G75" i="61"/>
  <c r="C76" i="61"/>
  <c r="C12" i="78"/>
  <c r="K27" i="53"/>
  <c r="AI14" i="54"/>
  <c r="AH14" i="54" s="1"/>
  <c r="G44" i="78"/>
  <c r="F21" i="53"/>
  <c r="H18" i="58"/>
  <c r="E72" i="53"/>
  <c r="J13" i="60"/>
  <c r="C67" i="58"/>
  <c r="B67" i="58" s="1"/>
  <c r="Y58" i="54"/>
  <c r="I17" i="58"/>
  <c r="E36" i="53"/>
  <c r="I45" i="59"/>
  <c r="G45" i="59" s="1"/>
  <c r="H62" i="53"/>
  <c r="K74" i="57"/>
  <c r="C59" i="58"/>
  <c r="B54" i="78"/>
  <c r="P11" i="57"/>
  <c r="N11" i="57" s="1"/>
  <c r="N26" i="57"/>
  <c r="N25" i="54"/>
  <c r="H67" i="57"/>
  <c r="J71" i="78"/>
  <c r="F13" i="78"/>
  <c r="D13" i="78" s="1"/>
  <c r="J70" i="78"/>
  <c r="G51" i="62"/>
  <c r="G67" i="62"/>
  <c r="E21" i="62"/>
  <c r="G71" i="62"/>
  <c r="G69" i="61"/>
  <c r="F69" i="61" s="1"/>
  <c r="B69" i="61" s="1"/>
  <c r="L27" i="61"/>
  <c r="L67" i="61"/>
  <c r="F67" i="61" s="1"/>
  <c r="G40" i="61"/>
  <c r="L73" i="61"/>
  <c r="L76" i="61"/>
  <c r="N74" i="60"/>
  <c r="N76" i="60"/>
  <c r="K16" i="59"/>
  <c r="I28" i="59"/>
  <c r="G28" i="59" s="1"/>
  <c r="D49" i="59"/>
  <c r="J20" i="59"/>
  <c r="F15" i="59"/>
  <c r="G33" i="59"/>
  <c r="D67" i="59"/>
  <c r="B67" i="59" s="1"/>
  <c r="F12" i="59"/>
  <c r="F13" i="59"/>
  <c r="K10" i="59"/>
  <c r="I40" i="59"/>
  <c r="G40" i="59" s="1"/>
  <c r="I51" i="59"/>
  <c r="G51" i="59" s="1"/>
  <c r="K15" i="59"/>
  <c r="I55" i="59"/>
  <c r="G55" i="59" s="1"/>
  <c r="I27" i="59"/>
  <c r="I11" i="59"/>
  <c r="E20" i="59"/>
  <c r="E19" i="59"/>
  <c r="G41" i="59"/>
  <c r="J19" i="59"/>
  <c r="H10" i="59"/>
  <c r="B29" i="59"/>
  <c r="B68" i="59"/>
  <c r="F11" i="59"/>
  <c r="D52" i="59"/>
  <c r="B52" i="59" s="1"/>
  <c r="D38" i="59"/>
  <c r="B38" i="59" s="1"/>
  <c r="J14" i="59"/>
  <c r="D53" i="59"/>
  <c r="B53" i="59" s="1"/>
  <c r="I59" i="59"/>
  <c r="G59" i="59" s="1"/>
  <c r="D43" i="59"/>
  <c r="B67" i="57"/>
  <c r="H18" i="57"/>
  <c r="N62" i="57"/>
  <c r="K35" i="57"/>
  <c r="K36" i="57"/>
  <c r="N54" i="57"/>
  <c r="N70" i="57"/>
  <c r="N71" i="57"/>
  <c r="H76" i="57"/>
  <c r="N40" i="57"/>
  <c r="E63" i="56"/>
  <c r="H36" i="56"/>
  <c r="T53" i="56"/>
  <c r="Z32" i="56"/>
  <c r="C41" i="55"/>
  <c r="N74" i="55"/>
  <c r="S13" i="55"/>
  <c r="N57" i="55"/>
  <c r="Q61" i="55"/>
  <c r="E27" i="54"/>
  <c r="AA12" i="54"/>
  <c r="Y12" i="54" s="1"/>
  <c r="AH69" i="54"/>
  <c r="V19" i="54"/>
  <c r="K72" i="54"/>
  <c r="B60" i="53"/>
  <c r="H50" i="53"/>
  <c r="H53" i="53"/>
  <c r="H69" i="53"/>
  <c r="B59" i="53"/>
  <c r="D73" i="52"/>
  <c r="B73" i="51"/>
  <c r="H38" i="51"/>
  <c r="B72" i="51"/>
  <c r="D29" i="52"/>
  <c r="B29" i="52" s="1"/>
  <c r="K68" i="52"/>
  <c r="H29" i="52"/>
  <c r="C36" i="58"/>
  <c r="H69" i="52"/>
  <c r="F15" i="57"/>
  <c r="J35" i="55"/>
  <c r="D35" i="55" s="1"/>
  <c r="D55" i="59"/>
  <c r="E17" i="59"/>
  <c r="H31" i="52"/>
  <c r="AA14" i="54"/>
  <c r="Y14" i="54" s="1"/>
  <c r="Y43" i="54"/>
  <c r="D43" i="54"/>
  <c r="B43" i="54" s="1"/>
  <c r="R12" i="54"/>
  <c r="Q34" i="54"/>
  <c r="F17" i="58"/>
  <c r="C54" i="58"/>
  <c r="J17" i="59"/>
  <c r="I56" i="59"/>
  <c r="L17" i="60"/>
  <c r="I50" i="60"/>
  <c r="H50" i="60" s="1"/>
  <c r="N47" i="60"/>
  <c r="O16" i="60"/>
  <c r="AE46" i="54"/>
  <c r="D28" i="59"/>
  <c r="B28" i="59"/>
  <c r="E10" i="59"/>
  <c r="Y33" i="54"/>
  <c r="E13" i="60"/>
  <c r="E15" i="58"/>
  <c r="C15" i="58" s="1"/>
  <c r="C46" i="58"/>
  <c r="B46" i="58" s="1"/>
  <c r="N58" i="60"/>
  <c r="I21" i="53"/>
  <c r="J14" i="78"/>
  <c r="B30" i="78"/>
  <c r="D35" i="52"/>
  <c r="K48" i="52"/>
  <c r="K30" i="52"/>
  <c r="J16" i="52"/>
  <c r="K27" i="55"/>
  <c r="I14" i="52"/>
  <c r="B39" i="78"/>
  <c r="H15" i="59"/>
  <c r="C16" i="59"/>
  <c r="C14" i="59"/>
  <c r="K18" i="59"/>
  <c r="I43" i="59"/>
  <c r="G43" i="59" s="1"/>
  <c r="C12" i="59"/>
  <c r="D56" i="59"/>
  <c r="B56" i="59" s="1"/>
  <c r="K14" i="59"/>
  <c r="E12" i="59"/>
  <c r="D12" i="59" s="1"/>
  <c r="B12" i="59" s="1"/>
  <c r="C10" i="59"/>
  <c r="I49" i="59"/>
  <c r="E13" i="59"/>
  <c r="D13" i="59" s="1"/>
  <c r="C73" i="52"/>
  <c r="D73" i="62"/>
  <c r="J21" i="51"/>
  <c r="I22" i="53"/>
  <c r="E73" i="53"/>
  <c r="I74" i="55"/>
  <c r="F23" i="55"/>
  <c r="K74" i="55"/>
  <c r="M23" i="55"/>
  <c r="P23" i="55"/>
  <c r="S23" i="55"/>
  <c r="D74" i="57"/>
  <c r="D23" i="57" s="1"/>
  <c r="O23" i="57"/>
  <c r="C73" i="58"/>
  <c r="J22" i="58"/>
  <c r="D73" i="59"/>
  <c r="B73" i="59" s="1"/>
  <c r="G73" i="59"/>
  <c r="G74" i="61"/>
  <c r="G73" i="62"/>
  <c r="B79" i="59"/>
  <c r="B80" i="57"/>
  <c r="C79" i="57"/>
  <c r="B79" i="57" s="1"/>
  <c r="C81" i="57"/>
  <c r="F78" i="56"/>
  <c r="R78" i="56"/>
  <c r="C78" i="56" s="1"/>
  <c r="F80" i="56"/>
  <c r="E80" i="56"/>
  <c r="R80" i="56"/>
  <c r="C81" i="56"/>
  <c r="C78" i="54"/>
  <c r="B78" i="54" s="1"/>
  <c r="C78" i="52"/>
  <c r="B78" i="52" s="1"/>
  <c r="C80" i="52"/>
  <c r="C36" i="52"/>
  <c r="K36" i="52"/>
  <c r="B24" i="51"/>
  <c r="E9" i="51"/>
  <c r="K27" i="52"/>
  <c r="B54" i="51"/>
  <c r="E16" i="51"/>
  <c r="H39" i="51"/>
  <c r="L14" i="55"/>
  <c r="I14" i="55" s="1"/>
  <c r="K38" i="55"/>
  <c r="J49" i="55"/>
  <c r="D49" i="55" s="1"/>
  <c r="M16" i="55"/>
  <c r="K16" i="55" s="1"/>
  <c r="H29" i="51"/>
  <c r="M16" i="52"/>
  <c r="D50" i="52"/>
  <c r="I19" i="52"/>
  <c r="C63" i="52"/>
  <c r="H63" i="52"/>
  <c r="C57" i="52"/>
  <c r="N57" i="52"/>
  <c r="L21" i="55"/>
  <c r="B59" i="51"/>
  <c r="I60" i="55"/>
  <c r="C60" i="55" s="1"/>
  <c r="N60" i="55"/>
  <c r="O19" i="55"/>
  <c r="N19" i="55" s="1"/>
  <c r="P16" i="55"/>
  <c r="N16" i="55" s="1"/>
  <c r="N46" i="55"/>
  <c r="J46" i="55"/>
  <c r="B70" i="51"/>
  <c r="B45" i="59"/>
  <c r="H37" i="52"/>
  <c r="D37" i="52"/>
  <c r="J18" i="59"/>
  <c r="I60" i="59"/>
  <c r="C54" i="55"/>
  <c r="C47" i="55"/>
  <c r="J40" i="55"/>
  <c r="D40" i="55" s="1"/>
  <c r="K40" i="55"/>
  <c r="C41" i="58"/>
  <c r="B41" i="58" s="1"/>
  <c r="D33" i="52"/>
  <c r="H33" i="52"/>
  <c r="I14" i="51"/>
  <c r="H32" i="52"/>
  <c r="D32" i="52"/>
  <c r="B32" i="52" s="1"/>
  <c r="C58" i="52"/>
  <c r="N31" i="55"/>
  <c r="J31" i="55"/>
  <c r="D31" i="55" s="1"/>
  <c r="K49" i="55"/>
  <c r="C48" i="52"/>
  <c r="H56" i="51"/>
  <c r="K20" i="51"/>
  <c r="B71" i="78"/>
  <c r="B36" i="51"/>
  <c r="H48" i="51"/>
  <c r="P18" i="51"/>
  <c r="P10" i="51"/>
  <c r="C66" i="52"/>
  <c r="H59" i="51"/>
  <c r="K60" i="52"/>
  <c r="D60" i="52"/>
  <c r="L12" i="52"/>
  <c r="L10" i="52"/>
  <c r="C25" i="52"/>
  <c r="D17" i="51"/>
  <c r="G16" i="53"/>
  <c r="E52" i="53"/>
  <c r="H54" i="51"/>
  <c r="C37" i="55"/>
  <c r="D14" i="51"/>
  <c r="B40" i="51"/>
  <c r="I69" i="55"/>
  <c r="C69" i="55" s="1"/>
  <c r="K72" i="52"/>
  <c r="D72" i="52"/>
  <c r="D71" i="52"/>
  <c r="K71" i="52"/>
  <c r="C19" i="53"/>
  <c r="K50" i="52"/>
  <c r="B59" i="59"/>
  <c r="I38" i="55"/>
  <c r="C38" i="55" s="1"/>
  <c r="J30" i="55"/>
  <c r="I66" i="55"/>
  <c r="C66" i="55" s="1"/>
  <c r="H70" i="51"/>
  <c r="O18" i="52"/>
  <c r="D68" i="53"/>
  <c r="E68" i="53"/>
  <c r="D31" i="52"/>
  <c r="B31" i="52" s="1"/>
  <c r="M11" i="52"/>
  <c r="P15" i="52"/>
  <c r="N46" i="52"/>
  <c r="D46" i="52"/>
  <c r="J11" i="52"/>
  <c r="H58" i="52"/>
  <c r="K13" i="51"/>
  <c r="H73" i="55"/>
  <c r="N45" i="55"/>
  <c r="K41" i="52"/>
  <c r="C41" i="52"/>
  <c r="H51" i="55"/>
  <c r="J38" i="55"/>
  <c r="D38" i="55" s="1"/>
  <c r="O19" i="52"/>
  <c r="N68" i="52"/>
  <c r="D61" i="52"/>
  <c r="D59" i="52"/>
  <c r="N59" i="52"/>
  <c r="D28" i="52"/>
  <c r="K28" i="52"/>
  <c r="H40" i="51"/>
  <c r="D48" i="52"/>
  <c r="B61" i="59"/>
  <c r="I16" i="57"/>
  <c r="H16" i="57" s="1"/>
  <c r="C46" i="57"/>
  <c r="B46" i="57" s="1"/>
  <c r="B41" i="54"/>
  <c r="J72" i="55"/>
  <c r="N72" i="55"/>
  <c r="B64" i="53"/>
  <c r="B39" i="51"/>
  <c r="H13" i="57"/>
  <c r="E10" i="52"/>
  <c r="Q72" i="56"/>
  <c r="K72" i="53"/>
  <c r="C72" i="53"/>
  <c r="B72" i="53"/>
  <c r="K70" i="53"/>
  <c r="C70" i="53"/>
  <c r="C21" i="53" s="1"/>
  <c r="E69" i="54"/>
  <c r="L21" i="53"/>
  <c r="P22" i="55"/>
  <c r="G69" i="78"/>
  <c r="G21" i="78" s="1"/>
  <c r="H11" i="57"/>
  <c r="I49" i="55"/>
  <c r="I27" i="55"/>
  <c r="C27" i="55" s="1"/>
  <c r="J60" i="55"/>
  <c r="D60" i="55" s="1"/>
  <c r="D64" i="52"/>
  <c r="M19" i="52"/>
  <c r="M11" i="53"/>
  <c r="K29" i="53"/>
  <c r="N70" i="55"/>
  <c r="D26" i="57"/>
  <c r="B26" i="57" s="1"/>
  <c r="H26" i="57"/>
  <c r="E71" i="54"/>
  <c r="Q67" i="55"/>
  <c r="R21" i="55"/>
  <c r="J60" i="78"/>
  <c r="B60" i="78" s="1"/>
  <c r="L18" i="78"/>
  <c r="H65" i="52"/>
  <c r="E14" i="53"/>
  <c r="Z11" i="54"/>
  <c r="C69" i="57"/>
  <c r="B69" i="57" s="1"/>
  <c r="H69" i="57"/>
  <c r="C52" i="55"/>
  <c r="K71" i="53"/>
  <c r="C71" i="53"/>
  <c r="G70" i="59"/>
  <c r="I72" i="55"/>
  <c r="E17" i="57"/>
  <c r="H13" i="59"/>
  <c r="C20" i="59"/>
  <c r="D32" i="59"/>
  <c r="B32" i="59" s="1"/>
  <c r="I64" i="59"/>
  <c r="G64" i="59"/>
  <c r="H72" i="51"/>
  <c r="C80" i="56"/>
  <c r="B80" i="56" s="1"/>
  <c r="G60" i="59"/>
  <c r="B41" i="52"/>
  <c r="D46" i="55"/>
  <c r="K35" i="55"/>
  <c r="J12" i="51"/>
  <c r="H37" i="51"/>
  <c r="D18" i="51"/>
  <c r="B60" i="51"/>
  <c r="J39" i="55"/>
  <c r="M13" i="55"/>
  <c r="K36" i="55"/>
  <c r="H68" i="51"/>
  <c r="J16" i="58"/>
  <c r="G52" i="58"/>
  <c r="P18" i="55"/>
  <c r="J55" i="55"/>
  <c r="D55" i="55" s="1"/>
  <c r="O13" i="55"/>
  <c r="N13" i="55" s="1"/>
  <c r="I36" i="55"/>
  <c r="J16" i="54"/>
  <c r="H51" i="54"/>
  <c r="D51" i="54"/>
  <c r="D42" i="55"/>
  <c r="B42" i="55" s="1"/>
  <c r="N50" i="55"/>
  <c r="O17" i="55"/>
  <c r="N17" i="55" s="1"/>
  <c r="J14" i="52"/>
  <c r="I17" i="59"/>
  <c r="G17" i="59" s="1"/>
  <c r="K33" i="52"/>
  <c r="E18" i="51"/>
  <c r="K37" i="52"/>
  <c r="K28" i="55"/>
  <c r="I12" i="51"/>
  <c r="J11" i="51"/>
  <c r="I18" i="52"/>
  <c r="O15" i="52"/>
  <c r="C45" i="52"/>
  <c r="C53" i="54"/>
  <c r="B53" i="54" s="1"/>
  <c r="I21" i="52"/>
  <c r="C69" i="52"/>
  <c r="L10" i="51"/>
  <c r="B55" i="51"/>
  <c r="H71" i="52"/>
  <c r="C71" i="52"/>
  <c r="B71" i="52" s="1"/>
  <c r="D63" i="53"/>
  <c r="G19" i="53"/>
  <c r="E19" i="53" s="1"/>
  <c r="N33" i="55"/>
  <c r="J33" i="55"/>
  <c r="H33" i="55"/>
  <c r="P12" i="52"/>
  <c r="N35" i="52"/>
  <c r="N71" i="55"/>
  <c r="I9" i="51"/>
  <c r="H52" i="51"/>
  <c r="N55" i="55"/>
  <c r="B63" i="54"/>
  <c r="F44" i="56"/>
  <c r="C44" i="56" s="1"/>
  <c r="B64" i="59"/>
  <c r="I47" i="59"/>
  <c r="G47" i="59" s="1"/>
  <c r="L22" i="52"/>
  <c r="D15" i="78"/>
  <c r="B32" i="78"/>
  <c r="G12" i="78"/>
  <c r="B68" i="78"/>
  <c r="E12" i="78"/>
  <c r="D12" i="78" s="1"/>
  <c r="B31" i="78"/>
  <c r="B62" i="78"/>
  <c r="B28" i="62"/>
  <c r="D19" i="62"/>
  <c r="H18" i="62"/>
  <c r="L16" i="62"/>
  <c r="J50" i="62"/>
  <c r="D41" i="62"/>
  <c r="J57" i="62"/>
  <c r="J66" i="62"/>
  <c r="K20" i="62"/>
  <c r="K19" i="62"/>
  <c r="D60" i="62"/>
  <c r="B60" i="62" s="1"/>
  <c r="D58" i="62"/>
  <c r="E18" i="62"/>
  <c r="D18" i="62" s="1"/>
  <c r="J41" i="62"/>
  <c r="G41" i="62"/>
  <c r="D34" i="62"/>
  <c r="F12" i="62"/>
  <c r="G29" i="62"/>
  <c r="H11" i="62"/>
  <c r="G11" i="62" s="1"/>
  <c r="C13" i="62"/>
  <c r="E12" i="62"/>
  <c r="K15" i="62"/>
  <c r="L17" i="62"/>
  <c r="J17" i="62" s="1"/>
  <c r="L20" i="62"/>
  <c r="F13" i="62"/>
  <c r="D13" i="62" s="1"/>
  <c r="E16" i="62"/>
  <c r="D16" i="62" s="1"/>
  <c r="D49" i="62"/>
  <c r="G59" i="62"/>
  <c r="I18" i="62"/>
  <c r="L18" i="62"/>
  <c r="J58" i="62"/>
  <c r="J42" i="62"/>
  <c r="C16" i="62"/>
  <c r="J30" i="62"/>
  <c r="K11" i="62"/>
  <c r="H17" i="62"/>
  <c r="G21" i="62"/>
  <c r="L15" i="62"/>
  <c r="B68" i="62"/>
  <c r="D42" i="62"/>
  <c r="G43" i="62"/>
  <c r="J26" i="62"/>
  <c r="G26" i="62"/>
  <c r="L21" i="62"/>
  <c r="J35" i="62"/>
  <c r="D54" i="62"/>
  <c r="J75" i="62"/>
  <c r="E10" i="62"/>
  <c r="D10" i="62" s="1"/>
  <c r="G63" i="61"/>
  <c r="F63" i="61" s="1"/>
  <c r="B63" i="61" s="1"/>
  <c r="H20" i="61"/>
  <c r="L54" i="61"/>
  <c r="F54" i="61" s="1"/>
  <c r="B54" i="61" s="1"/>
  <c r="O19" i="61"/>
  <c r="G26" i="61"/>
  <c r="F26" i="61" s="1"/>
  <c r="L50" i="61"/>
  <c r="F50" i="61" s="1"/>
  <c r="B50" i="61" s="1"/>
  <c r="I11" i="61"/>
  <c r="G11" i="61" s="1"/>
  <c r="O18" i="61"/>
  <c r="H18" i="61"/>
  <c r="L37" i="61"/>
  <c r="F37" i="61"/>
  <c r="B37" i="61" s="1"/>
  <c r="E18" i="61"/>
  <c r="C18" i="61" s="1"/>
  <c r="C57" i="61"/>
  <c r="B57" i="61" s="1"/>
  <c r="C28" i="61"/>
  <c r="C26" i="61"/>
  <c r="L43" i="61"/>
  <c r="O21" i="61"/>
  <c r="L66" i="61"/>
  <c r="P21" i="61"/>
  <c r="O16" i="61"/>
  <c r="O14" i="61"/>
  <c r="C34" i="61"/>
  <c r="D13" i="61"/>
  <c r="C13" i="61" s="1"/>
  <c r="C51" i="61"/>
  <c r="D17" i="61"/>
  <c r="C17" i="61" s="1"/>
  <c r="D15" i="61"/>
  <c r="E11" i="61"/>
  <c r="C11" i="61" s="1"/>
  <c r="G59" i="61"/>
  <c r="F59" i="61" s="1"/>
  <c r="B59" i="61" s="1"/>
  <c r="P15" i="61"/>
  <c r="J18" i="61"/>
  <c r="J11" i="61"/>
  <c r="L45" i="61"/>
  <c r="F45" i="61" s="1"/>
  <c r="B45" i="61" s="1"/>
  <c r="N15" i="61"/>
  <c r="L15" i="61" s="1"/>
  <c r="L39" i="61"/>
  <c r="L48" i="61"/>
  <c r="P11" i="61"/>
  <c r="E14" i="61"/>
  <c r="C14" i="61" s="1"/>
  <c r="K17" i="61"/>
  <c r="G61" i="61"/>
  <c r="L61" i="61"/>
  <c r="G49" i="61"/>
  <c r="I15" i="61"/>
  <c r="L40" i="61"/>
  <c r="F40" i="61" s="1"/>
  <c r="K16" i="61"/>
  <c r="C40" i="61"/>
  <c r="C74" i="61"/>
  <c r="E23" i="61"/>
  <c r="I23" i="61"/>
  <c r="K23" i="61"/>
  <c r="G77" i="61"/>
  <c r="R17" i="60"/>
  <c r="C57" i="60"/>
  <c r="N57" i="60"/>
  <c r="N38" i="60"/>
  <c r="H38" i="60"/>
  <c r="B38" i="60" s="1"/>
  <c r="K16" i="60"/>
  <c r="C55" i="60"/>
  <c r="B55" i="60" s="1"/>
  <c r="I54" i="60"/>
  <c r="C42" i="60"/>
  <c r="B42" i="60" s="1"/>
  <c r="J17" i="60"/>
  <c r="N36" i="60"/>
  <c r="H36" i="60" s="1"/>
  <c r="J15" i="60"/>
  <c r="R16" i="60"/>
  <c r="I26" i="60"/>
  <c r="H26" i="60" s="1"/>
  <c r="B26" i="60" s="1"/>
  <c r="L11" i="60"/>
  <c r="C48" i="60"/>
  <c r="K13" i="60"/>
  <c r="I13" i="60"/>
  <c r="C40" i="60"/>
  <c r="I58" i="60"/>
  <c r="I19" i="60" s="1"/>
  <c r="O20" i="60"/>
  <c r="I74" i="60"/>
  <c r="C39" i="60"/>
  <c r="G11" i="60"/>
  <c r="G13" i="60"/>
  <c r="E12" i="60"/>
  <c r="C53" i="60"/>
  <c r="E11" i="60"/>
  <c r="Q11" i="60"/>
  <c r="P13" i="60"/>
  <c r="N13" i="60" s="1"/>
  <c r="E19" i="60"/>
  <c r="C19" i="60" s="1"/>
  <c r="Q17" i="60"/>
  <c r="C36" i="60"/>
  <c r="R15" i="60"/>
  <c r="C43" i="60"/>
  <c r="M14" i="60"/>
  <c r="I14" i="60" s="1"/>
  <c r="J11" i="60"/>
  <c r="G16" i="60"/>
  <c r="I44" i="60"/>
  <c r="M19" i="60"/>
  <c r="R19" i="60"/>
  <c r="Q15" i="60"/>
  <c r="N45" i="60"/>
  <c r="H45" i="60" s="1"/>
  <c r="I53" i="60"/>
  <c r="H53" i="60" s="1"/>
  <c r="I40" i="60"/>
  <c r="H40" i="60" s="1"/>
  <c r="B40" i="60" s="1"/>
  <c r="H55" i="60"/>
  <c r="G44" i="59"/>
  <c r="G61" i="59"/>
  <c r="G62" i="59"/>
  <c r="G30" i="59"/>
  <c r="G76" i="58"/>
  <c r="G69" i="58"/>
  <c r="G73" i="58"/>
  <c r="G75" i="58"/>
  <c r="C77" i="58"/>
  <c r="G77" i="58"/>
  <c r="C78" i="58"/>
  <c r="C79" i="58"/>
  <c r="B79" i="58" s="1"/>
  <c r="G79" i="58"/>
  <c r="C80" i="58"/>
  <c r="C19" i="57"/>
  <c r="D68" i="56"/>
  <c r="Q67" i="56"/>
  <c r="N12" i="56"/>
  <c r="E31" i="56"/>
  <c r="T17" i="56"/>
  <c r="F17" i="56"/>
  <c r="S15" i="56"/>
  <c r="H17" i="56"/>
  <c r="Q47" i="56"/>
  <c r="E58" i="56"/>
  <c r="Q42" i="56"/>
  <c r="N38" i="56"/>
  <c r="T35" i="56"/>
  <c r="R30" i="56"/>
  <c r="Q30" i="56" s="1"/>
  <c r="N48" i="56"/>
  <c r="K72" i="56"/>
  <c r="Q77" i="56"/>
  <c r="K50" i="56"/>
  <c r="M19" i="56"/>
  <c r="D27" i="56"/>
  <c r="W64" i="56"/>
  <c r="X20" i="56"/>
  <c r="R20" i="56" s="1"/>
  <c r="P13" i="56"/>
  <c r="U13" i="56"/>
  <c r="V12" i="56"/>
  <c r="S12" i="56" s="1"/>
  <c r="G46" i="56"/>
  <c r="D46" i="56" s="1"/>
  <c r="R46" i="56"/>
  <c r="Q46" i="56" s="1"/>
  <c r="U16" i="56"/>
  <c r="Q65" i="56"/>
  <c r="Q62" i="56"/>
  <c r="C65" i="56"/>
  <c r="C61" i="56"/>
  <c r="Q44" i="56"/>
  <c r="F18" i="56"/>
  <c r="Q68" i="56"/>
  <c r="R54" i="56"/>
  <c r="W54" i="56"/>
  <c r="S61" i="56"/>
  <c r="W61" i="56"/>
  <c r="Q32" i="56"/>
  <c r="G39" i="56"/>
  <c r="R28" i="56"/>
  <c r="Q28" i="56" s="1"/>
  <c r="S26" i="56"/>
  <c r="R26" i="56"/>
  <c r="Q26" i="56" s="1"/>
  <c r="N50" i="56"/>
  <c r="W59" i="56"/>
  <c r="T75" i="56"/>
  <c r="T77" i="56"/>
  <c r="Q48" i="56"/>
  <c r="G47" i="56"/>
  <c r="K32" i="56"/>
  <c r="G29" i="56"/>
  <c r="G36" i="56"/>
  <c r="G37" i="56"/>
  <c r="Q41" i="56"/>
  <c r="W63" i="56"/>
  <c r="W68" i="56"/>
  <c r="W57" i="56"/>
  <c r="G48" i="56"/>
  <c r="N47" i="56"/>
  <c r="G59" i="56"/>
  <c r="G60" i="56"/>
  <c r="D60" i="56" s="1"/>
  <c r="T65" i="56"/>
  <c r="D77" i="56"/>
  <c r="H80" i="56"/>
  <c r="T80" i="56"/>
  <c r="W80" i="56"/>
  <c r="Z80" i="56"/>
  <c r="N81" i="56"/>
  <c r="T81" i="56"/>
  <c r="H18" i="56"/>
  <c r="F20" i="56"/>
  <c r="C62" i="56"/>
  <c r="B62" i="56" s="1"/>
  <c r="E62" i="56"/>
  <c r="T12" i="56"/>
  <c r="C55" i="56"/>
  <c r="R21" i="56"/>
  <c r="R17" i="56"/>
  <c r="C67" i="56"/>
  <c r="E68" i="56"/>
  <c r="Q80" i="56"/>
  <c r="D73" i="56"/>
  <c r="R23" i="56"/>
  <c r="R13" i="56"/>
  <c r="E52" i="56"/>
  <c r="C37" i="56"/>
  <c r="Z15" i="56"/>
  <c r="Q73" i="56"/>
  <c r="E42" i="56"/>
  <c r="E45" i="56"/>
  <c r="F15" i="56"/>
  <c r="W12" i="56"/>
  <c r="Q71" i="56"/>
  <c r="D42" i="56"/>
  <c r="B42" i="56" s="1"/>
  <c r="N17" i="56"/>
  <c r="D80" i="56"/>
  <c r="S22" i="56"/>
  <c r="E65" i="56"/>
  <c r="E38" i="56"/>
  <c r="Z18" i="56"/>
  <c r="C59" i="56"/>
  <c r="H66" i="56"/>
  <c r="C73" i="56"/>
  <c r="M11" i="56"/>
  <c r="G35" i="56"/>
  <c r="K46" i="56"/>
  <c r="W81" i="56"/>
  <c r="W78" i="56"/>
  <c r="W79" i="56"/>
  <c r="Z79" i="56"/>
  <c r="K80" i="56"/>
  <c r="H49" i="55"/>
  <c r="H40" i="55"/>
  <c r="H66" i="55"/>
  <c r="Q21" i="55"/>
  <c r="D74" i="55"/>
  <c r="H34" i="55"/>
  <c r="H65" i="55"/>
  <c r="H74" i="55"/>
  <c r="H79" i="55"/>
  <c r="C79" i="55"/>
  <c r="V17" i="54"/>
  <c r="V11" i="54"/>
  <c r="N51" i="54"/>
  <c r="E21" i="54"/>
  <c r="B70" i="54"/>
  <c r="S19" i="54"/>
  <c r="Q33" i="54"/>
  <c r="N69" i="54"/>
  <c r="AE67" i="54"/>
  <c r="M14" i="53"/>
  <c r="K47" i="53"/>
  <c r="K45" i="53"/>
  <c r="B50" i="53"/>
  <c r="B65" i="53"/>
  <c r="D47" i="53"/>
  <c r="E28" i="53"/>
  <c r="E34" i="53"/>
  <c r="C44" i="53"/>
  <c r="E33" i="53"/>
  <c r="F20" i="53"/>
  <c r="E35" i="53"/>
  <c r="D58" i="53"/>
  <c r="B58" i="53" s="1"/>
  <c r="G22" i="53"/>
  <c r="D73" i="53"/>
  <c r="E80" i="53"/>
  <c r="K67" i="53"/>
  <c r="K60" i="53"/>
  <c r="K58" i="53"/>
  <c r="L18" i="53"/>
  <c r="K18" i="53" s="1"/>
  <c r="C42" i="53"/>
  <c r="L14" i="53"/>
  <c r="D36" i="53"/>
  <c r="E42" i="53"/>
  <c r="D42" i="53"/>
  <c r="G18" i="53"/>
  <c r="D18" i="53" s="1"/>
  <c r="D57" i="53"/>
  <c r="B57" i="53" s="1"/>
  <c r="C61" i="53"/>
  <c r="B61" i="53" s="1"/>
  <c r="G17" i="53"/>
  <c r="E32" i="53"/>
  <c r="E27" i="53"/>
  <c r="C27" i="53"/>
  <c r="B27" i="53" s="1"/>
  <c r="E43" i="53"/>
  <c r="H30" i="53"/>
  <c r="I11" i="53"/>
  <c r="J11" i="53"/>
  <c r="D11" i="53" s="1"/>
  <c r="H29" i="53"/>
  <c r="H28" i="53"/>
  <c r="H25" i="53"/>
  <c r="H33" i="53"/>
  <c r="H51" i="53"/>
  <c r="I16" i="53"/>
  <c r="I17" i="53"/>
  <c r="C17" i="53" s="1"/>
  <c r="J17" i="53"/>
  <c r="D56" i="53"/>
  <c r="H44" i="53"/>
  <c r="H57" i="53"/>
  <c r="K73" i="53"/>
  <c r="E74" i="53"/>
  <c r="E76" i="53"/>
  <c r="B80" i="53"/>
  <c r="C56" i="53"/>
  <c r="C54" i="53"/>
  <c r="B54" i="53" s="1"/>
  <c r="D34" i="53"/>
  <c r="B34" i="53" s="1"/>
  <c r="D38" i="53"/>
  <c r="B38" i="53" s="1"/>
  <c r="D43" i="53"/>
  <c r="K17" i="53"/>
  <c r="E54" i="53"/>
  <c r="H63" i="53"/>
  <c r="H73" i="53"/>
  <c r="E18" i="52"/>
  <c r="H74" i="52"/>
  <c r="E77" i="52"/>
  <c r="H77" i="52"/>
  <c r="E78" i="52"/>
  <c r="K78" i="52"/>
  <c r="K79" i="52"/>
  <c r="H80" i="52"/>
  <c r="N80" i="52"/>
  <c r="H50" i="51"/>
  <c r="P15" i="51"/>
  <c r="E20" i="51"/>
  <c r="B27" i="51"/>
  <c r="E15" i="51"/>
  <c r="N12" i="51"/>
  <c r="B42" i="51"/>
  <c r="N11" i="51"/>
  <c r="J13" i="51"/>
  <c r="H51" i="51"/>
  <c r="H63" i="51"/>
  <c r="D12" i="51"/>
  <c r="H47" i="51"/>
  <c r="M20" i="51"/>
  <c r="O15" i="51"/>
  <c r="O17" i="51"/>
  <c r="O14" i="51"/>
  <c r="B74" i="51"/>
  <c r="D19" i="53"/>
  <c r="B19" i="53" s="1"/>
  <c r="P9" i="51"/>
  <c r="E12" i="51"/>
  <c r="B34" i="55"/>
  <c r="K45" i="52"/>
  <c r="G65" i="59"/>
  <c r="K66" i="55"/>
  <c r="N21" i="52"/>
  <c r="F58" i="61"/>
  <c r="B58" i="61" s="1"/>
  <c r="B63" i="78"/>
  <c r="B70" i="59"/>
  <c r="K30" i="53"/>
  <c r="C13" i="59"/>
  <c r="B13" i="59" s="1"/>
  <c r="I57" i="59"/>
  <c r="G57" i="59" s="1"/>
  <c r="F21" i="59"/>
  <c r="J21" i="57"/>
  <c r="V18" i="54"/>
  <c r="C21" i="59"/>
  <c r="H21" i="59"/>
  <c r="B55" i="57"/>
  <c r="B33" i="59"/>
  <c r="O22" i="57"/>
  <c r="D72" i="62"/>
  <c r="G79" i="56"/>
  <c r="K77" i="55"/>
  <c r="D75" i="59"/>
  <c r="B75" i="59" s="1"/>
  <c r="E79" i="54"/>
  <c r="F79" i="56"/>
  <c r="R79" i="56"/>
  <c r="T79" i="56"/>
  <c r="C78" i="57"/>
  <c r="E80" i="57"/>
  <c r="T78" i="56"/>
  <c r="N80" i="56"/>
  <c r="K81" i="56"/>
  <c r="F19" i="51"/>
  <c r="H60" i="51"/>
  <c r="D13" i="51"/>
  <c r="H34" i="51"/>
  <c r="H25" i="51"/>
  <c r="C26" i="55"/>
  <c r="B26" i="55" s="1"/>
  <c r="H26" i="55"/>
  <c r="I12" i="55"/>
  <c r="M14" i="52"/>
  <c r="G10" i="78"/>
  <c r="D38" i="52"/>
  <c r="I49" i="60"/>
  <c r="H49" i="60" s="1"/>
  <c r="B49" i="60" s="1"/>
  <c r="N60" i="60"/>
  <c r="H60" i="60"/>
  <c r="B42" i="62"/>
  <c r="G18" i="62"/>
  <c r="J15" i="62"/>
  <c r="D12" i="62"/>
  <c r="J11" i="62"/>
  <c r="L21" i="61"/>
  <c r="H74" i="60"/>
  <c r="H54" i="60"/>
  <c r="B73" i="58"/>
  <c r="Q15" i="56"/>
  <c r="D29" i="56"/>
  <c r="C26" i="56"/>
  <c r="C54" i="56"/>
  <c r="B73" i="56"/>
  <c r="D59" i="56"/>
  <c r="B59" i="56" s="1"/>
  <c r="E59" i="56"/>
  <c r="D36" i="56"/>
  <c r="C15" i="56"/>
  <c r="D35" i="56"/>
  <c r="B56" i="53"/>
  <c r="E17" i="53"/>
  <c r="H16" i="53"/>
  <c r="I18" i="59"/>
  <c r="C79" i="56"/>
  <c r="C12" i="55"/>
  <c r="D67" i="55"/>
  <c r="D27" i="55"/>
  <c r="D69" i="55"/>
  <c r="H69" i="55"/>
  <c r="C32" i="55"/>
  <c r="K13" i="55"/>
  <c r="H37" i="55"/>
  <c r="K75" i="55"/>
  <c r="K78" i="55"/>
  <c r="K79" i="55"/>
  <c r="I80" i="55"/>
  <c r="C80" i="55" s="1"/>
  <c r="Q78" i="55"/>
  <c r="K80" i="55"/>
  <c r="C81" i="55"/>
  <c r="B69" i="78"/>
  <c r="B21" i="78" s="1"/>
  <c r="B48" i="52"/>
  <c r="F70" i="61"/>
  <c r="B33" i="52"/>
  <c r="B73" i="52"/>
  <c r="D26" i="52"/>
  <c r="K39" i="52"/>
  <c r="L11" i="55"/>
  <c r="C50" i="52"/>
  <c r="C71" i="56"/>
  <c r="K15" i="56"/>
  <c r="G30" i="62"/>
  <c r="C18" i="62"/>
  <c r="K18" i="62"/>
  <c r="J18" i="62" s="1"/>
  <c r="B32" i="56"/>
  <c r="I10" i="62"/>
  <c r="G10" i="62" s="1"/>
  <c r="G35" i="62"/>
  <c r="B35" i="62" s="1"/>
  <c r="E79" i="52"/>
  <c r="B50" i="52"/>
  <c r="C28" i="56"/>
  <c r="J20" i="62"/>
  <c r="H38" i="55"/>
  <c r="C74" i="55"/>
  <c r="F36" i="61"/>
  <c r="B36" i="61" s="1"/>
  <c r="J37" i="62"/>
  <c r="L11" i="62"/>
  <c r="J13" i="53"/>
  <c r="H65" i="53"/>
  <c r="G74" i="56"/>
  <c r="E74" i="56" s="1"/>
  <c r="K74" i="56"/>
  <c r="S74" i="56"/>
  <c r="Q74" i="56" s="1"/>
  <c r="W74" i="56"/>
  <c r="F75" i="56"/>
  <c r="B49" i="59"/>
  <c r="C20" i="58"/>
  <c r="J21" i="78"/>
  <c r="K19" i="54"/>
  <c r="C17" i="56"/>
  <c r="H31" i="55"/>
  <c r="M18" i="51"/>
  <c r="H18" i="51" s="1"/>
  <c r="D65" i="52"/>
  <c r="G80" i="59"/>
  <c r="I11" i="55"/>
  <c r="C11" i="55" s="1"/>
  <c r="H11" i="53"/>
  <c r="D33" i="55"/>
  <c r="B33" i="55" s="1"/>
  <c r="C49" i="55"/>
  <c r="B49" i="55" s="1"/>
  <c r="Q12" i="56"/>
  <c r="H60" i="55"/>
  <c r="D68" i="52"/>
  <c r="H11" i="59"/>
  <c r="G11" i="59" s="1"/>
  <c r="I17" i="52"/>
  <c r="B69" i="62"/>
  <c r="M15" i="52"/>
  <c r="B31" i="51"/>
  <c r="B58" i="59"/>
  <c r="J47" i="55"/>
  <c r="AC19" i="54"/>
  <c r="C75" i="52"/>
  <c r="E73" i="54"/>
  <c r="Q73" i="54"/>
  <c r="Y73" i="54"/>
  <c r="W75" i="56"/>
  <c r="M23" i="57"/>
  <c r="F22" i="59"/>
  <c r="I75" i="59"/>
  <c r="G75" i="59" s="1"/>
  <c r="B76" i="62"/>
  <c r="M22" i="57"/>
  <c r="M22" i="52"/>
  <c r="N75" i="55"/>
  <c r="N77" i="55"/>
  <c r="K76" i="56"/>
  <c r="W76" i="56"/>
  <c r="J23" i="57"/>
  <c r="N75" i="52"/>
  <c r="N74" i="57"/>
  <c r="P23" i="57"/>
  <c r="G74" i="58"/>
  <c r="B74" i="58" s="1"/>
  <c r="H22" i="58"/>
  <c r="J22" i="59"/>
  <c r="E22" i="59"/>
  <c r="D76" i="59"/>
  <c r="D22" i="59" s="1"/>
  <c r="C74" i="57"/>
  <c r="B74" i="57" s="1"/>
  <c r="J75" i="78"/>
  <c r="D73" i="78"/>
  <c r="E79" i="53"/>
  <c r="K81" i="55"/>
  <c r="G73" i="78"/>
  <c r="K77" i="52"/>
  <c r="K23" i="52" s="1"/>
  <c r="K77" i="54"/>
  <c r="N81" i="55"/>
  <c r="H78" i="52"/>
  <c r="G22" i="58"/>
  <c r="D47" i="55"/>
  <c r="B47" i="55" s="1"/>
  <c r="H47" i="55"/>
  <c r="B76" i="59"/>
  <c r="B67" i="62" l="1"/>
  <c r="D20" i="62"/>
  <c r="K16" i="52"/>
  <c r="N16" i="52"/>
  <c r="C55" i="55"/>
  <c r="B55" i="55" s="1"/>
  <c r="H55" i="55"/>
  <c r="B49" i="61"/>
  <c r="E37" i="56"/>
  <c r="E47" i="56"/>
  <c r="D47" i="56"/>
  <c r="B47" i="56" s="1"/>
  <c r="H44" i="60"/>
  <c r="D39" i="55"/>
  <c r="B39" i="55" s="1"/>
  <c r="H39" i="55"/>
  <c r="N22" i="55"/>
  <c r="B81" i="57"/>
  <c r="H70" i="52"/>
  <c r="J21" i="52"/>
  <c r="D70" i="52"/>
  <c r="B70" i="52" s="1"/>
  <c r="D69" i="52"/>
  <c r="K69" i="52"/>
  <c r="M21" i="52"/>
  <c r="C46" i="52"/>
  <c r="H46" i="52"/>
  <c r="C15" i="53"/>
  <c r="C52" i="52"/>
  <c r="B52" i="52" s="1"/>
  <c r="L16" i="52"/>
  <c r="K52" i="52"/>
  <c r="H30" i="52"/>
  <c r="H11" i="52" s="1"/>
  <c r="I11" i="52"/>
  <c r="N14" i="51"/>
  <c r="K61" i="55"/>
  <c r="K19" i="55" s="1"/>
  <c r="J61" i="55"/>
  <c r="M19" i="55"/>
  <c r="H60" i="52"/>
  <c r="C60" i="52"/>
  <c r="B60" i="52" s="1"/>
  <c r="L20" i="51"/>
  <c r="I16" i="52"/>
  <c r="H52" i="52"/>
  <c r="H16" i="52" s="1"/>
  <c r="H45" i="51"/>
  <c r="Q50" i="56"/>
  <c r="C50" i="56"/>
  <c r="B50" i="56" s="1"/>
  <c r="Q14" i="54"/>
  <c r="C14" i="54"/>
  <c r="N37" i="54"/>
  <c r="P13" i="54"/>
  <c r="N13" i="54" s="1"/>
  <c r="H40" i="56"/>
  <c r="J14" i="56"/>
  <c r="G14" i="56" s="1"/>
  <c r="G40" i="56"/>
  <c r="B45" i="55"/>
  <c r="R15" i="55"/>
  <c r="Q15" i="55" s="1"/>
  <c r="Z36" i="56"/>
  <c r="AA13" i="56"/>
  <c r="C31" i="61"/>
  <c r="B31" i="61" s="1"/>
  <c r="D12" i="61"/>
  <c r="C12" i="61" s="1"/>
  <c r="L41" i="61"/>
  <c r="P14" i="61"/>
  <c r="L14" i="61" s="1"/>
  <c r="F14" i="61" s="1"/>
  <c r="B14" i="61" s="1"/>
  <c r="F30" i="56"/>
  <c r="K30" i="56"/>
  <c r="K27" i="56"/>
  <c r="L11" i="56"/>
  <c r="K11" i="56" s="1"/>
  <c r="N33" i="54"/>
  <c r="O12" i="54"/>
  <c r="C33" i="54"/>
  <c r="X12" i="54"/>
  <c r="D12" i="54" s="1"/>
  <c r="D33" i="54"/>
  <c r="B33" i="54" s="1"/>
  <c r="H47" i="53"/>
  <c r="I15" i="53"/>
  <c r="H15" i="53" s="1"/>
  <c r="C47" i="53"/>
  <c r="B47" i="53" s="1"/>
  <c r="J15" i="54"/>
  <c r="H15" i="54" s="1"/>
  <c r="D45" i="54"/>
  <c r="B45" i="54" s="1"/>
  <c r="H45" i="54"/>
  <c r="K45" i="54"/>
  <c r="M15" i="54"/>
  <c r="K15" i="54" s="1"/>
  <c r="W15" i="54"/>
  <c r="C45" i="54"/>
  <c r="AC15" i="54"/>
  <c r="AB45" i="54"/>
  <c r="AE47" i="54"/>
  <c r="AG15" i="54"/>
  <c r="AI15" i="54"/>
  <c r="AH15" i="54" s="1"/>
  <c r="C46" i="54"/>
  <c r="B46" i="54" s="1"/>
  <c r="AH46" i="54"/>
  <c r="AJ15" i="54"/>
  <c r="AH48" i="54"/>
  <c r="H46" i="56"/>
  <c r="I16" i="56"/>
  <c r="F48" i="56"/>
  <c r="H48" i="56"/>
  <c r="L16" i="56"/>
  <c r="K16" i="56" s="1"/>
  <c r="K48" i="56"/>
  <c r="F47" i="56"/>
  <c r="C47" i="56" s="1"/>
  <c r="O16" i="56"/>
  <c r="N49" i="56"/>
  <c r="P16" i="56"/>
  <c r="T49" i="56"/>
  <c r="V16" i="56"/>
  <c r="S16" i="56" s="1"/>
  <c r="E47" i="57"/>
  <c r="C47" i="57"/>
  <c r="D49" i="57"/>
  <c r="E49" i="57"/>
  <c r="K16" i="57"/>
  <c r="I48" i="60"/>
  <c r="H48" i="60" s="1"/>
  <c r="B48" i="60" s="1"/>
  <c r="J16" i="60"/>
  <c r="I16" i="60" s="1"/>
  <c r="G29" i="58"/>
  <c r="B29" i="58" s="1"/>
  <c r="H11" i="58"/>
  <c r="D29" i="62"/>
  <c r="F11" i="62"/>
  <c r="D11" i="62" s="1"/>
  <c r="F13" i="60"/>
  <c r="C13" i="60" s="1"/>
  <c r="C34" i="60"/>
  <c r="C26" i="58"/>
  <c r="B26" i="58" s="1"/>
  <c r="D10" i="58"/>
  <c r="C10" i="58" s="1"/>
  <c r="B10" i="58" s="1"/>
  <c r="R12" i="60"/>
  <c r="N12" i="60" s="1"/>
  <c r="N31" i="60"/>
  <c r="H31" i="60" s="1"/>
  <c r="B31" i="60" s="1"/>
  <c r="C55" i="53"/>
  <c r="B55" i="53" s="1"/>
  <c r="H55" i="53"/>
  <c r="N18" i="56"/>
  <c r="T54" i="56"/>
  <c r="S54" i="56"/>
  <c r="D54" i="56" s="1"/>
  <c r="T56" i="56"/>
  <c r="S56" i="56"/>
  <c r="Q56" i="56" s="1"/>
  <c r="V18" i="56"/>
  <c r="C57" i="57"/>
  <c r="B57" i="57" s="1"/>
  <c r="F18" i="57"/>
  <c r="E57" i="57"/>
  <c r="P18" i="57"/>
  <c r="N55" i="57"/>
  <c r="N18" i="57"/>
  <c r="F17" i="62"/>
  <c r="D17" i="62" s="1"/>
  <c r="G54" i="62"/>
  <c r="I17" i="62"/>
  <c r="G17" i="62" s="1"/>
  <c r="P19" i="57"/>
  <c r="N19" i="57" s="1"/>
  <c r="N58" i="57"/>
  <c r="C20" i="61"/>
  <c r="N65" i="60"/>
  <c r="N20" i="60" s="1"/>
  <c r="J20" i="60"/>
  <c r="I65" i="60"/>
  <c r="D20" i="60"/>
  <c r="C20" i="60" s="1"/>
  <c r="C65" i="60"/>
  <c r="K62" i="55"/>
  <c r="K20" i="55" s="1"/>
  <c r="I62" i="55"/>
  <c r="L20" i="55"/>
  <c r="S69" i="56"/>
  <c r="Y21" i="56"/>
  <c r="AB65" i="54"/>
  <c r="D65" i="54"/>
  <c r="K65" i="54"/>
  <c r="C65" i="54"/>
  <c r="L20" i="54"/>
  <c r="G21" i="55"/>
  <c r="E66" i="55"/>
  <c r="E68" i="55"/>
  <c r="K66" i="56"/>
  <c r="K21" i="56" s="1"/>
  <c r="L21" i="56"/>
  <c r="F66" i="56"/>
  <c r="G65" i="62"/>
  <c r="G20" i="62" s="1"/>
  <c r="H20" i="62"/>
  <c r="I71" i="59"/>
  <c r="G71" i="59" s="1"/>
  <c r="C72" i="61"/>
  <c r="E22" i="61"/>
  <c r="L22" i="56"/>
  <c r="K70" i="56"/>
  <c r="K22" i="56" s="1"/>
  <c r="F22" i="52"/>
  <c r="E73" i="52"/>
  <c r="P22" i="52"/>
  <c r="N73" i="52"/>
  <c r="K22" i="78"/>
  <c r="J73" i="78"/>
  <c r="O23" i="52"/>
  <c r="N77" i="52"/>
  <c r="E80" i="54"/>
  <c r="C80" i="54"/>
  <c r="B80" i="54" s="1"/>
  <c r="C23" i="57"/>
  <c r="J16" i="55"/>
  <c r="D16" i="55" s="1"/>
  <c r="B75" i="78"/>
  <c r="H53" i="52"/>
  <c r="E17" i="55"/>
  <c r="K23" i="55"/>
  <c r="B54" i="56"/>
  <c r="B54" i="60"/>
  <c r="M9" i="51"/>
  <c r="H9" i="51" s="1"/>
  <c r="D21" i="62"/>
  <c r="J20" i="53"/>
  <c r="K14" i="53"/>
  <c r="C14" i="53"/>
  <c r="E78" i="53"/>
  <c r="D53" i="56"/>
  <c r="K17" i="56"/>
  <c r="N51" i="60"/>
  <c r="H51" i="60" s="1"/>
  <c r="B51" i="60" s="1"/>
  <c r="O13" i="61"/>
  <c r="L13" i="61" s="1"/>
  <c r="B54" i="62"/>
  <c r="J10" i="62"/>
  <c r="B10" i="62" s="1"/>
  <c r="B26" i="62"/>
  <c r="B41" i="62"/>
  <c r="J17" i="52"/>
  <c r="E11" i="51"/>
  <c r="B11" i="51" s="1"/>
  <c r="I50" i="55"/>
  <c r="C50" i="55" s="1"/>
  <c r="B56" i="51"/>
  <c r="C30" i="52"/>
  <c r="C11" i="52" s="1"/>
  <c r="H72" i="55"/>
  <c r="C72" i="55"/>
  <c r="K21" i="53"/>
  <c r="J18" i="78"/>
  <c r="B64" i="52"/>
  <c r="H64" i="55"/>
  <c r="D72" i="55"/>
  <c r="B72" i="52"/>
  <c r="K59" i="52"/>
  <c r="D9" i="51"/>
  <c r="O21" i="52"/>
  <c r="D12" i="52"/>
  <c r="H67" i="52"/>
  <c r="H20" i="52" s="1"/>
  <c r="I15" i="52"/>
  <c r="D64" i="56"/>
  <c r="B64" i="56" s="1"/>
  <c r="O20" i="52"/>
  <c r="H17" i="57"/>
  <c r="C76" i="56"/>
  <c r="Q76" i="56"/>
  <c r="E10" i="51"/>
  <c r="E20" i="62"/>
  <c r="B35" i="51"/>
  <c r="B53" i="51"/>
  <c r="M17" i="51"/>
  <c r="M10" i="52"/>
  <c r="K26" i="52"/>
  <c r="K10" i="52" s="1"/>
  <c r="L13" i="52"/>
  <c r="C37" i="52"/>
  <c r="B37" i="52" s="1"/>
  <c r="N20" i="51"/>
  <c r="D54" i="52"/>
  <c r="D17" i="52" s="1"/>
  <c r="K54" i="52"/>
  <c r="E13" i="51"/>
  <c r="D62" i="52"/>
  <c r="B62" i="52" s="1"/>
  <c r="D39" i="52"/>
  <c r="D13" i="52" s="1"/>
  <c r="B13" i="52" s="1"/>
  <c r="M13" i="52"/>
  <c r="C66" i="53"/>
  <c r="E66" i="53"/>
  <c r="C49" i="56"/>
  <c r="I10" i="51"/>
  <c r="H31" i="51"/>
  <c r="H59" i="52"/>
  <c r="H18" i="52" s="1"/>
  <c r="C59" i="52"/>
  <c r="C18" i="52" s="1"/>
  <c r="I12" i="52"/>
  <c r="C34" i="52"/>
  <c r="H34" i="52"/>
  <c r="H12" i="52" s="1"/>
  <c r="H72" i="52"/>
  <c r="H21" i="52" s="1"/>
  <c r="C72" i="52"/>
  <c r="Q62" i="55"/>
  <c r="C35" i="56"/>
  <c r="E35" i="56"/>
  <c r="E15" i="54"/>
  <c r="B66" i="78"/>
  <c r="E11" i="54"/>
  <c r="G60" i="61"/>
  <c r="I19" i="61"/>
  <c r="C66" i="54"/>
  <c r="B66" i="54" s="1"/>
  <c r="P15" i="54"/>
  <c r="N15" i="54" s="1"/>
  <c r="J71" i="62"/>
  <c r="B71" i="62" s="1"/>
  <c r="K21" i="62"/>
  <c r="C22" i="57"/>
  <c r="R70" i="56"/>
  <c r="Q70" i="56" s="1"/>
  <c r="Q22" i="56" s="1"/>
  <c r="F70" i="56"/>
  <c r="E70" i="55"/>
  <c r="E22" i="55" s="1"/>
  <c r="F21" i="54"/>
  <c r="C69" i="54"/>
  <c r="C21" i="54" s="1"/>
  <c r="H22" i="57"/>
  <c r="Q71" i="55"/>
  <c r="I71" i="55"/>
  <c r="R22" i="55"/>
  <c r="D72" i="57"/>
  <c r="B72" i="57" s="1"/>
  <c r="H72" i="57"/>
  <c r="F21" i="58"/>
  <c r="C70" i="58"/>
  <c r="B70" i="58" s="1"/>
  <c r="C22" i="60"/>
  <c r="B71" i="60"/>
  <c r="F20" i="78"/>
  <c r="D65" i="78"/>
  <c r="O21" i="57"/>
  <c r="D68" i="54"/>
  <c r="E68" i="54"/>
  <c r="E20" i="54" s="1"/>
  <c r="G20" i="54"/>
  <c r="H67" i="53"/>
  <c r="H20" i="53" s="1"/>
  <c r="D67" i="53"/>
  <c r="R58" i="56"/>
  <c r="T58" i="56"/>
  <c r="U19" i="56"/>
  <c r="D57" i="54"/>
  <c r="B57" i="54" s="1"/>
  <c r="G18" i="54"/>
  <c r="E57" i="54"/>
  <c r="G18" i="52"/>
  <c r="D57" i="52"/>
  <c r="B57" i="52" s="1"/>
  <c r="I14" i="78"/>
  <c r="G41" i="78"/>
  <c r="G44" i="62"/>
  <c r="H14" i="62"/>
  <c r="G14" i="62" s="1"/>
  <c r="D55" i="78"/>
  <c r="E17" i="78"/>
  <c r="G18" i="57"/>
  <c r="D18" i="57" s="1"/>
  <c r="V45" i="54"/>
  <c r="K48" i="53"/>
  <c r="D48" i="53"/>
  <c r="B48" i="53" s="1"/>
  <c r="D46" i="53"/>
  <c r="M15" i="53"/>
  <c r="K15" i="53" s="1"/>
  <c r="K46" i="53"/>
  <c r="E46" i="52"/>
  <c r="F15" i="52"/>
  <c r="AB16" i="56"/>
  <c r="Z46" i="56"/>
  <c r="G48" i="61"/>
  <c r="H16" i="61"/>
  <c r="E36" i="54"/>
  <c r="C36" i="54"/>
  <c r="B36" i="54" s="1"/>
  <c r="C35" i="54"/>
  <c r="E35" i="54"/>
  <c r="F12" i="54"/>
  <c r="D33" i="53"/>
  <c r="B33" i="53" s="1"/>
  <c r="M12" i="53"/>
  <c r="K12" i="53" s="1"/>
  <c r="K33" i="53"/>
  <c r="L12" i="56"/>
  <c r="F33" i="56"/>
  <c r="C33" i="56" s="1"/>
  <c r="K33" i="56"/>
  <c r="E36" i="52"/>
  <c r="E12" i="52" s="1"/>
  <c r="G12" i="52"/>
  <c r="D36" i="52"/>
  <c r="I14" i="56"/>
  <c r="H38" i="56"/>
  <c r="G67" i="56"/>
  <c r="E67" i="56" s="1"/>
  <c r="J21" i="56"/>
  <c r="H67" i="56"/>
  <c r="K68" i="54"/>
  <c r="C68" i="54"/>
  <c r="B68" i="54" s="1"/>
  <c r="E63" i="54"/>
  <c r="F19" i="54"/>
  <c r="E19" i="54" s="1"/>
  <c r="C61" i="54"/>
  <c r="B61" i="54" s="1"/>
  <c r="E61" i="54"/>
  <c r="C62" i="52"/>
  <c r="F19" i="52"/>
  <c r="E62" i="52"/>
  <c r="E19" i="52" s="1"/>
  <c r="D22" i="78"/>
  <c r="K23" i="54"/>
  <c r="B35" i="56"/>
  <c r="T16" i="56"/>
  <c r="I11" i="60"/>
  <c r="N16" i="60"/>
  <c r="L19" i="61"/>
  <c r="F61" i="61"/>
  <c r="B61" i="61" s="1"/>
  <c r="B13" i="62"/>
  <c r="C15" i="52"/>
  <c r="B45" i="52"/>
  <c r="C36" i="55"/>
  <c r="H36" i="55"/>
  <c r="G16" i="58"/>
  <c r="B52" i="58"/>
  <c r="D30" i="55"/>
  <c r="B30" i="55" s="1"/>
  <c r="H30" i="55"/>
  <c r="I16" i="59"/>
  <c r="H76" i="60"/>
  <c r="B76" i="60" s="1"/>
  <c r="N23" i="60"/>
  <c r="H13" i="56"/>
  <c r="D18" i="59"/>
  <c r="B57" i="59"/>
  <c r="E14" i="51"/>
  <c r="M13" i="51"/>
  <c r="H41" i="51"/>
  <c r="I35" i="55"/>
  <c r="D70" i="53"/>
  <c r="D21" i="53" s="1"/>
  <c r="E70" i="53"/>
  <c r="E21" i="53" s="1"/>
  <c r="G21" i="53"/>
  <c r="I67" i="55"/>
  <c r="K67" i="55"/>
  <c r="N25" i="52"/>
  <c r="P10" i="52"/>
  <c r="M14" i="55"/>
  <c r="K39" i="55"/>
  <c r="H48" i="52"/>
  <c r="J15" i="52"/>
  <c r="J10" i="52"/>
  <c r="D25" i="52"/>
  <c r="N19" i="51"/>
  <c r="B43" i="78"/>
  <c r="N44" i="60"/>
  <c r="P15" i="60"/>
  <c r="H64" i="51"/>
  <c r="H19" i="51" s="1"/>
  <c r="J19" i="51"/>
  <c r="G68" i="59"/>
  <c r="G20" i="59" s="1"/>
  <c r="I20" i="59"/>
  <c r="H67" i="51"/>
  <c r="K19" i="51"/>
  <c r="H65" i="51"/>
  <c r="S20" i="56"/>
  <c r="Q20" i="56" s="1"/>
  <c r="T20" i="56"/>
  <c r="E25" i="54"/>
  <c r="G10" i="54"/>
  <c r="Q48" i="55"/>
  <c r="I48" i="55"/>
  <c r="C15" i="59"/>
  <c r="N33" i="52"/>
  <c r="N12" i="52" s="1"/>
  <c r="O12" i="52"/>
  <c r="K15" i="61"/>
  <c r="G44" i="61"/>
  <c r="D41" i="59"/>
  <c r="B41" i="59" s="1"/>
  <c r="E14" i="59"/>
  <c r="M18" i="61"/>
  <c r="L18" i="61" s="1"/>
  <c r="L55" i="61"/>
  <c r="Q30" i="54"/>
  <c r="R11" i="54"/>
  <c r="Q11" i="54" s="1"/>
  <c r="I17" i="61"/>
  <c r="G53" i="61"/>
  <c r="F53" i="61" s="1"/>
  <c r="B53" i="61" s="1"/>
  <c r="C64" i="58"/>
  <c r="B64" i="58" s="1"/>
  <c r="E19" i="58"/>
  <c r="I57" i="55"/>
  <c r="Q57" i="55"/>
  <c r="R18" i="55"/>
  <c r="Q18" i="55" s="1"/>
  <c r="Y26" i="54"/>
  <c r="Z10" i="54"/>
  <c r="O17" i="52"/>
  <c r="N54" i="52"/>
  <c r="N17" i="52" s="1"/>
  <c r="C54" i="52"/>
  <c r="F51" i="61"/>
  <c r="G17" i="61"/>
  <c r="F17" i="61" s="1"/>
  <c r="B55" i="62"/>
  <c r="C63" i="58"/>
  <c r="B63" i="58" s="1"/>
  <c r="D19" i="58"/>
  <c r="G50" i="59"/>
  <c r="Y51" i="54"/>
  <c r="C51" i="54"/>
  <c r="B51" i="54" s="1"/>
  <c r="AB19" i="54"/>
  <c r="D77" i="53"/>
  <c r="N70" i="56"/>
  <c r="N22" i="56" s="1"/>
  <c r="E60" i="56"/>
  <c r="H58" i="60"/>
  <c r="G49" i="59"/>
  <c r="H27" i="55"/>
  <c r="H17" i="53"/>
  <c r="B13" i="51"/>
  <c r="E79" i="56"/>
  <c r="H16" i="59"/>
  <c r="B44" i="51"/>
  <c r="H22" i="53"/>
  <c r="E72" i="56"/>
  <c r="T18" i="56"/>
  <c r="H19" i="57"/>
  <c r="B66" i="62"/>
  <c r="E44" i="56"/>
  <c r="H49" i="51"/>
  <c r="H25" i="52"/>
  <c r="H10" i="52" s="1"/>
  <c r="D40" i="52"/>
  <c r="B40" i="52" s="1"/>
  <c r="C65" i="52"/>
  <c r="B65" i="52" s="1"/>
  <c r="H35" i="51"/>
  <c r="H61" i="51"/>
  <c r="B36" i="52"/>
  <c r="C15" i="57"/>
  <c r="E15" i="57"/>
  <c r="K20" i="52"/>
  <c r="B43" i="59"/>
  <c r="G27" i="59"/>
  <c r="AB15" i="54"/>
  <c r="B17" i="57"/>
  <c r="H12" i="56"/>
  <c r="G12" i="56"/>
  <c r="D12" i="56" s="1"/>
  <c r="D55" i="62"/>
  <c r="P17" i="51"/>
  <c r="P20" i="51"/>
  <c r="N17" i="51"/>
  <c r="D19" i="51"/>
  <c r="B67" i="51"/>
  <c r="B19" i="51" s="1"/>
  <c r="E19" i="51"/>
  <c r="B65" i="51"/>
  <c r="M15" i="51"/>
  <c r="H66" i="52"/>
  <c r="I20" i="52"/>
  <c r="F10" i="59"/>
  <c r="D10" i="59" s="1"/>
  <c r="F13" i="51"/>
  <c r="L19" i="62"/>
  <c r="J19" i="62" s="1"/>
  <c r="B19" i="62" s="1"/>
  <c r="J62" i="62"/>
  <c r="B62" i="62" s="1"/>
  <c r="K58" i="52"/>
  <c r="D58" i="52"/>
  <c r="M18" i="52"/>
  <c r="J13" i="52"/>
  <c r="H40" i="52"/>
  <c r="B35" i="53"/>
  <c r="J20" i="52"/>
  <c r="M16" i="51"/>
  <c r="M11" i="51"/>
  <c r="H33" i="51"/>
  <c r="Q13" i="55"/>
  <c r="Q45" i="55"/>
  <c r="D25" i="54"/>
  <c r="G49" i="78"/>
  <c r="B49" i="78" s="1"/>
  <c r="G55" i="61"/>
  <c r="K18" i="61"/>
  <c r="J20" i="78"/>
  <c r="E15" i="52"/>
  <c r="G15" i="78"/>
  <c r="B15" i="78" s="1"/>
  <c r="G18" i="51"/>
  <c r="H43" i="51"/>
  <c r="D40" i="53"/>
  <c r="B40" i="53" s="1"/>
  <c r="K40" i="53"/>
  <c r="L16" i="57"/>
  <c r="C49" i="52"/>
  <c r="B49" i="52" s="1"/>
  <c r="N49" i="52"/>
  <c r="O16" i="52"/>
  <c r="H66" i="60"/>
  <c r="I21" i="60"/>
  <c r="G58" i="78"/>
  <c r="H18" i="78"/>
  <c r="G18" i="78" s="1"/>
  <c r="G64" i="78"/>
  <c r="E55" i="54"/>
  <c r="F17" i="54"/>
  <c r="D50" i="78"/>
  <c r="B50" i="78" s="1"/>
  <c r="E16" i="78"/>
  <c r="D16" i="78" s="1"/>
  <c r="Q52" i="56"/>
  <c r="C52" i="56"/>
  <c r="B52" i="56" s="1"/>
  <c r="G51" i="56"/>
  <c r="K51" i="56"/>
  <c r="I16" i="54"/>
  <c r="C49" i="54"/>
  <c r="G40" i="78"/>
  <c r="B40" i="78" s="1"/>
  <c r="I13" i="78"/>
  <c r="G13" i="78" s="1"/>
  <c r="B13" i="78" s="1"/>
  <c r="O11" i="60"/>
  <c r="N11" i="60" s="1"/>
  <c r="N47" i="57"/>
  <c r="F16" i="57"/>
  <c r="N11" i="56"/>
  <c r="H26" i="53"/>
  <c r="D26" i="53"/>
  <c r="B26" i="53" s="1"/>
  <c r="J10" i="53"/>
  <c r="D10" i="53" s="1"/>
  <c r="C29" i="53"/>
  <c r="L11" i="53"/>
  <c r="Q36" i="55"/>
  <c r="J36" i="55"/>
  <c r="D36" i="55" s="1"/>
  <c r="AA11" i="54"/>
  <c r="Y30" i="54"/>
  <c r="J20" i="57"/>
  <c r="H20" i="57" s="1"/>
  <c r="D62" i="57"/>
  <c r="B62" i="57" s="1"/>
  <c r="N32" i="55"/>
  <c r="J32" i="55"/>
  <c r="P12" i="55"/>
  <c r="N12" i="55" s="1"/>
  <c r="C43" i="52"/>
  <c r="B43" i="52" s="1"/>
  <c r="H43" i="52"/>
  <c r="G39" i="61"/>
  <c r="F39" i="61" s="1"/>
  <c r="B39" i="61" s="1"/>
  <c r="N38" i="52"/>
  <c r="O13" i="52"/>
  <c r="I32" i="60"/>
  <c r="H32" i="60" s="1"/>
  <c r="B32" i="60" s="1"/>
  <c r="K12" i="60"/>
  <c r="I12" i="60" s="1"/>
  <c r="H12" i="60" s="1"/>
  <c r="J52" i="55"/>
  <c r="S17" i="55"/>
  <c r="Q17" i="55" s="1"/>
  <c r="Q52" i="55"/>
  <c r="H27" i="52"/>
  <c r="C27" i="52"/>
  <c r="B27" i="52" s="1"/>
  <c r="C38" i="52"/>
  <c r="B38" i="52" s="1"/>
  <c r="H38" i="52"/>
  <c r="J12" i="58"/>
  <c r="G36" i="58"/>
  <c r="B36" i="58" s="1"/>
  <c r="B72" i="56"/>
  <c r="D71" i="53"/>
  <c r="B71" i="53" s="1"/>
  <c r="M21" i="53"/>
  <c r="K15" i="52"/>
  <c r="D14" i="53"/>
  <c r="W24" i="56"/>
  <c r="D26" i="56"/>
  <c r="B51" i="61"/>
  <c r="F43" i="61"/>
  <c r="B43" i="61" s="1"/>
  <c r="B29" i="62"/>
  <c r="N18" i="55"/>
  <c r="J13" i="55"/>
  <c r="D13" i="55" s="1"/>
  <c r="G21" i="59"/>
  <c r="K11" i="53"/>
  <c r="B50" i="60"/>
  <c r="D11" i="59"/>
  <c r="B11" i="59" s="1"/>
  <c r="F75" i="61"/>
  <c r="B75" i="61" s="1"/>
  <c r="B32" i="62"/>
  <c r="D70" i="56"/>
  <c r="C21" i="61"/>
  <c r="M20" i="52"/>
  <c r="B49" i="51"/>
  <c r="N19" i="52"/>
  <c r="B41" i="78"/>
  <c r="J17" i="78"/>
  <c r="J29" i="55"/>
  <c r="M11" i="55"/>
  <c r="J11" i="55" s="1"/>
  <c r="H11" i="55" s="1"/>
  <c r="K29" i="55"/>
  <c r="C66" i="57"/>
  <c r="I21" i="57"/>
  <c r="H52" i="55"/>
  <c r="J54" i="55"/>
  <c r="S18" i="55"/>
  <c r="L20" i="53"/>
  <c r="J21" i="61"/>
  <c r="G66" i="61"/>
  <c r="D64" i="78"/>
  <c r="J64" i="78"/>
  <c r="K19" i="78"/>
  <c r="L64" i="61"/>
  <c r="M20" i="61"/>
  <c r="B57" i="78"/>
  <c r="J59" i="55"/>
  <c r="S19" i="55"/>
  <c r="Q19" i="55" s="1"/>
  <c r="C60" i="54"/>
  <c r="E60" i="54"/>
  <c r="F18" i="54"/>
  <c r="E58" i="54"/>
  <c r="N14" i="60"/>
  <c r="W60" i="56"/>
  <c r="R60" i="56"/>
  <c r="X19" i="56"/>
  <c r="W67" i="56"/>
  <c r="X21" i="56"/>
  <c r="H64" i="52"/>
  <c r="H19" i="52" s="1"/>
  <c r="C64" i="52"/>
  <c r="F18" i="60"/>
  <c r="C56" i="60"/>
  <c r="H47" i="54"/>
  <c r="C47" i="54"/>
  <c r="H62" i="52"/>
  <c r="L19" i="55"/>
  <c r="I58" i="55"/>
  <c r="E62" i="53"/>
  <c r="D62" i="53"/>
  <c r="B62" i="53" s="1"/>
  <c r="F16" i="53"/>
  <c r="E16" i="53" s="1"/>
  <c r="C52" i="53"/>
  <c r="G58" i="58"/>
  <c r="J18" i="58"/>
  <c r="C67" i="53"/>
  <c r="B67" i="53" s="1"/>
  <c r="E57" i="53"/>
  <c r="F18" i="53"/>
  <c r="Y57" i="54"/>
  <c r="AA18" i="54"/>
  <c r="Y18" i="54" s="1"/>
  <c r="K46" i="55"/>
  <c r="I46" i="55"/>
  <c r="H46" i="55" s="1"/>
  <c r="AB35" i="54"/>
  <c r="AD12" i="54"/>
  <c r="N46" i="60"/>
  <c r="H46" i="60" s="1"/>
  <c r="B46" i="60" s="1"/>
  <c r="Q16" i="60"/>
  <c r="Y54" i="54"/>
  <c r="AA17" i="54"/>
  <c r="Y17" i="54" s="1"/>
  <c r="D54" i="54"/>
  <c r="B54" i="54" s="1"/>
  <c r="D39" i="53"/>
  <c r="B39" i="53" s="1"/>
  <c r="G13" i="53"/>
  <c r="E13" i="53" s="1"/>
  <c r="C46" i="60"/>
  <c r="D16" i="60"/>
  <c r="C16" i="60" s="1"/>
  <c r="W13" i="54"/>
  <c r="V40" i="54"/>
  <c r="C40" i="54"/>
  <c r="N39" i="56"/>
  <c r="F39" i="56"/>
  <c r="C39" i="56" s="1"/>
  <c r="O13" i="54"/>
  <c r="C38" i="54"/>
  <c r="B38" i="54" s="1"/>
  <c r="N38" i="54"/>
  <c r="D37" i="54"/>
  <c r="C38" i="57"/>
  <c r="B38" i="57" s="1"/>
  <c r="F14" i="57"/>
  <c r="E14" i="57" s="1"/>
  <c r="E38" i="57"/>
  <c r="AH39" i="54"/>
  <c r="C39" i="54"/>
  <c r="B39" i="54" s="1"/>
  <c r="K37" i="54"/>
  <c r="C37" i="54"/>
  <c r="V13" i="56"/>
  <c r="S37" i="56"/>
  <c r="Q37" i="56" s="1"/>
  <c r="T37" i="56"/>
  <c r="K13" i="57"/>
  <c r="E36" i="55"/>
  <c r="F13" i="55"/>
  <c r="P13" i="57"/>
  <c r="N13" i="57" s="1"/>
  <c r="N34" i="57"/>
  <c r="E36" i="57"/>
  <c r="F13" i="57"/>
  <c r="C36" i="57"/>
  <c r="B36" i="57" s="1"/>
  <c r="G34" i="56"/>
  <c r="D34" i="56" s="1"/>
  <c r="N34" i="56"/>
  <c r="M13" i="57"/>
  <c r="K34" i="57"/>
  <c r="K32" i="54"/>
  <c r="M11" i="54"/>
  <c r="K11" i="54" s="1"/>
  <c r="D32" i="54"/>
  <c r="B32" i="54" s="1"/>
  <c r="K26" i="54"/>
  <c r="L10" i="54"/>
  <c r="K10" i="54" s="1"/>
  <c r="C26" i="54"/>
  <c r="B26" i="54" s="1"/>
  <c r="J11" i="56"/>
  <c r="H11" i="56" s="1"/>
  <c r="H26" i="56"/>
  <c r="S10" i="54"/>
  <c r="Q25" i="54"/>
  <c r="T26" i="56"/>
  <c r="U11" i="56"/>
  <c r="C25" i="54"/>
  <c r="AH25" i="54"/>
  <c r="AI10" i="54"/>
  <c r="I10" i="53"/>
  <c r="C25" i="53"/>
  <c r="B25" i="53" s="1"/>
  <c r="L14" i="56"/>
  <c r="K14" i="56" s="1"/>
  <c r="K38" i="56"/>
  <c r="F23" i="56"/>
  <c r="D13" i="53"/>
  <c r="B74" i="55"/>
  <c r="B10" i="78"/>
  <c r="T24" i="56"/>
  <c r="K21" i="55"/>
  <c r="C16" i="53"/>
  <c r="B16" i="53" s="1"/>
  <c r="C11" i="53"/>
  <c r="B11" i="53" s="1"/>
  <c r="B36" i="53"/>
  <c r="D48" i="56"/>
  <c r="Q61" i="56"/>
  <c r="T13" i="56"/>
  <c r="B19" i="57"/>
  <c r="B53" i="60"/>
  <c r="B34" i="61"/>
  <c r="J16" i="62"/>
  <c r="B16" i="62" s="1"/>
  <c r="H21" i="57"/>
  <c r="Y11" i="54"/>
  <c r="K14" i="52"/>
  <c r="E20" i="53"/>
  <c r="D16" i="53"/>
  <c r="I14" i="59"/>
  <c r="G14" i="59" s="1"/>
  <c r="G56" i="59"/>
  <c r="B55" i="59"/>
  <c r="K12" i="55"/>
  <c r="N17" i="57"/>
  <c r="G11" i="78"/>
  <c r="H44" i="51"/>
  <c r="K35" i="52"/>
  <c r="K12" i="52" s="1"/>
  <c r="C13" i="52"/>
  <c r="M19" i="51"/>
  <c r="F14" i="51"/>
  <c r="H42" i="51"/>
  <c r="B71" i="51"/>
  <c r="B20" i="51" s="1"/>
  <c r="L11" i="51"/>
  <c r="B9" i="51"/>
  <c r="D63" i="52"/>
  <c r="D19" i="52" s="1"/>
  <c r="J46" i="78"/>
  <c r="L15" i="78"/>
  <c r="J15" i="78" s="1"/>
  <c r="B42" i="61"/>
  <c r="D17" i="78"/>
  <c r="E14" i="52"/>
  <c r="D18" i="78"/>
  <c r="I43" i="55"/>
  <c r="O15" i="55"/>
  <c r="N15" i="55" s="1"/>
  <c r="P15" i="55"/>
  <c r="J45" i="55"/>
  <c r="D45" i="55" s="1"/>
  <c r="C14" i="57"/>
  <c r="N28" i="52"/>
  <c r="G20" i="78"/>
  <c r="K18" i="56"/>
  <c r="E21" i="57"/>
  <c r="N10" i="54"/>
  <c r="H69" i="56"/>
  <c r="H21" i="56" s="1"/>
  <c r="F69" i="56"/>
  <c r="G42" i="78"/>
  <c r="B42" i="78" s="1"/>
  <c r="H14" i="78"/>
  <c r="K43" i="53"/>
  <c r="C43" i="53"/>
  <c r="B43" i="53" s="1"/>
  <c r="D49" i="54"/>
  <c r="G16" i="54"/>
  <c r="G16" i="52"/>
  <c r="E49" i="52"/>
  <c r="E16" i="52" s="1"/>
  <c r="C35" i="53"/>
  <c r="K35" i="53"/>
  <c r="K29" i="56"/>
  <c r="F29" i="56"/>
  <c r="K34" i="56"/>
  <c r="L13" i="56"/>
  <c r="F34" i="56"/>
  <c r="E34" i="56" s="1"/>
  <c r="V26" i="54"/>
  <c r="X10" i="54"/>
  <c r="V10" i="54" s="1"/>
  <c r="F10" i="54"/>
  <c r="C28" i="54"/>
  <c r="B28" i="54" s="1"/>
  <c r="E28" i="54"/>
  <c r="M13" i="53"/>
  <c r="K13" i="53" s="1"/>
  <c r="K37" i="53"/>
  <c r="Q44" i="55"/>
  <c r="I44" i="55"/>
  <c r="C11" i="59"/>
  <c r="Z29" i="56"/>
  <c r="AA11" i="56"/>
  <c r="Z11" i="56" s="1"/>
  <c r="F19" i="58"/>
  <c r="C61" i="58"/>
  <c r="B61" i="58" s="1"/>
  <c r="O12" i="61"/>
  <c r="L12" i="61" s="1"/>
  <c r="F12" i="61" s="1"/>
  <c r="B12" i="61" s="1"/>
  <c r="G49" i="56"/>
  <c r="D49" i="56" s="1"/>
  <c r="F36" i="56"/>
  <c r="K36" i="56"/>
  <c r="I15" i="58"/>
  <c r="G15" i="58" s="1"/>
  <c r="B15" i="58" s="1"/>
  <c r="G45" i="58"/>
  <c r="B45" i="58" s="1"/>
  <c r="I10" i="58"/>
  <c r="G25" i="58"/>
  <c r="B25" i="58" s="1"/>
  <c r="H30" i="57"/>
  <c r="C30" i="57"/>
  <c r="B30" i="57" s="1"/>
  <c r="I12" i="57"/>
  <c r="AA14" i="56"/>
  <c r="Z14" i="56" s="1"/>
  <c r="S12" i="55"/>
  <c r="Q12" i="55" s="1"/>
  <c r="B52" i="53"/>
  <c r="D66" i="55"/>
  <c r="M12" i="51"/>
  <c r="B40" i="54"/>
  <c r="B68" i="57"/>
  <c r="L13" i="51"/>
  <c r="H49" i="52"/>
  <c r="B56" i="62"/>
  <c r="F15" i="51"/>
  <c r="B15" i="51" s="1"/>
  <c r="D11" i="57"/>
  <c r="B46" i="51"/>
  <c r="B43" i="56"/>
  <c r="C70" i="52"/>
  <c r="C21" i="52" s="1"/>
  <c r="Y10" i="54"/>
  <c r="G59" i="58"/>
  <c r="B59" i="58" s="1"/>
  <c r="B29" i="60"/>
  <c r="B28" i="53"/>
  <c r="C42" i="58"/>
  <c r="D15" i="59"/>
  <c r="N58" i="52"/>
  <c r="N18" i="52" s="1"/>
  <c r="B37" i="53"/>
  <c r="J20" i="55"/>
  <c r="D20" i="55" s="1"/>
  <c r="F30" i="61"/>
  <c r="B30" i="61" s="1"/>
  <c r="B29" i="53"/>
  <c r="G16" i="78"/>
  <c r="P19" i="52"/>
  <c r="Z67" i="56"/>
  <c r="Z21" i="56" s="1"/>
  <c r="B51" i="58"/>
  <c r="D47" i="57"/>
  <c r="B47" i="57" s="1"/>
  <c r="J20" i="51"/>
  <c r="Q14" i="51"/>
  <c r="B57" i="58"/>
  <c r="S18" i="56"/>
  <c r="Q18" i="56" s="1"/>
  <c r="B56" i="54"/>
  <c r="K68" i="53"/>
  <c r="D66" i="54"/>
  <c r="M20" i="56"/>
  <c r="K20" i="56" s="1"/>
  <c r="K62" i="56"/>
  <c r="E31" i="52"/>
  <c r="E11" i="52" s="1"/>
  <c r="F11" i="52"/>
  <c r="H43" i="60"/>
  <c r="L47" i="61"/>
  <c r="P12" i="61"/>
  <c r="AG17" i="54"/>
  <c r="D55" i="54"/>
  <c r="B55" i="54" s="1"/>
  <c r="G28" i="58"/>
  <c r="X15" i="54"/>
  <c r="R34" i="56"/>
  <c r="Q38" i="54"/>
  <c r="S13" i="54"/>
  <c r="AE48" i="54"/>
  <c r="AF15" i="54"/>
  <c r="AE15" i="54" s="1"/>
  <c r="AE60" i="54"/>
  <c r="AG18" i="54"/>
  <c r="B30" i="51"/>
  <c r="P20" i="52"/>
  <c r="B58" i="58"/>
  <c r="B58" i="57"/>
  <c r="L14" i="51"/>
  <c r="D11" i="52"/>
  <c r="J14" i="51"/>
  <c r="H14" i="51" s="1"/>
  <c r="J19" i="78"/>
  <c r="B52" i="57"/>
  <c r="B56" i="58"/>
  <c r="N13" i="52"/>
  <c r="G10" i="58"/>
  <c r="B32" i="53"/>
  <c r="K17" i="54"/>
  <c r="B62" i="60"/>
  <c r="L19" i="51"/>
  <c r="Z68" i="56"/>
  <c r="C68" i="56"/>
  <c r="B68" i="56" s="1"/>
  <c r="R14" i="56"/>
  <c r="C11" i="57"/>
  <c r="B11" i="57" s="1"/>
  <c r="E13" i="55"/>
  <c r="Y19" i="54"/>
  <c r="AB21" i="54"/>
  <c r="C20" i="62"/>
  <c r="E19" i="78"/>
  <c r="N20" i="61"/>
  <c r="G27" i="58"/>
  <c r="Z16" i="56"/>
  <c r="N27" i="60"/>
  <c r="H27" i="60" s="1"/>
  <c r="B27" i="60" s="1"/>
  <c r="G56" i="56"/>
  <c r="K56" i="56"/>
  <c r="M18" i="56"/>
  <c r="G18" i="56" s="1"/>
  <c r="J51" i="62"/>
  <c r="B51" i="62" s="1"/>
  <c r="K16" i="62"/>
  <c r="P16" i="54"/>
  <c r="N16" i="54" s="1"/>
  <c r="N49" i="54"/>
  <c r="D31" i="54"/>
  <c r="B31" i="54" s="1"/>
  <c r="G11" i="54"/>
  <c r="AJ11" i="54"/>
  <c r="AH11" i="54" s="1"/>
  <c r="AH31" i="54"/>
  <c r="Q28" i="54"/>
  <c r="R10" i="54"/>
  <c r="Y14" i="56"/>
  <c r="W38" i="56"/>
  <c r="S38" i="56"/>
  <c r="Q38" i="56" s="1"/>
  <c r="E69" i="52"/>
  <c r="G70" i="58"/>
  <c r="G71" i="61"/>
  <c r="G22" i="61" s="1"/>
  <c r="L71" i="61"/>
  <c r="L22" i="61" s="1"/>
  <c r="Q64" i="56"/>
  <c r="D60" i="54"/>
  <c r="D58" i="54"/>
  <c r="N11" i="61"/>
  <c r="L11" i="61" s="1"/>
  <c r="F11" i="61" s="1"/>
  <c r="B11" i="61" s="1"/>
  <c r="J26" i="78"/>
  <c r="J35" i="78"/>
  <c r="B35" i="78" s="1"/>
  <c r="H49" i="56"/>
  <c r="D48" i="54"/>
  <c r="B48" i="54" s="1"/>
  <c r="D46" i="54"/>
  <c r="E31" i="54"/>
  <c r="V13" i="54"/>
  <c r="M13" i="54"/>
  <c r="D13" i="54" s="1"/>
  <c r="Z51" i="56"/>
  <c r="N16" i="61"/>
  <c r="L16" i="61" s="1"/>
  <c r="N52" i="60"/>
  <c r="H52" i="60" s="1"/>
  <c r="B52" i="60" s="1"/>
  <c r="N34" i="52"/>
  <c r="B30" i="59"/>
  <c r="S22" i="55"/>
  <c r="N66" i="54"/>
  <c r="N20" i="54" s="1"/>
  <c r="H67" i="60"/>
  <c r="B67" i="60" s="1"/>
  <c r="G32" i="58"/>
  <c r="AB51" i="54"/>
  <c r="AD16" i="54"/>
  <c r="AB16" i="54" s="1"/>
  <c r="C60" i="61"/>
  <c r="H63" i="55"/>
  <c r="B48" i="59"/>
  <c r="W46" i="56"/>
  <c r="W69" i="56"/>
  <c r="G15" i="60"/>
  <c r="C15" i="60" s="1"/>
  <c r="C44" i="60"/>
  <c r="E39" i="55"/>
  <c r="F14" i="55"/>
  <c r="E14" i="55" s="1"/>
  <c r="O14" i="57"/>
  <c r="N14" i="57" s="1"/>
  <c r="N38" i="57"/>
  <c r="Q13" i="54"/>
  <c r="I13" i="53"/>
  <c r="O13" i="56"/>
  <c r="N13" i="56" s="1"/>
  <c r="F27" i="56"/>
  <c r="K40" i="56"/>
  <c r="AJ17" i="54"/>
  <c r="G18" i="55"/>
  <c r="G44" i="56"/>
  <c r="D44" i="56" s="1"/>
  <c r="B44" i="56" s="1"/>
  <c r="P15" i="56"/>
  <c r="N15" i="56" s="1"/>
  <c r="R19" i="54"/>
  <c r="Q19" i="54" s="1"/>
  <c r="Q61" i="54"/>
  <c r="H19" i="62"/>
  <c r="G19" i="62" s="1"/>
  <c r="G61" i="62"/>
  <c r="B61" i="62" s="1"/>
  <c r="D21" i="61"/>
  <c r="C68" i="61"/>
  <c r="B68" i="61" s="1"/>
  <c r="N68" i="60"/>
  <c r="D21" i="60"/>
  <c r="C69" i="60"/>
  <c r="C70" i="61"/>
  <c r="C22" i="61" s="1"/>
  <c r="N70" i="60"/>
  <c r="N22" i="60" s="1"/>
  <c r="I70" i="60"/>
  <c r="AE21" i="54"/>
  <c r="D74" i="52"/>
  <c r="B74" i="52" s="1"/>
  <c r="M22" i="53"/>
  <c r="K23" i="78"/>
  <c r="J77" i="78"/>
  <c r="H57" i="52"/>
  <c r="K10" i="51"/>
  <c r="H10" i="51" s="1"/>
  <c r="Q12" i="51"/>
  <c r="B46" i="53"/>
  <c r="D15" i="57"/>
  <c r="D47" i="52"/>
  <c r="D15" i="52" s="1"/>
  <c r="D66" i="53"/>
  <c r="D20" i="53" s="1"/>
  <c r="Q27" i="56"/>
  <c r="AB11" i="54"/>
  <c r="K14" i="54"/>
  <c r="B63" i="55"/>
  <c r="R22" i="56"/>
  <c r="G73" i="61"/>
  <c r="F73" i="61" s="1"/>
  <c r="B73" i="61" s="1"/>
  <c r="K21" i="57"/>
  <c r="D67" i="54"/>
  <c r="H21" i="61"/>
  <c r="I21" i="61"/>
  <c r="D14" i="62"/>
  <c r="D51" i="78"/>
  <c r="B51" i="78" s="1"/>
  <c r="B53" i="57"/>
  <c r="Q51" i="56"/>
  <c r="J36" i="62"/>
  <c r="B36" i="62" s="1"/>
  <c r="D36" i="78"/>
  <c r="B36" i="78" s="1"/>
  <c r="G27" i="61"/>
  <c r="F27" i="61" s="1"/>
  <c r="B27" i="61" s="1"/>
  <c r="B49" i="57"/>
  <c r="D47" i="54"/>
  <c r="S49" i="56"/>
  <c r="Q49" i="56" s="1"/>
  <c r="B27" i="57"/>
  <c r="K32" i="53"/>
  <c r="H12" i="59"/>
  <c r="Q30" i="55"/>
  <c r="H18" i="59"/>
  <c r="G18" i="59" s="1"/>
  <c r="L32" i="61"/>
  <c r="F32" i="61" s="1"/>
  <c r="B32" i="61" s="1"/>
  <c r="B44" i="58"/>
  <c r="L29" i="61"/>
  <c r="J27" i="78"/>
  <c r="B27" i="78" s="1"/>
  <c r="C35" i="57"/>
  <c r="B35" i="57" s="1"/>
  <c r="J56" i="55"/>
  <c r="H31" i="57"/>
  <c r="C31" i="57"/>
  <c r="B31" i="57" s="1"/>
  <c r="H63" i="60"/>
  <c r="D59" i="78"/>
  <c r="D59" i="62"/>
  <c r="B59" i="62" s="1"/>
  <c r="D59" i="54"/>
  <c r="B59" i="54" s="1"/>
  <c r="Q56" i="55"/>
  <c r="E18" i="55"/>
  <c r="AH17" i="54"/>
  <c r="E54" i="52"/>
  <c r="E17" i="52" s="1"/>
  <c r="G41" i="61"/>
  <c r="F41" i="61" s="1"/>
  <c r="B41" i="61" s="1"/>
  <c r="C32" i="58"/>
  <c r="B32" i="58" s="1"/>
  <c r="G28" i="61"/>
  <c r="F28" i="61" s="1"/>
  <c r="B28" i="61" s="1"/>
  <c r="G35" i="61"/>
  <c r="F35" i="61" s="1"/>
  <c r="B35" i="61" s="1"/>
  <c r="M11" i="61"/>
  <c r="G46" i="78"/>
  <c r="D46" i="78"/>
  <c r="B46" i="78" s="1"/>
  <c r="F46" i="56"/>
  <c r="C46" i="56" s="1"/>
  <c r="B46" i="56" s="1"/>
  <c r="N45" i="54"/>
  <c r="D35" i="54"/>
  <c r="D34" i="54"/>
  <c r="B34" i="54" s="1"/>
  <c r="M13" i="56"/>
  <c r="G13" i="56" s="1"/>
  <c r="D34" i="52"/>
  <c r="G39" i="59"/>
  <c r="Q29" i="55"/>
  <c r="J13" i="61"/>
  <c r="B59" i="57"/>
  <c r="Y13" i="56"/>
  <c r="H17" i="58"/>
  <c r="AB17" i="56"/>
  <c r="Z17" i="56" s="1"/>
  <c r="E11" i="58"/>
  <c r="J72" i="62"/>
  <c r="B72" i="62" s="1"/>
  <c r="D71" i="54"/>
  <c r="AB22" i="56"/>
  <c r="G72" i="61"/>
  <c r="F72" i="61" s="1"/>
  <c r="B72" i="61" s="1"/>
  <c r="L72" i="61"/>
  <c r="S21" i="55"/>
  <c r="H69" i="60"/>
  <c r="D64" i="54"/>
  <c r="B64" i="54" s="1"/>
  <c r="L19" i="56"/>
  <c r="AH58" i="54"/>
  <c r="J34" i="78"/>
  <c r="B34" i="78" s="1"/>
  <c r="P10" i="54"/>
  <c r="G33" i="56"/>
  <c r="G46" i="61"/>
  <c r="F46" i="61" s="1"/>
  <c r="B46" i="61" s="1"/>
  <c r="I11" i="58"/>
  <c r="G11" i="58" s="1"/>
  <c r="B50" i="58"/>
  <c r="B51" i="59"/>
  <c r="B37" i="59"/>
  <c r="J68" i="55"/>
  <c r="K53" i="52"/>
  <c r="C48" i="61"/>
  <c r="G68" i="58"/>
  <c r="Y19" i="56"/>
  <c r="S19" i="56" s="1"/>
  <c r="AF16" i="54"/>
  <c r="AE16" i="54" s="1"/>
  <c r="E18" i="59"/>
  <c r="O21" i="55"/>
  <c r="E16" i="59"/>
  <c r="I25" i="59"/>
  <c r="G25" i="59" s="1"/>
  <c r="G12" i="60"/>
  <c r="C12" i="60" s="1"/>
  <c r="B12" i="60" s="1"/>
  <c r="W42" i="56"/>
  <c r="H37" i="57"/>
  <c r="H38" i="54"/>
  <c r="AE31" i="54"/>
  <c r="H43" i="54"/>
  <c r="F41" i="56"/>
  <c r="D31" i="56"/>
  <c r="B31" i="56" s="1"/>
  <c r="D38" i="54"/>
  <c r="Q27" i="55"/>
  <c r="AB12" i="54"/>
  <c r="B53" i="58"/>
  <c r="J44" i="62"/>
  <c r="X16" i="56"/>
  <c r="W16" i="56" s="1"/>
  <c r="AB13" i="56"/>
  <c r="L12" i="78"/>
  <c r="J12" i="78" s="1"/>
  <c r="AC17" i="54"/>
  <c r="AB17" i="54" s="1"/>
  <c r="G47" i="61"/>
  <c r="D72" i="54"/>
  <c r="B72" i="54" s="1"/>
  <c r="Q21" i="54"/>
  <c r="E61" i="56"/>
  <c r="H18" i="53"/>
  <c r="K55" i="57"/>
  <c r="C28" i="58"/>
  <c r="H27" i="56"/>
  <c r="Z39" i="56"/>
  <c r="B68" i="58"/>
  <c r="B20" i="58" s="1"/>
  <c r="K12" i="59"/>
  <c r="D62" i="59"/>
  <c r="AE59" i="54"/>
  <c r="AF18" i="54"/>
  <c r="AE18" i="54" s="1"/>
  <c r="Y56" i="54"/>
  <c r="G51" i="58"/>
  <c r="M18" i="55"/>
  <c r="C58" i="60"/>
  <c r="K15" i="60"/>
  <c r="I15" i="60" s="1"/>
  <c r="H15" i="60" s="1"/>
  <c r="B15" i="60" s="1"/>
  <c r="E30" i="53"/>
  <c r="O15" i="60"/>
  <c r="N15" i="60" s="1"/>
  <c r="C27" i="61"/>
  <c r="AB59" i="54"/>
  <c r="G54" i="58"/>
  <c r="B54" i="58" s="1"/>
  <c r="B47" i="59"/>
  <c r="H40" i="54"/>
  <c r="H55" i="52"/>
  <c r="B60" i="59"/>
  <c r="D11" i="60"/>
  <c r="C11" i="60" s="1"/>
  <c r="Y71" i="54"/>
  <c r="Y46" i="54"/>
  <c r="Y72" i="54"/>
  <c r="I57" i="60"/>
  <c r="I18" i="60" s="1"/>
  <c r="H18" i="60" s="1"/>
  <c r="I47" i="60"/>
  <c r="K18" i="60"/>
  <c r="Y59" i="54"/>
  <c r="N39" i="60"/>
  <c r="H39" i="60" s="1"/>
  <c r="B39" i="60" s="1"/>
  <c r="D26" i="59"/>
  <c r="B26" i="59" s="1"/>
  <c r="S14" i="54"/>
  <c r="D14" i="54" s="1"/>
  <c r="B14" i="54" s="1"/>
  <c r="H34" i="54"/>
  <c r="J10" i="54"/>
  <c r="H10" i="54" s="1"/>
  <c r="C49" i="58"/>
  <c r="B49" i="58" s="1"/>
  <c r="J10" i="59"/>
  <c r="C50" i="60"/>
  <c r="K13" i="59"/>
  <c r="I13" i="59" s="1"/>
  <c r="G13" i="59" s="1"/>
  <c r="N33" i="57"/>
  <c r="P12" i="54"/>
  <c r="V34" i="54"/>
  <c r="AH51" i="54"/>
  <c r="N52" i="57"/>
  <c r="N56" i="56"/>
  <c r="K57" i="57"/>
  <c r="K59" i="57"/>
  <c r="H61" i="53"/>
  <c r="G62" i="62"/>
  <c r="G64" i="62"/>
  <c r="B64" i="62" s="1"/>
  <c r="AH65" i="54"/>
  <c r="AH20" i="54" s="1"/>
  <c r="I20" i="78"/>
  <c r="K21" i="59"/>
  <c r="C71" i="58"/>
  <c r="AH71" i="54"/>
  <c r="N74" i="52"/>
  <c r="H75" i="52"/>
  <c r="H22" i="52" s="1"/>
  <c r="H76" i="52"/>
  <c r="N76" i="52"/>
  <c r="K76" i="53"/>
  <c r="E74" i="54"/>
  <c r="K74" i="54"/>
  <c r="Q74" i="54"/>
  <c r="Q22" i="54" s="1"/>
  <c r="Y74" i="54"/>
  <c r="Q75" i="54"/>
  <c r="Y75" i="54"/>
  <c r="AE75" i="54"/>
  <c r="K77" i="56"/>
  <c r="K23" i="56" s="1"/>
  <c r="F77" i="56"/>
  <c r="I23" i="57"/>
  <c r="H74" i="57"/>
  <c r="H23" i="57" s="1"/>
  <c r="J74" i="78"/>
  <c r="I23" i="53"/>
  <c r="H77" i="53"/>
  <c r="K78" i="53"/>
  <c r="H79" i="53"/>
  <c r="C79" i="53"/>
  <c r="X23" i="54"/>
  <c r="AD23" i="54"/>
  <c r="V80" i="54"/>
  <c r="AB80" i="54"/>
  <c r="I78" i="59"/>
  <c r="G78" i="59" s="1"/>
  <c r="J78" i="78"/>
  <c r="G48" i="58"/>
  <c r="B48" i="58" s="1"/>
  <c r="C45" i="60"/>
  <c r="AE68" i="54"/>
  <c r="AE20" i="54" s="1"/>
  <c r="G14" i="60"/>
  <c r="C14" i="60" s="1"/>
  <c r="M15" i="60"/>
  <c r="E11" i="59"/>
  <c r="G15" i="53"/>
  <c r="D15" i="53" s="1"/>
  <c r="B15" i="53" s="1"/>
  <c r="E51" i="53"/>
  <c r="E58" i="53"/>
  <c r="Y39" i="54"/>
  <c r="Y70" i="54"/>
  <c r="I12" i="54"/>
  <c r="H12" i="54" s="1"/>
  <c r="C49" i="61"/>
  <c r="D20" i="58"/>
  <c r="H55" i="54"/>
  <c r="K17" i="60"/>
  <c r="I17" i="60" s="1"/>
  <c r="J16" i="59"/>
  <c r="N66" i="55"/>
  <c r="P17" i="60"/>
  <c r="N17" i="60" s="1"/>
  <c r="J14" i="57"/>
  <c r="H14" i="57" s="1"/>
  <c r="D46" i="59"/>
  <c r="B46" i="59" s="1"/>
  <c r="F11" i="53"/>
  <c r="E11" i="53" s="1"/>
  <c r="C55" i="61"/>
  <c r="AB25" i="54"/>
  <c r="Y28" i="54"/>
  <c r="I42" i="59"/>
  <c r="G42" i="59" s="1"/>
  <c r="AB36" i="54"/>
  <c r="W41" i="56"/>
  <c r="N28" i="55"/>
  <c r="I38" i="59"/>
  <c r="V32" i="54"/>
  <c r="N29" i="56"/>
  <c r="G28" i="56"/>
  <c r="V33" i="54"/>
  <c r="AJ12" i="54"/>
  <c r="J12" i="53"/>
  <c r="H12" i="53" s="1"/>
  <c r="I15" i="78"/>
  <c r="D38" i="62"/>
  <c r="H52" i="53"/>
  <c r="AH52" i="54"/>
  <c r="F53" i="56"/>
  <c r="AH55" i="54"/>
  <c r="K57" i="56"/>
  <c r="N55" i="56"/>
  <c r="I18" i="78"/>
  <c r="P20" i="56"/>
  <c r="I20" i="53"/>
  <c r="M21" i="56"/>
  <c r="H70" i="53"/>
  <c r="H21" i="53" s="1"/>
  <c r="H72" i="53"/>
  <c r="N72" i="54"/>
  <c r="V70" i="54"/>
  <c r="V72" i="54"/>
  <c r="AH70" i="54"/>
  <c r="AH21" i="54" s="1"/>
  <c r="V22" i="56"/>
  <c r="C73" i="53"/>
  <c r="B73" i="53" s="1"/>
  <c r="K75" i="53"/>
  <c r="K22" i="53" s="1"/>
  <c r="H76" i="53"/>
  <c r="AE73" i="54"/>
  <c r="AE22" i="54" s="1"/>
  <c r="AH75" i="54"/>
  <c r="N76" i="54"/>
  <c r="V76" i="54"/>
  <c r="AH76" i="54"/>
  <c r="Q76" i="55"/>
  <c r="V35" i="54"/>
  <c r="H35" i="53"/>
  <c r="E15" i="62"/>
  <c r="V52" i="54"/>
  <c r="V53" i="54"/>
  <c r="G55" i="56"/>
  <c r="G57" i="56"/>
  <c r="N56" i="57"/>
  <c r="K59" i="54"/>
  <c r="P19" i="56"/>
  <c r="I19" i="78"/>
  <c r="G19" i="78" s="1"/>
  <c r="K67" i="54"/>
  <c r="N68" i="57"/>
  <c r="N21" i="57" s="1"/>
  <c r="H71" i="53"/>
  <c r="O21" i="54"/>
  <c r="N71" i="54"/>
  <c r="V69" i="54"/>
  <c r="V21" i="54" s="1"/>
  <c r="AI21" i="54"/>
  <c r="P22" i="56"/>
  <c r="F22" i="57"/>
  <c r="I21" i="62"/>
  <c r="D21" i="51"/>
  <c r="K74" i="52"/>
  <c r="E75" i="52"/>
  <c r="J22" i="53"/>
  <c r="D74" i="53"/>
  <c r="B74" i="53" s="1"/>
  <c r="H75" i="53"/>
  <c r="C76" i="53"/>
  <c r="I22" i="54"/>
  <c r="AC22" i="54"/>
  <c r="H74" i="54"/>
  <c r="V74" i="54"/>
  <c r="AH74" i="54"/>
  <c r="H75" i="54"/>
  <c r="V75" i="54"/>
  <c r="E76" i="54"/>
  <c r="E22" i="54" s="1"/>
  <c r="D75" i="55"/>
  <c r="Y23" i="56"/>
  <c r="I76" i="59"/>
  <c r="G76" i="59" s="1"/>
  <c r="G22" i="59" s="1"/>
  <c r="H22" i="62"/>
  <c r="G74" i="62"/>
  <c r="C22" i="78"/>
  <c r="H22" i="78"/>
  <c r="L22" i="78"/>
  <c r="C77" i="53"/>
  <c r="C23" i="53" s="1"/>
  <c r="D80" i="54"/>
  <c r="U24" i="56"/>
  <c r="Z78" i="56"/>
  <c r="S81" i="56"/>
  <c r="Q81" i="56" s="1"/>
  <c r="I79" i="59"/>
  <c r="G79" i="59" s="1"/>
  <c r="F23" i="78"/>
  <c r="L23" i="78"/>
  <c r="D80" i="78"/>
  <c r="J80" i="78"/>
  <c r="B80" i="78" s="1"/>
  <c r="B82" i="60"/>
  <c r="K48" i="57"/>
  <c r="D48" i="62"/>
  <c r="B48" i="62" s="1"/>
  <c r="G37" i="62"/>
  <c r="M16" i="54"/>
  <c r="K16" i="54" s="1"/>
  <c r="H51" i="56"/>
  <c r="H54" i="53"/>
  <c r="K54" i="54"/>
  <c r="E54" i="57"/>
  <c r="G53" i="62"/>
  <c r="G56" i="62"/>
  <c r="Q67" i="54"/>
  <c r="Q20" i="54" s="1"/>
  <c r="AB66" i="54"/>
  <c r="AB20" i="54" s="1"/>
  <c r="M21" i="54"/>
  <c r="P21" i="54"/>
  <c r="X21" i="54"/>
  <c r="F22" i="55"/>
  <c r="G71" i="56"/>
  <c r="G22" i="57"/>
  <c r="P22" i="57"/>
  <c r="N21" i="51"/>
  <c r="I22" i="52"/>
  <c r="O22" i="52"/>
  <c r="D75" i="52"/>
  <c r="F22" i="53"/>
  <c r="L22" i="53"/>
  <c r="H74" i="53"/>
  <c r="J22" i="54"/>
  <c r="P22" i="54"/>
  <c r="X22" i="54"/>
  <c r="AD22" i="54"/>
  <c r="AJ22" i="54"/>
  <c r="I75" i="55"/>
  <c r="I23" i="55" s="1"/>
  <c r="Q75" i="55"/>
  <c r="I76" i="55"/>
  <c r="H76" i="55" s="1"/>
  <c r="L23" i="56"/>
  <c r="U23" i="56"/>
  <c r="T74" i="56"/>
  <c r="G76" i="61"/>
  <c r="C77" i="61"/>
  <c r="C23" i="61" s="1"/>
  <c r="C79" i="52"/>
  <c r="B79" i="52" s="1"/>
  <c r="O23" i="54"/>
  <c r="N77" i="54"/>
  <c r="AC23" i="54"/>
  <c r="AB77" i="54"/>
  <c r="AB23" i="54" s="1"/>
  <c r="AI23" i="54"/>
  <c r="AH77" i="54"/>
  <c r="M24" i="56"/>
  <c r="G81" i="56"/>
  <c r="N79" i="57"/>
  <c r="C23" i="62"/>
  <c r="J78" i="62"/>
  <c r="B78" i="62" s="1"/>
  <c r="E77" i="55"/>
  <c r="I23" i="56"/>
  <c r="V23" i="56"/>
  <c r="AB23" i="56"/>
  <c r="G76" i="56"/>
  <c r="F22" i="58"/>
  <c r="G74" i="59"/>
  <c r="D23" i="61"/>
  <c r="J23" i="61"/>
  <c r="O23" i="61"/>
  <c r="L75" i="61"/>
  <c r="L77" i="61"/>
  <c r="F77" i="61" s="1"/>
  <c r="B77" i="61" s="1"/>
  <c r="C22" i="62"/>
  <c r="I22" i="62"/>
  <c r="J74" i="62"/>
  <c r="C22" i="51"/>
  <c r="G22" i="51"/>
  <c r="L22" i="51"/>
  <c r="P22" i="51"/>
  <c r="J23" i="52"/>
  <c r="P23" i="52"/>
  <c r="G23" i="53"/>
  <c r="H78" i="53"/>
  <c r="K79" i="53"/>
  <c r="M23" i="54"/>
  <c r="H80" i="54"/>
  <c r="N80" i="54"/>
  <c r="AE80" i="54"/>
  <c r="G24" i="55"/>
  <c r="P24" i="55"/>
  <c r="N79" i="55"/>
  <c r="N80" i="55"/>
  <c r="J81" i="55"/>
  <c r="H81" i="55" s="1"/>
  <c r="I24" i="56"/>
  <c r="X24" i="56"/>
  <c r="AB24" i="56"/>
  <c r="S79" i="56"/>
  <c r="Q79" i="56" s="1"/>
  <c r="D81" i="57"/>
  <c r="E23" i="58"/>
  <c r="J23" i="58"/>
  <c r="G80" i="58"/>
  <c r="B80" i="58" s="1"/>
  <c r="C23" i="59"/>
  <c r="I24" i="61"/>
  <c r="N24" i="61"/>
  <c r="F23" i="62"/>
  <c r="L23" i="62"/>
  <c r="D80" i="62"/>
  <c r="B80" i="62" s="1"/>
  <c r="C23" i="78"/>
  <c r="H84" i="55"/>
  <c r="B82" i="56"/>
  <c r="B84" i="60"/>
  <c r="J23" i="56"/>
  <c r="N74" i="56"/>
  <c r="N23" i="56" s="1"/>
  <c r="X23" i="56"/>
  <c r="N75" i="56"/>
  <c r="S75" i="56"/>
  <c r="T76" i="56"/>
  <c r="Z76" i="56"/>
  <c r="Z23" i="56" s="1"/>
  <c r="F23" i="57"/>
  <c r="L23" i="57"/>
  <c r="E75" i="57"/>
  <c r="K75" i="57"/>
  <c r="E76" i="57"/>
  <c r="K76" i="57"/>
  <c r="K23" i="57" s="1"/>
  <c r="H22" i="59"/>
  <c r="P23" i="61"/>
  <c r="E22" i="62"/>
  <c r="J73" i="62"/>
  <c r="B73" i="62" s="1"/>
  <c r="F22" i="78"/>
  <c r="D74" i="78"/>
  <c r="D22" i="51"/>
  <c r="H76" i="51"/>
  <c r="H22" i="51" s="1"/>
  <c r="M22" i="51"/>
  <c r="Q22" i="51"/>
  <c r="B78" i="51"/>
  <c r="C77" i="52"/>
  <c r="B77" i="52" s="1"/>
  <c r="L23" i="52"/>
  <c r="H79" i="52"/>
  <c r="N79" i="52"/>
  <c r="D80" i="52"/>
  <c r="D23" i="52" s="1"/>
  <c r="M23" i="53"/>
  <c r="D79" i="53"/>
  <c r="D23" i="53" s="1"/>
  <c r="S23" i="54"/>
  <c r="AA23" i="54"/>
  <c r="AG23" i="54"/>
  <c r="C79" i="54"/>
  <c r="B79" i="54" s="1"/>
  <c r="K79" i="54"/>
  <c r="Y79" i="54"/>
  <c r="R24" i="55"/>
  <c r="J24" i="56"/>
  <c r="P24" i="56"/>
  <c r="Y24" i="56"/>
  <c r="H79" i="57"/>
  <c r="H81" i="57"/>
  <c r="N81" i="57"/>
  <c r="F23" i="58"/>
  <c r="K23" i="59"/>
  <c r="N79" i="60"/>
  <c r="C80" i="60"/>
  <c r="I80" i="60"/>
  <c r="N80" i="60"/>
  <c r="C81" i="60"/>
  <c r="J24" i="61"/>
  <c r="O24" i="61"/>
  <c r="C80" i="61"/>
  <c r="B80" i="61" s="1"/>
  <c r="G81" i="61"/>
  <c r="F81" i="61" s="1"/>
  <c r="L81" i="61"/>
  <c r="H23" i="62"/>
  <c r="J79" i="62"/>
  <c r="D78" i="78"/>
  <c r="D79" i="78"/>
  <c r="J79" i="78"/>
  <c r="B84" i="56"/>
  <c r="E83" i="56"/>
  <c r="C83" i="56"/>
  <c r="B83" i="56" s="1"/>
  <c r="E85" i="56"/>
  <c r="C85" i="56"/>
  <c r="B85" i="56" s="1"/>
  <c r="C85" i="55"/>
  <c r="B85" i="55" s="1"/>
  <c r="C84" i="55"/>
  <c r="B84" i="55" s="1"/>
  <c r="C83" i="55"/>
  <c r="B83" i="55" s="1"/>
  <c r="C82" i="55"/>
  <c r="B82" i="55" s="1"/>
  <c r="E75" i="56"/>
  <c r="B11" i="52"/>
  <c r="B11" i="62"/>
  <c r="N23" i="52"/>
  <c r="E23" i="52"/>
  <c r="B12" i="78"/>
  <c r="B69" i="55"/>
  <c r="E78" i="56"/>
  <c r="F24" i="56"/>
  <c r="P14" i="51"/>
  <c r="P12" i="51"/>
  <c r="H55" i="51"/>
  <c r="B26" i="52"/>
  <c r="B45" i="51"/>
  <c r="H14" i="52"/>
  <c r="C17" i="58"/>
  <c r="F14" i="58"/>
  <c r="C14" i="58" s="1"/>
  <c r="B77" i="53"/>
  <c r="K24" i="55"/>
  <c r="C24" i="57"/>
  <c r="H23" i="52"/>
  <c r="E23" i="54"/>
  <c r="C24" i="56"/>
  <c r="B77" i="58"/>
  <c r="C23" i="58"/>
  <c r="B17" i="61"/>
  <c r="B36" i="55"/>
  <c r="B30" i="52"/>
  <c r="R24" i="56"/>
  <c r="B11" i="78"/>
  <c r="B17" i="51"/>
  <c r="K21" i="52"/>
  <c r="B18" i="51"/>
  <c r="B42" i="58"/>
  <c r="B10" i="51"/>
  <c r="F13" i="58"/>
  <c r="G14" i="58"/>
  <c r="B64" i="55"/>
  <c r="N15" i="52"/>
  <c r="G17" i="78"/>
  <c r="Z22" i="56"/>
  <c r="B71" i="58"/>
  <c r="I21" i="59"/>
  <c r="B63" i="60"/>
  <c r="B55" i="78"/>
  <c r="H33" i="60"/>
  <c r="B33" i="60" s="1"/>
  <c r="B46" i="62"/>
  <c r="G16" i="61"/>
  <c r="B60" i="58"/>
  <c r="J21" i="62"/>
  <c r="B72" i="60"/>
  <c r="K65" i="53"/>
  <c r="K20" i="53" s="1"/>
  <c r="F29" i="61"/>
  <c r="B29" i="61" s="1"/>
  <c r="B26" i="78"/>
  <c r="B40" i="59"/>
  <c r="N21" i="55"/>
  <c r="H34" i="60"/>
  <c r="B34" i="60" s="1"/>
  <c r="H47" i="60"/>
  <c r="B47" i="60" s="1"/>
  <c r="B54" i="59"/>
  <c r="B16" i="51"/>
  <c r="AH12" i="54"/>
  <c r="N12" i="54"/>
  <c r="B38" i="62"/>
  <c r="D61" i="56"/>
  <c r="B61" i="56" s="1"/>
  <c r="K70" i="57"/>
  <c r="N72" i="57"/>
  <c r="N22" i="57" s="1"/>
  <c r="N73" i="57"/>
  <c r="F62" i="61"/>
  <c r="B62" i="61" s="1"/>
  <c r="E21" i="52"/>
  <c r="Q22" i="55"/>
  <c r="B58" i="78"/>
  <c r="B58" i="54"/>
  <c r="B50" i="54"/>
  <c r="B27" i="58"/>
  <c r="G27" i="62"/>
  <c r="B27" i="62" s="1"/>
  <c r="B29" i="78"/>
  <c r="B48" i="78"/>
  <c r="AH10" i="54"/>
  <c r="B34" i="57"/>
  <c r="B43" i="60"/>
  <c r="G20" i="58"/>
  <c r="H56" i="60"/>
  <c r="N19" i="60"/>
  <c r="D19" i="59"/>
  <c r="B19" i="59" s="1"/>
  <c r="G37" i="59"/>
  <c r="I15" i="59"/>
  <c r="G15" i="59" s="1"/>
  <c r="AB18" i="54"/>
  <c r="Q12" i="54"/>
  <c r="D16" i="59"/>
  <c r="B16" i="59" s="1"/>
  <c r="I10" i="59"/>
  <c r="G31" i="59"/>
  <c r="B45" i="57"/>
  <c r="V12" i="54"/>
  <c r="B53" i="62"/>
  <c r="K63" i="56"/>
  <c r="B63" i="62"/>
  <c r="C23" i="52"/>
  <c r="K73" i="52"/>
  <c r="E75" i="53"/>
  <c r="E22" i="53" s="1"/>
  <c r="AB76" i="54"/>
  <c r="AE76" i="54"/>
  <c r="D76" i="55"/>
  <c r="H75" i="56"/>
  <c r="H23" i="56" s="1"/>
  <c r="W77" i="56"/>
  <c r="W23" i="56" s="1"/>
  <c r="C76" i="58"/>
  <c r="B76" i="58" s="1"/>
  <c r="D23" i="60"/>
  <c r="K77" i="53"/>
  <c r="L23" i="53"/>
  <c r="H80" i="53"/>
  <c r="H23" i="53" s="1"/>
  <c r="D77" i="54"/>
  <c r="D23" i="54" s="1"/>
  <c r="G23" i="54"/>
  <c r="Q77" i="54"/>
  <c r="R23" i="54"/>
  <c r="V77" i="54"/>
  <c r="V23" i="54" s="1"/>
  <c r="W23" i="54"/>
  <c r="Y77" i="54"/>
  <c r="Z23" i="54"/>
  <c r="AE77" i="54"/>
  <c r="AF23" i="54"/>
  <c r="Y78" i="54"/>
  <c r="E78" i="55"/>
  <c r="E24" i="55" s="1"/>
  <c r="F24" i="55"/>
  <c r="I78" i="55"/>
  <c r="L24" i="55"/>
  <c r="N78" i="55"/>
  <c r="O24" i="55"/>
  <c r="K78" i="56"/>
  <c r="L24" i="56"/>
  <c r="N78" i="56"/>
  <c r="O24" i="56"/>
  <c r="Z24" i="56"/>
  <c r="D78" i="57"/>
  <c r="D24" i="57" s="1"/>
  <c r="G24" i="57"/>
  <c r="I77" i="59"/>
  <c r="I23" i="59" s="1"/>
  <c r="J23" i="59"/>
  <c r="C78" i="60"/>
  <c r="D24" i="60"/>
  <c r="I78" i="60"/>
  <c r="J24" i="60"/>
  <c r="I81" i="60"/>
  <c r="N81" i="60"/>
  <c r="C78" i="61"/>
  <c r="D24" i="61"/>
  <c r="L78" i="61"/>
  <c r="M24" i="61"/>
  <c r="C79" i="61"/>
  <c r="G79" i="61"/>
  <c r="F79" i="61" s="1"/>
  <c r="B79" i="61" s="1"/>
  <c r="L79" i="61"/>
  <c r="G77" i="62"/>
  <c r="I23" i="62"/>
  <c r="I22" i="51"/>
  <c r="G23" i="52"/>
  <c r="F23" i="53"/>
  <c r="B75" i="51"/>
  <c r="H75" i="51"/>
  <c r="E76" i="52"/>
  <c r="G76" i="78"/>
  <c r="G22" i="78" s="1"/>
  <c r="E77" i="53"/>
  <c r="C77" i="54"/>
  <c r="F23" i="54"/>
  <c r="H77" i="54"/>
  <c r="I23" i="54"/>
  <c r="N23" i="54"/>
  <c r="H78" i="54"/>
  <c r="H79" i="54"/>
  <c r="J78" i="55"/>
  <c r="M24" i="55"/>
  <c r="G24" i="56"/>
  <c r="H78" i="56"/>
  <c r="S78" i="56"/>
  <c r="V24" i="56"/>
  <c r="K79" i="56"/>
  <c r="E78" i="57"/>
  <c r="E24" i="57" s="1"/>
  <c r="F24" i="57"/>
  <c r="H78" i="57"/>
  <c r="I24" i="57"/>
  <c r="K78" i="57"/>
  <c r="K24" i="57" s="1"/>
  <c r="L24" i="57"/>
  <c r="N78" i="57"/>
  <c r="G78" i="58"/>
  <c r="G23" i="58" s="1"/>
  <c r="D77" i="59"/>
  <c r="E23" i="59"/>
  <c r="D77" i="62"/>
  <c r="E23" i="62"/>
  <c r="J77" i="62"/>
  <c r="K23" i="62"/>
  <c r="D77" i="78"/>
  <c r="E23" i="78"/>
  <c r="G77" i="78"/>
  <c r="G23" i="78" s="1"/>
  <c r="H23" i="78"/>
  <c r="B79" i="78"/>
  <c r="F23" i="52"/>
  <c r="B47" i="78"/>
  <c r="B16" i="78"/>
  <c r="B37" i="78"/>
  <c r="B67" i="78"/>
  <c r="B33" i="78"/>
  <c r="B59" i="78"/>
  <c r="B52" i="78"/>
  <c r="B43" i="62"/>
  <c r="B37" i="62"/>
  <c r="B34" i="62"/>
  <c r="B70" i="62"/>
  <c r="B47" i="62"/>
  <c r="B33" i="62"/>
  <c r="F15" i="62"/>
  <c r="D15" i="62" s="1"/>
  <c r="B15" i="62" s="1"/>
  <c r="D30" i="62"/>
  <c r="B30" i="62" s="1"/>
  <c r="K22" i="62"/>
  <c r="G75" i="62"/>
  <c r="J14" i="62"/>
  <c r="B57" i="62"/>
  <c r="B17" i="62"/>
  <c r="B12" i="62"/>
  <c r="G49" i="62"/>
  <c r="B49" i="62" s="1"/>
  <c r="G50" i="62"/>
  <c r="B50" i="62" s="1"/>
  <c r="G52" i="62"/>
  <c r="B52" i="62" s="1"/>
  <c r="D74" i="62"/>
  <c r="G79" i="62"/>
  <c r="B67" i="61"/>
  <c r="G23" i="61"/>
  <c r="F76" i="61"/>
  <c r="G19" i="61"/>
  <c r="F60" i="61"/>
  <c r="B60" i="61" s="1"/>
  <c r="F65" i="61"/>
  <c r="B65" i="61" s="1"/>
  <c r="G20" i="61"/>
  <c r="B52" i="61"/>
  <c r="G13" i="61"/>
  <c r="G78" i="61"/>
  <c r="F13" i="61"/>
  <c r="B40" i="61"/>
  <c r="F48" i="61"/>
  <c r="B48" i="61" s="1"/>
  <c r="B26" i="61"/>
  <c r="B81" i="61"/>
  <c r="L74" i="61"/>
  <c r="F74" i="61" s="1"/>
  <c r="B74" i="61" s="1"/>
  <c r="B75" i="60"/>
  <c r="H57" i="60"/>
  <c r="B57" i="60" s="1"/>
  <c r="B74" i="60"/>
  <c r="C23" i="60"/>
  <c r="H77" i="60"/>
  <c r="B77" i="60" s="1"/>
  <c r="I23" i="60"/>
  <c r="B36" i="60"/>
  <c r="H19" i="60"/>
  <c r="B19" i="60" s="1"/>
  <c r="H13" i="60"/>
  <c r="N78" i="60"/>
  <c r="C79" i="60"/>
  <c r="I79" i="60"/>
  <c r="H79" i="60" s="1"/>
  <c r="B79" i="60" s="1"/>
  <c r="B60" i="60"/>
  <c r="B45" i="60"/>
  <c r="H14" i="60"/>
  <c r="C18" i="60"/>
  <c r="B18" i="60" s="1"/>
  <c r="D20" i="59"/>
  <c r="B66" i="59"/>
  <c r="G63" i="59"/>
  <c r="I19" i="59"/>
  <c r="G19" i="59" s="1"/>
  <c r="B20" i="59"/>
  <c r="B18" i="59"/>
  <c r="I12" i="59"/>
  <c r="G12" i="59" s="1"/>
  <c r="G32" i="59"/>
  <c r="B44" i="59"/>
  <c r="B63" i="59"/>
  <c r="G53" i="59"/>
  <c r="G38" i="59"/>
  <c r="D78" i="59"/>
  <c r="B78" i="59" s="1"/>
  <c r="I22" i="59"/>
  <c r="B10" i="59"/>
  <c r="D17" i="59"/>
  <c r="B17" i="59" s="1"/>
  <c r="G10" i="59"/>
  <c r="B62" i="59"/>
  <c r="G46" i="59"/>
  <c r="B25" i="59"/>
  <c r="B50" i="59"/>
  <c r="D69" i="59"/>
  <c r="B74" i="59"/>
  <c r="B22" i="59" s="1"/>
  <c r="D80" i="59"/>
  <c r="B80" i="59" s="1"/>
  <c r="B72" i="58"/>
  <c r="G21" i="58"/>
  <c r="B69" i="58"/>
  <c r="B75" i="58"/>
  <c r="G38" i="58"/>
  <c r="B38" i="58" s="1"/>
  <c r="H21" i="58"/>
  <c r="D11" i="58"/>
  <c r="C11" i="58" s="1"/>
  <c r="G55" i="58"/>
  <c r="B55" i="58" s="1"/>
  <c r="C16" i="58"/>
  <c r="C18" i="58"/>
  <c r="E12" i="58"/>
  <c r="C12" i="58" s="1"/>
  <c r="D13" i="58"/>
  <c r="C13" i="58" s="1"/>
  <c r="B13" i="58" s="1"/>
  <c r="H12" i="58"/>
  <c r="G12" i="58" s="1"/>
  <c r="B12" i="58" s="1"/>
  <c r="C35" i="58"/>
  <c r="B35" i="58" s="1"/>
  <c r="B62" i="58"/>
  <c r="B34" i="58"/>
  <c r="B73" i="57"/>
  <c r="B71" i="57"/>
  <c r="C20" i="57"/>
  <c r="B23" i="57"/>
  <c r="B15" i="57"/>
  <c r="K73" i="57"/>
  <c r="N80" i="57"/>
  <c r="N23" i="57"/>
  <c r="H80" i="57"/>
  <c r="W13" i="56"/>
  <c r="S13" i="56"/>
  <c r="Q34" i="56"/>
  <c r="Q39" i="56"/>
  <c r="D39" i="56"/>
  <c r="B39" i="56" s="1"/>
  <c r="Q45" i="56"/>
  <c r="D45" i="56"/>
  <c r="B45" i="56" s="1"/>
  <c r="D33" i="56"/>
  <c r="B26" i="56"/>
  <c r="C18" i="56"/>
  <c r="B65" i="56"/>
  <c r="T21" i="56"/>
  <c r="B63" i="56"/>
  <c r="D41" i="56"/>
  <c r="H79" i="56"/>
  <c r="C75" i="56"/>
  <c r="D17" i="56"/>
  <c r="B17" i="56" s="1"/>
  <c r="Q17" i="56"/>
  <c r="B33" i="56"/>
  <c r="K64" i="56"/>
  <c r="U22" i="56"/>
  <c r="N79" i="56"/>
  <c r="D41" i="55"/>
  <c r="B41" i="55" s="1"/>
  <c r="H41" i="55"/>
  <c r="D29" i="55"/>
  <c r="H29" i="55"/>
  <c r="I17" i="55"/>
  <c r="H53" i="55"/>
  <c r="C53" i="55"/>
  <c r="B53" i="55" s="1"/>
  <c r="D70" i="55"/>
  <c r="B70" i="55" s="1"/>
  <c r="H70" i="55"/>
  <c r="J22" i="55"/>
  <c r="D56" i="55"/>
  <c r="B56" i="55" s="1"/>
  <c r="H56" i="55"/>
  <c r="H75" i="55"/>
  <c r="J18" i="55"/>
  <c r="B27" i="55"/>
  <c r="B38" i="55"/>
  <c r="B29" i="55"/>
  <c r="C76" i="55"/>
  <c r="D80" i="55"/>
  <c r="B80" i="55" s="1"/>
  <c r="N23" i="55"/>
  <c r="H80" i="55"/>
  <c r="H50" i="55"/>
  <c r="B72" i="55"/>
  <c r="B60" i="55"/>
  <c r="B40" i="55"/>
  <c r="B37" i="55"/>
  <c r="D50" i="55"/>
  <c r="B50" i="55" s="1"/>
  <c r="Q74" i="55"/>
  <c r="Q79" i="55"/>
  <c r="Q24" i="55" s="1"/>
  <c r="H11" i="54"/>
  <c r="D11" i="54"/>
  <c r="D20" i="54"/>
  <c r="B67" i="54"/>
  <c r="AE17" i="54"/>
  <c r="B69" i="54"/>
  <c r="V20" i="54"/>
  <c r="AE10" i="54"/>
  <c r="AE62" i="54"/>
  <c r="AB74" i="54"/>
  <c r="D19" i="54"/>
  <c r="N11" i="54"/>
  <c r="K12" i="54"/>
  <c r="B71" i="54"/>
  <c r="V15" i="54"/>
  <c r="B47" i="54"/>
  <c r="H17" i="54"/>
  <c r="N19" i="54"/>
  <c r="N70" i="54"/>
  <c r="AJ21" i="54"/>
  <c r="H73" i="54"/>
  <c r="H22" i="54" s="1"/>
  <c r="D75" i="54"/>
  <c r="B75" i="54" s="1"/>
  <c r="K75" i="54"/>
  <c r="N75" i="54"/>
  <c r="AE78" i="54"/>
  <c r="Q79" i="54"/>
  <c r="AH79" i="54"/>
  <c r="AH23" i="54" s="1"/>
  <c r="B68" i="53"/>
  <c r="C20" i="53"/>
  <c r="D17" i="53"/>
  <c r="B17" i="53" s="1"/>
  <c r="B42" i="53"/>
  <c r="B63" i="53"/>
  <c r="B70" i="53"/>
  <c r="B21" i="53" s="1"/>
  <c r="C45" i="53"/>
  <c r="B45" i="53" s="1"/>
  <c r="B51" i="53"/>
  <c r="H14" i="53"/>
  <c r="B44" i="53"/>
  <c r="C20" i="52"/>
  <c r="B68" i="52"/>
  <c r="B42" i="52"/>
  <c r="D14" i="52"/>
  <c r="D16" i="52"/>
  <c r="C19" i="52"/>
  <c r="B61" i="52"/>
  <c r="B75" i="52"/>
  <c r="B15" i="52"/>
  <c r="K13" i="52"/>
  <c r="N20" i="52"/>
  <c r="B46" i="52"/>
  <c r="C35" i="52"/>
  <c r="C12" i="52" s="1"/>
  <c r="C22" i="52"/>
  <c r="N22" i="52"/>
  <c r="K11" i="52"/>
  <c r="D66" i="52"/>
  <c r="D20" i="52" s="1"/>
  <c r="H15" i="51"/>
  <c r="B21" i="51"/>
  <c r="H16" i="51"/>
  <c r="B77" i="51"/>
  <c r="H20" i="51"/>
  <c r="B12" i="51"/>
  <c r="P13" i="51"/>
  <c r="B14" i="51"/>
  <c r="H11" i="51"/>
  <c r="K17" i="51"/>
  <c r="H17" i="51" s="1"/>
  <c r="O13" i="51"/>
  <c r="H73" i="51"/>
  <c r="E21" i="51"/>
  <c r="B76" i="51"/>
  <c r="B13" i="61"/>
  <c r="B18" i="62"/>
  <c r="D18" i="55"/>
  <c r="B66" i="55"/>
  <c r="B28" i="52"/>
  <c r="C10" i="52"/>
  <c r="H28" i="55"/>
  <c r="C28" i="55"/>
  <c r="B28" i="55" s="1"/>
  <c r="C20" i="56"/>
  <c r="D22" i="55"/>
  <c r="C14" i="55"/>
  <c r="H12" i="51"/>
  <c r="B69" i="52"/>
  <c r="B21" i="52" s="1"/>
  <c r="D74" i="56"/>
  <c r="I13" i="55"/>
  <c r="B70" i="61"/>
  <c r="K57" i="52"/>
  <c r="Z56" i="56"/>
  <c r="I21" i="78"/>
  <c r="F21" i="51"/>
  <c r="I21" i="51"/>
  <c r="K21" i="51"/>
  <c r="M21" i="51"/>
  <c r="O21" i="51"/>
  <c r="Q21" i="51"/>
  <c r="J22" i="52"/>
  <c r="D76" i="52"/>
  <c r="K76" i="52"/>
  <c r="D76" i="53"/>
  <c r="K73" i="54"/>
  <c r="K22" i="54" s="1"/>
  <c r="AB73" i="54"/>
  <c r="AH73" i="54"/>
  <c r="F22" i="54"/>
  <c r="C73" i="54"/>
  <c r="O22" i="54"/>
  <c r="N73" i="54"/>
  <c r="W22" i="54"/>
  <c r="V73" i="54"/>
  <c r="V22" i="54" s="1"/>
  <c r="AI22" i="54"/>
  <c r="Y76" i="54"/>
  <c r="E74" i="55"/>
  <c r="L23" i="55"/>
  <c r="D75" i="53"/>
  <c r="B75" i="53" s="1"/>
  <c r="G22" i="54"/>
  <c r="D73" i="54"/>
  <c r="D22" i="54" s="1"/>
  <c r="J77" i="55"/>
  <c r="J23" i="55" s="1"/>
  <c r="Q77" i="55"/>
  <c r="D79" i="55"/>
  <c r="B79" i="55" s="1"/>
  <c r="E74" i="57"/>
  <c r="H17" i="60" l="1"/>
  <c r="B17" i="60" s="1"/>
  <c r="D18" i="56"/>
  <c r="E18" i="56"/>
  <c r="B16" i="60"/>
  <c r="B23" i="52"/>
  <c r="E76" i="56"/>
  <c r="E23" i="56" s="1"/>
  <c r="G23" i="56"/>
  <c r="D81" i="56"/>
  <c r="B81" i="56" s="1"/>
  <c r="E81" i="56"/>
  <c r="E24" i="56" s="1"/>
  <c r="E41" i="56"/>
  <c r="C41" i="56"/>
  <c r="H68" i="55"/>
  <c r="J21" i="55"/>
  <c r="E13" i="56"/>
  <c r="H70" i="60"/>
  <c r="I22" i="60"/>
  <c r="H58" i="55"/>
  <c r="I19" i="55"/>
  <c r="C58" i="55"/>
  <c r="B58" i="55" s="1"/>
  <c r="E18" i="54"/>
  <c r="C18" i="54"/>
  <c r="B18" i="54" s="1"/>
  <c r="J17" i="55"/>
  <c r="D17" i="55" s="1"/>
  <c r="D52" i="55"/>
  <c r="B52" i="55" s="1"/>
  <c r="F55" i="61"/>
  <c r="B55" i="61" s="1"/>
  <c r="G18" i="61"/>
  <c r="F18" i="61" s="1"/>
  <c r="B18" i="61" s="1"/>
  <c r="C17" i="52"/>
  <c r="B17" i="52" s="1"/>
  <c r="B54" i="52"/>
  <c r="C67" i="55"/>
  <c r="I21" i="55"/>
  <c r="H67" i="55"/>
  <c r="H21" i="55" s="1"/>
  <c r="D18" i="54"/>
  <c r="F22" i="56"/>
  <c r="E70" i="56"/>
  <c r="E22" i="56" s="1"/>
  <c r="C70" i="56"/>
  <c r="C11" i="54"/>
  <c r="B11" i="54" s="1"/>
  <c r="B65" i="54"/>
  <c r="B20" i="54" s="1"/>
  <c r="C20" i="54"/>
  <c r="E30" i="56"/>
  <c r="C30" i="56"/>
  <c r="B30" i="56" s="1"/>
  <c r="B76" i="78"/>
  <c r="E23" i="55"/>
  <c r="K18" i="52"/>
  <c r="H21" i="51"/>
  <c r="D15" i="54"/>
  <c r="B15" i="54" s="1"/>
  <c r="B14" i="60"/>
  <c r="F19" i="61"/>
  <c r="B19" i="61" s="1"/>
  <c r="Q75" i="56"/>
  <c r="Q23" i="56" s="1"/>
  <c r="D75" i="56"/>
  <c r="B75" i="56" s="1"/>
  <c r="D81" i="55"/>
  <c r="B81" i="55" s="1"/>
  <c r="Y21" i="54"/>
  <c r="F47" i="61"/>
  <c r="B47" i="61" s="1"/>
  <c r="N21" i="60"/>
  <c r="H68" i="60"/>
  <c r="B68" i="60" s="1"/>
  <c r="C10" i="54"/>
  <c r="E16" i="54"/>
  <c r="D16" i="54"/>
  <c r="B16" i="54" s="1"/>
  <c r="B80" i="52"/>
  <c r="C10" i="53"/>
  <c r="H10" i="53"/>
  <c r="E51" i="56"/>
  <c r="D51" i="56"/>
  <c r="B51" i="56" s="1"/>
  <c r="D18" i="52"/>
  <c r="B18" i="52" s="1"/>
  <c r="B58" i="52"/>
  <c r="F12" i="56"/>
  <c r="K12" i="56"/>
  <c r="B18" i="78"/>
  <c r="C16" i="52"/>
  <c r="B16" i="52" s="1"/>
  <c r="J22" i="78"/>
  <c r="E21" i="55"/>
  <c r="K20" i="54"/>
  <c r="S21" i="56"/>
  <c r="Q69" i="56"/>
  <c r="Q21" i="56" s="1"/>
  <c r="D69" i="56"/>
  <c r="Z13" i="56"/>
  <c r="E40" i="56"/>
  <c r="D40" i="56"/>
  <c r="B40" i="56" s="1"/>
  <c r="E49" i="56"/>
  <c r="D61" i="55"/>
  <c r="B61" i="55" s="1"/>
  <c r="H61" i="55"/>
  <c r="B44" i="60"/>
  <c r="D76" i="56"/>
  <c r="B76" i="56" s="1"/>
  <c r="Y22" i="54"/>
  <c r="N22" i="54"/>
  <c r="AH22" i="54"/>
  <c r="K22" i="52"/>
  <c r="D11" i="55"/>
  <c r="B11" i="55" s="1"/>
  <c r="H13" i="51"/>
  <c r="B12" i="52"/>
  <c r="C22" i="53"/>
  <c r="N21" i="54"/>
  <c r="B76" i="55"/>
  <c r="B41" i="56"/>
  <c r="B18" i="56"/>
  <c r="E46" i="56"/>
  <c r="C34" i="56"/>
  <c r="B34" i="56" s="1"/>
  <c r="B21" i="58"/>
  <c r="G77" i="59"/>
  <c r="G23" i="59" s="1"/>
  <c r="J23" i="62"/>
  <c r="B79" i="53"/>
  <c r="N24" i="55"/>
  <c r="K23" i="53"/>
  <c r="D20" i="57"/>
  <c r="B20" i="57" s="1"/>
  <c r="B17" i="78"/>
  <c r="G19" i="56"/>
  <c r="D19" i="56" s="1"/>
  <c r="N19" i="56"/>
  <c r="D55" i="56"/>
  <c r="B55" i="56" s="1"/>
  <c r="E55" i="56"/>
  <c r="G20" i="56"/>
  <c r="N20" i="56"/>
  <c r="K19" i="56"/>
  <c r="F19" i="56"/>
  <c r="W14" i="56"/>
  <c r="S14" i="56"/>
  <c r="Q14" i="56" s="1"/>
  <c r="B59" i="52"/>
  <c r="E13" i="57"/>
  <c r="C13" i="57"/>
  <c r="B13" i="57" s="1"/>
  <c r="C13" i="54"/>
  <c r="W21" i="56"/>
  <c r="B60" i="54"/>
  <c r="D19" i="78"/>
  <c r="B19" i="78" s="1"/>
  <c r="B64" i="78"/>
  <c r="C21" i="58"/>
  <c r="Q54" i="56"/>
  <c r="B49" i="54"/>
  <c r="E17" i="54"/>
  <c r="C17" i="54"/>
  <c r="B25" i="54"/>
  <c r="H13" i="52"/>
  <c r="J15" i="55"/>
  <c r="D15" i="55" s="1"/>
  <c r="G16" i="59"/>
  <c r="B58" i="60"/>
  <c r="F44" i="61"/>
  <c r="B44" i="61" s="1"/>
  <c r="G15" i="61"/>
  <c r="F15" i="61" s="1"/>
  <c r="B15" i="61" s="1"/>
  <c r="B15" i="59"/>
  <c r="E10" i="54"/>
  <c r="D10" i="54"/>
  <c r="N10" i="52"/>
  <c r="R16" i="56"/>
  <c r="Q16" i="56" s="1"/>
  <c r="K11" i="55"/>
  <c r="H14" i="56"/>
  <c r="F14" i="56"/>
  <c r="D38" i="56"/>
  <c r="B38" i="56" s="1"/>
  <c r="B44" i="62"/>
  <c r="R19" i="56"/>
  <c r="Q19" i="56" s="1"/>
  <c r="T19" i="56"/>
  <c r="C71" i="55"/>
  <c r="B71" i="55" s="1"/>
  <c r="B22" i="55" s="1"/>
  <c r="H71" i="55"/>
  <c r="H22" i="55" s="1"/>
  <c r="I22" i="55"/>
  <c r="B34" i="52"/>
  <c r="B66" i="53"/>
  <c r="B20" i="53" s="1"/>
  <c r="B14" i="53"/>
  <c r="B65" i="62"/>
  <c r="B20" i="62" s="1"/>
  <c r="H16" i="60"/>
  <c r="C48" i="56"/>
  <c r="B48" i="56" s="1"/>
  <c r="E48" i="56"/>
  <c r="D14" i="56"/>
  <c r="E15" i="53"/>
  <c r="D37" i="56"/>
  <c r="B37" i="56" s="1"/>
  <c r="G11" i="56"/>
  <c r="C19" i="54"/>
  <c r="B22" i="57"/>
  <c r="F16" i="61"/>
  <c r="B16" i="61" s="1"/>
  <c r="B13" i="54"/>
  <c r="Q60" i="56"/>
  <c r="C60" i="56"/>
  <c r="B60" i="56" s="1"/>
  <c r="H59" i="55"/>
  <c r="J19" i="55"/>
  <c r="D19" i="55" s="1"/>
  <c r="D59" i="55"/>
  <c r="B59" i="55" s="1"/>
  <c r="E16" i="57"/>
  <c r="C16" i="57"/>
  <c r="B16" i="57" s="1"/>
  <c r="B66" i="60"/>
  <c r="H21" i="60"/>
  <c r="H48" i="55"/>
  <c r="C48" i="55"/>
  <c r="B48" i="55" s="1"/>
  <c r="J14" i="55"/>
  <c r="K14" i="55"/>
  <c r="J12" i="55"/>
  <c r="H11" i="60"/>
  <c r="B11" i="60" s="1"/>
  <c r="D79" i="56"/>
  <c r="B79" i="56" s="1"/>
  <c r="G21" i="56"/>
  <c r="D67" i="56"/>
  <c r="C58" i="56"/>
  <c r="B58" i="56" s="1"/>
  <c r="Q58" i="56"/>
  <c r="B49" i="56"/>
  <c r="E66" i="56"/>
  <c r="E21" i="56" s="1"/>
  <c r="C66" i="56"/>
  <c r="F21" i="56"/>
  <c r="E18" i="57"/>
  <c r="C18" i="57"/>
  <c r="B18" i="57" s="1"/>
  <c r="B76" i="53"/>
  <c r="D21" i="54"/>
  <c r="C75" i="55"/>
  <c r="B75" i="55" s="1"/>
  <c r="D22" i="57"/>
  <c r="B11" i="58"/>
  <c r="H80" i="60"/>
  <c r="B80" i="60" s="1"/>
  <c r="E57" i="56"/>
  <c r="D57" i="56"/>
  <c r="B57" i="56" s="1"/>
  <c r="C27" i="56"/>
  <c r="B27" i="56" s="1"/>
  <c r="E27" i="56"/>
  <c r="F71" i="61"/>
  <c r="K13" i="56"/>
  <c r="G14" i="78"/>
  <c r="B14" i="78" s="1"/>
  <c r="G15" i="56"/>
  <c r="H43" i="55"/>
  <c r="C43" i="55"/>
  <c r="B43" i="55" s="1"/>
  <c r="I15" i="55"/>
  <c r="T11" i="56"/>
  <c r="R11" i="56"/>
  <c r="Q11" i="56" s="1"/>
  <c r="B63" i="52"/>
  <c r="D32" i="55"/>
  <c r="B32" i="55" s="1"/>
  <c r="H32" i="55"/>
  <c r="C35" i="55"/>
  <c r="B35" i="55" s="1"/>
  <c r="H35" i="55"/>
  <c r="F13" i="56"/>
  <c r="C13" i="56" s="1"/>
  <c r="E12" i="54"/>
  <c r="C12" i="54"/>
  <c r="B12" i="54" s="1"/>
  <c r="D20" i="78"/>
  <c r="B65" i="78"/>
  <c r="B20" i="78" s="1"/>
  <c r="E23" i="57"/>
  <c r="Q23" i="55"/>
  <c r="B22" i="53"/>
  <c r="AB22" i="54"/>
  <c r="D22" i="52"/>
  <c r="D21" i="52"/>
  <c r="B22" i="51"/>
  <c r="B39" i="52"/>
  <c r="B19" i="52"/>
  <c r="B19" i="54"/>
  <c r="K13" i="54"/>
  <c r="D17" i="54"/>
  <c r="E33" i="56"/>
  <c r="K22" i="57"/>
  <c r="B16" i="58"/>
  <c r="B13" i="60"/>
  <c r="B79" i="62"/>
  <c r="B14" i="62"/>
  <c r="B21" i="62"/>
  <c r="J22" i="62"/>
  <c r="E23" i="53"/>
  <c r="E22" i="52"/>
  <c r="D14" i="59"/>
  <c r="B14" i="59" s="1"/>
  <c r="B56" i="60"/>
  <c r="B73" i="78"/>
  <c r="B78" i="78"/>
  <c r="B74" i="78"/>
  <c r="T23" i="56"/>
  <c r="E71" i="56"/>
  <c r="D71" i="56"/>
  <c r="B71" i="56" s="1"/>
  <c r="E53" i="56"/>
  <c r="C53" i="56"/>
  <c r="B53" i="56" s="1"/>
  <c r="E28" i="56"/>
  <c r="D28" i="56"/>
  <c r="B28" i="56" s="1"/>
  <c r="E77" i="56"/>
  <c r="C77" i="56"/>
  <c r="B77" i="56" s="1"/>
  <c r="B28" i="58"/>
  <c r="J23" i="78"/>
  <c r="B69" i="60"/>
  <c r="C21" i="60"/>
  <c r="H13" i="53"/>
  <c r="C13" i="53"/>
  <c r="B13" i="53" s="1"/>
  <c r="Q10" i="54"/>
  <c r="D56" i="56"/>
  <c r="B56" i="56" s="1"/>
  <c r="E56" i="56"/>
  <c r="C12" i="57"/>
  <c r="B12" i="57" s="1"/>
  <c r="H12" i="57"/>
  <c r="C36" i="56"/>
  <c r="B36" i="56" s="1"/>
  <c r="E36" i="56"/>
  <c r="C44" i="55"/>
  <c r="B44" i="55" s="1"/>
  <c r="H44" i="55"/>
  <c r="C29" i="56"/>
  <c r="B29" i="56" s="1"/>
  <c r="E29" i="56"/>
  <c r="C69" i="56"/>
  <c r="E69" i="56"/>
  <c r="D14" i="57"/>
  <c r="B14" i="57" s="1"/>
  <c r="B37" i="54"/>
  <c r="C46" i="55"/>
  <c r="B46" i="55" s="1"/>
  <c r="I16" i="55"/>
  <c r="E18" i="53"/>
  <c r="C18" i="53"/>
  <c r="B18" i="53" s="1"/>
  <c r="G18" i="58"/>
  <c r="B18" i="58" s="1"/>
  <c r="W19" i="56"/>
  <c r="F64" i="61"/>
  <c r="B64" i="61" s="1"/>
  <c r="L20" i="61"/>
  <c r="F20" i="61" s="1"/>
  <c r="B20" i="61" s="1"/>
  <c r="F66" i="61"/>
  <c r="G21" i="61"/>
  <c r="H54" i="55"/>
  <c r="D54" i="55"/>
  <c r="B54" i="55" s="1"/>
  <c r="B66" i="57"/>
  <c r="B21" i="57" s="1"/>
  <c r="C21" i="57"/>
  <c r="B47" i="52"/>
  <c r="B10" i="53"/>
  <c r="F11" i="56"/>
  <c r="H16" i="54"/>
  <c r="C16" i="54"/>
  <c r="G22" i="56"/>
  <c r="D12" i="53"/>
  <c r="B12" i="53" s="1"/>
  <c r="C14" i="52"/>
  <c r="B14" i="52" s="1"/>
  <c r="H45" i="55"/>
  <c r="C19" i="58"/>
  <c r="B19" i="58" s="1"/>
  <c r="C57" i="55"/>
  <c r="B57" i="55" s="1"/>
  <c r="H57" i="55"/>
  <c r="B25" i="52"/>
  <c r="D10" i="52"/>
  <c r="B10" i="52" s="1"/>
  <c r="E39" i="56"/>
  <c r="S23" i="56"/>
  <c r="B35" i="54"/>
  <c r="K17" i="52"/>
  <c r="H17" i="52"/>
  <c r="D68" i="55"/>
  <c r="C62" i="55"/>
  <c r="B62" i="55" s="1"/>
  <c r="H62" i="55"/>
  <c r="I20" i="55"/>
  <c r="H65" i="60"/>
  <c r="B65" i="60" s="1"/>
  <c r="I20" i="60"/>
  <c r="H20" i="60" s="1"/>
  <c r="B20" i="60" s="1"/>
  <c r="N16" i="56"/>
  <c r="G16" i="56"/>
  <c r="F16" i="56"/>
  <c r="C16" i="56" s="1"/>
  <c r="H16" i="56"/>
  <c r="C15" i="54"/>
  <c r="H15" i="52"/>
  <c r="I18" i="55"/>
  <c r="B22" i="58"/>
  <c r="F78" i="61"/>
  <c r="G24" i="61"/>
  <c r="B77" i="78"/>
  <c r="D23" i="78"/>
  <c r="B77" i="62"/>
  <c r="D23" i="62"/>
  <c r="S24" i="56"/>
  <c r="Q78" i="56"/>
  <c r="Q24" i="56" s="1"/>
  <c r="D78" i="56"/>
  <c r="J24" i="55"/>
  <c r="D78" i="55"/>
  <c r="D24" i="55" s="1"/>
  <c r="L24" i="61"/>
  <c r="C24" i="61"/>
  <c r="H81" i="60"/>
  <c r="B81" i="60" s="1"/>
  <c r="N24" i="56"/>
  <c r="K24" i="56"/>
  <c r="I24" i="55"/>
  <c r="H78" i="55"/>
  <c r="H24" i="55" s="1"/>
  <c r="C78" i="55"/>
  <c r="AE23" i="54"/>
  <c r="Y23" i="54"/>
  <c r="Q23" i="54"/>
  <c r="B78" i="58"/>
  <c r="B78" i="57"/>
  <c r="B24" i="57" s="1"/>
  <c r="C22" i="58"/>
  <c r="H78" i="60"/>
  <c r="N24" i="60"/>
  <c r="B77" i="59"/>
  <c r="B23" i="59" s="1"/>
  <c r="D23" i="59"/>
  <c r="N24" i="57"/>
  <c r="H24" i="57"/>
  <c r="H24" i="56"/>
  <c r="H23" i="54"/>
  <c r="C23" i="54"/>
  <c r="B77" i="54"/>
  <c r="B23" i="54" s="1"/>
  <c r="G23" i="62"/>
  <c r="I24" i="60"/>
  <c r="C24" i="60"/>
  <c r="B23" i="58"/>
  <c r="B23" i="53"/>
  <c r="B14" i="58"/>
  <c r="B75" i="62"/>
  <c r="G22" i="62"/>
  <c r="D22" i="62"/>
  <c r="B74" i="62"/>
  <c r="L23" i="61"/>
  <c r="F23" i="61"/>
  <c r="B76" i="61"/>
  <c r="B23" i="61" s="1"/>
  <c r="H23" i="60"/>
  <c r="B23" i="60"/>
  <c r="B69" i="59"/>
  <c r="B21" i="59" s="1"/>
  <c r="D21" i="59"/>
  <c r="G17" i="58"/>
  <c r="B17" i="58" s="1"/>
  <c r="Q13" i="56"/>
  <c r="D13" i="56"/>
  <c r="B13" i="56" s="1"/>
  <c r="C23" i="56"/>
  <c r="H17" i="55"/>
  <c r="C17" i="55"/>
  <c r="B17" i="55" s="1"/>
  <c r="B21" i="54"/>
  <c r="D22" i="53"/>
  <c r="B35" i="52"/>
  <c r="B66" i="52"/>
  <c r="B20" i="52" s="1"/>
  <c r="D77" i="55"/>
  <c r="H77" i="55"/>
  <c r="H23" i="55" s="1"/>
  <c r="C13" i="55"/>
  <c r="B13" i="55" s="1"/>
  <c r="H13" i="55"/>
  <c r="B76" i="52"/>
  <c r="B22" i="52" s="1"/>
  <c r="B73" i="54"/>
  <c r="B22" i="54" s="1"/>
  <c r="C22" i="54"/>
  <c r="B74" i="56"/>
  <c r="B71" i="61" l="1"/>
  <c r="B22" i="61" s="1"/>
  <c r="F22" i="61"/>
  <c r="D12" i="55"/>
  <c r="B12" i="55" s="1"/>
  <c r="H12" i="55"/>
  <c r="B23" i="78"/>
  <c r="C18" i="55"/>
  <c r="B18" i="55" s="1"/>
  <c r="H18" i="55"/>
  <c r="D21" i="55"/>
  <c r="B68" i="55"/>
  <c r="E15" i="56"/>
  <c r="D15" i="56"/>
  <c r="B15" i="56" s="1"/>
  <c r="B22" i="78"/>
  <c r="B67" i="55"/>
  <c r="B21" i="55" s="1"/>
  <c r="C21" i="55"/>
  <c r="D23" i="56"/>
  <c r="C23" i="55"/>
  <c r="E16" i="56"/>
  <c r="D16" i="56"/>
  <c r="B16" i="56" s="1"/>
  <c r="H20" i="55"/>
  <c r="C20" i="55"/>
  <c r="B20" i="55" s="1"/>
  <c r="C16" i="55"/>
  <c r="B16" i="55" s="1"/>
  <c r="H16" i="55"/>
  <c r="B17" i="54"/>
  <c r="C15" i="55"/>
  <c r="B15" i="55" s="1"/>
  <c r="H15" i="55"/>
  <c r="D14" i="55"/>
  <c r="B14" i="55" s="1"/>
  <c r="H14" i="55"/>
  <c r="B21" i="60"/>
  <c r="C14" i="56"/>
  <c r="B14" i="56" s="1"/>
  <c r="E14" i="56"/>
  <c r="B69" i="56"/>
  <c r="B10" i="54"/>
  <c r="D21" i="56"/>
  <c r="B67" i="56"/>
  <c r="E19" i="56"/>
  <c r="C19" i="56"/>
  <c r="B19" i="56" s="1"/>
  <c r="D22" i="56"/>
  <c r="B23" i="56"/>
  <c r="B23" i="62"/>
  <c r="C22" i="55"/>
  <c r="C11" i="56"/>
  <c r="B66" i="61"/>
  <c r="B21" i="61" s="1"/>
  <c r="F21" i="61"/>
  <c r="B66" i="56"/>
  <c r="C21" i="56"/>
  <c r="E11" i="56"/>
  <c r="D11" i="56"/>
  <c r="E20" i="56"/>
  <c r="D20" i="56"/>
  <c r="B20" i="56" s="1"/>
  <c r="C12" i="56"/>
  <c r="B12" i="56" s="1"/>
  <c r="E12" i="56"/>
  <c r="B70" i="56"/>
  <c r="B22" i="56" s="1"/>
  <c r="C22" i="56"/>
  <c r="C19" i="55"/>
  <c r="B19" i="55" s="1"/>
  <c r="H19" i="55"/>
  <c r="H22" i="60"/>
  <c r="B70" i="60"/>
  <c r="B22" i="60" s="1"/>
  <c r="B22" i="62"/>
  <c r="C24" i="55"/>
  <c r="B78" i="55"/>
  <c r="B24" i="55" s="1"/>
  <c r="B78" i="56"/>
  <c r="B24" i="56" s="1"/>
  <c r="D24" i="56"/>
  <c r="B78" i="61"/>
  <c r="B24" i="61" s="1"/>
  <c r="F24" i="61"/>
  <c r="B78" i="60"/>
  <c r="B24" i="60" s="1"/>
  <c r="H24" i="60"/>
  <c r="D23" i="55"/>
  <c r="B77" i="55"/>
  <c r="B23" i="55" s="1"/>
  <c r="B11" i="56" l="1"/>
  <c r="B21" i="56"/>
</calcChain>
</file>

<file path=xl/sharedStrings.xml><?xml version="1.0" encoding="utf-8"?>
<sst xmlns="http://schemas.openxmlformats.org/spreadsheetml/2006/main" count="1160" uniqueCount="176">
  <si>
    <t>I kw 2000</t>
  </si>
  <si>
    <t>II kw 2000</t>
  </si>
  <si>
    <t>III kw 2000</t>
  </si>
  <si>
    <t>IV kw 2000</t>
  </si>
  <si>
    <t>II kw 2001</t>
  </si>
  <si>
    <t>III kw 2001</t>
  </si>
  <si>
    <t>IV kw 2001</t>
  </si>
  <si>
    <t>I kw 2001</t>
  </si>
  <si>
    <t>II kw 2002</t>
  </si>
  <si>
    <t>III kw 2002</t>
  </si>
  <si>
    <t>IV kw 2002</t>
  </si>
  <si>
    <t>I kw 2002</t>
  </si>
  <si>
    <t>II kw 2003</t>
  </si>
  <si>
    <t>III kw 2003</t>
  </si>
  <si>
    <t>IV kw 2003</t>
  </si>
  <si>
    <t>I kw 2003</t>
  </si>
  <si>
    <t xml:space="preserve"> kapitałowy  saldo</t>
  </si>
  <si>
    <t>NBP</t>
  </si>
  <si>
    <t>MIF</t>
  </si>
  <si>
    <t>I kw 2004</t>
  </si>
  <si>
    <t>II kw 2004</t>
  </si>
  <si>
    <t>III kw 2004</t>
  </si>
  <si>
    <t>IV kw 2004</t>
  </si>
  <si>
    <t>I kw 2005</t>
  </si>
  <si>
    <t>II kw 2005</t>
  </si>
  <si>
    <t>III kw 2005</t>
  </si>
  <si>
    <t>IV kw 2005</t>
  </si>
  <si>
    <t>Rachunek bieżący / Current account</t>
  </si>
  <si>
    <t>Rachunek finansowy  / Financial account</t>
  </si>
  <si>
    <t>Rachunek kapitałowy / Capital account</t>
  </si>
  <si>
    <t>Oficjalne aktywa rezerwowe / Official reserve assets</t>
  </si>
  <si>
    <t>Polskie inwestycje bezpośrednie za granicą / Polish direct investment abroad</t>
  </si>
  <si>
    <t>Zagraniczne inwestycje bezpośrednie w Polsce / Foreign direct investmen in Poland</t>
  </si>
  <si>
    <t>Inwestycje portfelowe  
 - aktywa / Portfolio investment - assets</t>
  </si>
  <si>
    <t>Inwestycje portfelowe  
 - pasywa / Portfolio investment - liabilities</t>
  </si>
  <si>
    <t>Pozostałe inwestycje - aktywa / Other investment - assets</t>
  </si>
  <si>
    <t>Pozostałe inwestycje - pasywa / Other investment - liabilities</t>
  </si>
  <si>
    <t>Pochodne instrumenty finansowe / Financial derivatives</t>
  </si>
  <si>
    <t>Saldo / Net</t>
  </si>
  <si>
    <t>Przychody / Credit</t>
  </si>
  <si>
    <t xml:space="preserve">Usługi  / Services </t>
  </si>
  <si>
    <t>Rozchody / 
Debit</t>
  </si>
  <si>
    <t>Dochody / Income</t>
  </si>
  <si>
    <t>Transfery bieżące / Current transfers</t>
  </si>
  <si>
    <t>Usługi  / Services</t>
  </si>
  <si>
    <t>Rozchody / Debit</t>
  </si>
  <si>
    <t>Podróże zagraniczne / Travel</t>
  </si>
  <si>
    <t>Pozostałe usługi / Other servises</t>
  </si>
  <si>
    <t>Usługi pocztowe, kurierskie i  telekomunikacyjne / Postal, courier and telecommunication services</t>
  </si>
  <si>
    <t>Usługi budowlane / Construction services</t>
  </si>
  <si>
    <t>Ubezpieczenia i reasekuracja / Insurance services</t>
  </si>
  <si>
    <t>Usługi finansowe / Financial services</t>
  </si>
  <si>
    <t>Usługi informatyczne i informacyjne / Computer and information services</t>
  </si>
  <si>
    <t>Patenty, prawa autorskie i opłaty licencyjne / Royalties and licence fees</t>
  </si>
  <si>
    <t>Usługi dla ludności, audiowizualne, kulturalne i rekreacyjne / Personal, cultural and recreational services</t>
  </si>
  <si>
    <t>Utrzymanie przedstawiciwlstw (rządowych) /  Government services, n.i.e</t>
  </si>
  <si>
    <t>Inne / Other</t>
  </si>
  <si>
    <t>Saldo / net</t>
  </si>
  <si>
    <t>Wynagrodzenia pracowników / Compensation of employees</t>
  </si>
  <si>
    <t>Transfery rządowe / General government</t>
  </si>
  <si>
    <t>Transfery prywatne / Other sectors</t>
  </si>
  <si>
    <t xml:space="preserve">Inwestycje bezpośrednie / Direct investment </t>
  </si>
  <si>
    <t>Polskie inwestycje bezpośrednie za granicą / Direct investment abroad</t>
  </si>
  <si>
    <t>Ogółem / Total</t>
  </si>
  <si>
    <t>Pozostały kapitał, głównie kredyty / Other capital</t>
  </si>
  <si>
    <t>Zagraniczne inwestycje bezpośrednie w Polsce / Direct investment in Poland</t>
  </si>
  <si>
    <t>Inwestycje portfelowe - aktywa / Portfolio inwestment - assets</t>
  </si>
  <si>
    <t>Udziałowe papiery wartościowe / Equity</t>
  </si>
  <si>
    <t>Dłużne papiery wartościowe / Debt instruments</t>
  </si>
  <si>
    <t>Długoterminowe papiery dłużne / 
Bonds  and notes</t>
  </si>
  <si>
    <t>Instrumenty rynku pieniężnego / Money market instruments</t>
  </si>
  <si>
    <t>Inwestycje portfelowe - pasywa / Portfolio inwestment - Liabilities</t>
  </si>
  <si>
    <t>Inwestycje portfelowe  aktywa / Portfolio investment  assets</t>
  </si>
  <si>
    <t>Udziałowe papiery wartościowe /  Equity</t>
  </si>
  <si>
    <t xml:space="preserve">NBP </t>
  </si>
  <si>
    <t>Sektor rządowy / General government</t>
  </si>
  <si>
    <t>Długoterminowe papiery dłużne / Bonds and notes</t>
  </si>
  <si>
    <t xml:space="preserve">   Instrumenty rynku pieniężnego / Money market instruments</t>
  </si>
  <si>
    <t>Ogółem /
 Total</t>
  </si>
  <si>
    <t>Kredyty handlowe / Trade credits</t>
  </si>
  <si>
    <t>Ogółem / 
Total</t>
  </si>
  <si>
    <t>Wykorzystanie / Drawings</t>
  </si>
  <si>
    <t>Spłata / Repayments</t>
  </si>
  <si>
    <t>Inne należności / Other assets</t>
  </si>
  <si>
    <t>Gotówka, rachunki bieżące i lokaty / Currency and deposits</t>
  </si>
  <si>
    <t>Pozostałe należności / Other</t>
  </si>
  <si>
    <t>Inne pasywa / Other liabilities</t>
  </si>
  <si>
    <t>Pozostałe usługi / other services</t>
  </si>
  <si>
    <t>Zbiorczy bilans płatniczy / Summary balance of payments</t>
  </si>
  <si>
    <t xml:space="preserve"> Towary / Goods </t>
  </si>
  <si>
    <t xml:space="preserve">Usługi / Services </t>
  </si>
  <si>
    <t xml:space="preserve">Dochody / Income </t>
  </si>
  <si>
    <t xml:space="preserve"> Ogółem / Total</t>
  </si>
  <si>
    <t>Błędy i
opuszczenia / Errors and omissions</t>
  </si>
  <si>
    <t>Towary / Goods</t>
  </si>
  <si>
    <t>Rachunek bieżący  - Usługi /  Current account  - Services</t>
  </si>
  <si>
    <t>Usługi transportowe / Transportation</t>
  </si>
  <si>
    <t>Rachunek bieżący - Pozostałe usługi / Current account - Other services</t>
  </si>
  <si>
    <t>Rachunek bieżący - Pozostałe usługi (ciąg dalszy)/ Current account - Other services (continuation)</t>
  </si>
  <si>
    <t xml:space="preserve">Pozostałe usługi / Other services </t>
  </si>
  <si>
    <t>Pozostałe usługi handlowe / Other business services</t>
  </si>
  <si>
    <t xml:space="preserve">Rachunek bieżący  - Dochody/ Current account - Income </t>
  </si>
  <si>
    <t>Odsetki od kredytów / On debt (interest)</t>
  </si>
  <si>
    <t>Rachunek bieżący - Transfery bieżące / Current account - Current transfers</t>
  </si>
  <si>
    <t>Wniesienie /wycofanie udziału / Equity capital</t>
  </si>
  <si>
    <t>Reinwestowane zyski / Reinvested earnings</t>
  </si>
  <si>
    <t>Rachunek finansowy - Inwestycje bezpośrednie / Financial account - Direct investment</t>
  </si>
  <si>
    <t>Rachunek finansowy - Inwestycje portfelowe według instrumentów / Financial Account - Portfolio investment by instrument</t>
  </si>
  <si>
    <t>Rachunek finansowy - Inwestycje portfelowe aktywa - według instrumentów i sektorów / Financial Account - Portfolio investment assets by instrument and sector</t>
  </si>
  <si>
    <t>Rachunek Finansowy - Inwestycje portfelowe pasywa - według instrumentów i sektorów / Financial Account - Portfolio investment liabilities by instrument and sector</t>
  </si>
  <si>
    <t xml:space="preserve">Rachunek finansowy - Pozostałe inwestycje - aktywa (Polskie należności za granicą) / Financial Accounts - Other investment - Polish assets    </t>
  </si>
  <si>
    <t>Dywidendy / Dyvidends</t>
  </si>
  <si>
    <t xml:space="preserve">Rachunek bieżący  - Dochody z inwestycji / Current account -  Investment income </t>
  </si>
  <si>
    <t>Dochody z inwestycji / Investment income</t>
  </si>
  <si>
    <t>Dochody z inwestycji bezpośrednich / Direct investment</t>
  </si>
  <si>
    <t>Dochody z inwestycji portfelowych / Portfolio investment</t>
  </si>
  <si>
    <t>Dochody z papierów udziałowych / Equity (dividends)</t>
  </si>
  <si>
    <t>Dochody z papierów dłużnych / On debt (interest)</t>
  </si>
  <si>
    <t>Dochody z pozostałych inwestycji / Other investment</t>
  </si>
  <si>
    <t>Dochody z inwestycji/ Investment ncome</t>
  </si>
  <si>
    <t xml:space="preserve">Dochody z inwestycji bezpośrednich / 
Direct investment </t>
  </si>
  <si>
    <t xml:space="preserve">Dochody z  inwestycji portfelowych /                            Portfolio investment </t>
  </si>
  <si>
    <t xml:space="preserve">Dochody z pozostałych inwestycji /
 Other investment </t>
  </si>
  <si>
    <t xml:space="preserve">Rozchody / Debit </t>
  </si>
  <si>
    <t>Eksport / Exports</t>
  </si>
  <si>
    <t>Import / 
Imports</t>
  </si>
  <si>
    <t>Sektor pozarządowy i pozabankowy / Other sectors</t>
  </si>
  <si>
    <t>Kredyty udzielone powyżej 1 roku / Long-term loans extended</t>
  </si>
  <si>
    <t>Kredyty udzielone do 1 roku włącznie / Short-term loans extended</t>
  </si>
  <si>
    <t>Kredyty otrzymane powyżej 1 roku / Long-term loans received</t>
  </si>
  <si>
    <t>Kredyty otrzymane do 1 roku włącznie / Short-term loans received</t>
  </si>
  <si>
    <t>I kw 2006</t>
  </si>
  <si>
    <t>II kw 2006</t>
  </si>
  <si>
    <t>III kw 2006</t>
  </si>
  <si>
    <t>IV kw 2006</t>
  </si>
  <si>
    <t>Inwestycje portfelowe  pasywa / Portfolio investment  liabilities</t>
  </si>
  <si>
    <t>I kw 2007</t>
  </si>
  <si>
    <t>II kw 2007</t>
  </si>
  <si>
    <t>III kw 2007</t>
  </si>
  <si>
    <t>IV kw 2007</t>
  </si>
  <si>
    <t>I kw 2008</t>
  </si>
  <si>
    <t>II kw 2008</t>
  </si>
  <si>
    <t>III kw 2008</t>
  </si>
  <si>
    <t>IV kw 2008</t>
  </si>
  <si>
    <t xml:space="preserve">Przekazy zarobków / Workers' remittances  </t>
  </si>
  <si>
    <t>Pozostałe transfery /  Other transfers</t>
  </si>
  <si>
    <t>I kw 2009</t>
  </si>
  <si>
    <t>II kw 2009</t>
  </si>
  <si>
    <t>III kw 2009</t>
  </si>
  <si>
    <t>IV kw 2009</t>
  </si>
  <si>
    <t>Pozostałe inwestycje - aktywa / Other investment - Polish assets</t>
  </si>
  <si>
    <t>Pozostałe inwestycje - Pasywa / Other investment - Polish liabilities</t>
  </si>
  <si>
    <t>I kw 2010</t>
  </si>
  <si>
    <t>II kw 2010</t>
  </si>
  <si>
    <t>III kw 2010</t>
  </si>
  <si>
    <t>IV kw 2010</t>
  </si>
  <si>
    <t>I kw 2011</t>
  </si>
  <si>
    <t>II kw 2011</t>
  </si>
  <si>
    <t>III kw 2011</t>
  </si>
  <si>
    <t>IV kw 2011</t>
  </si>
  <si>
    <t>Rachunek finansowy - Pozostałe inwestycje - pasywa (Polskie zobowiązania wobec zagranicy) / Financial Account - Other investment - Polish liabilities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</si>
  <si>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</si>
  <si>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</si>
  <si>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</si>
  <si>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</si>
  <si>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</si>
  <si>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</si>
  <si>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</si>
  <si>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</si>
  <si>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Bilans płatniczy w milionach USD - transakcje netto / Balance of payments in millions of USD - net transactions</t>
  </si>
  <si>
    <t>Bilans płatniczy w milionach USD - transakcje / Balance of payments in millions of USD -  transactions</t>
  </si>
  <si>
    <t>Okres / Period</t>
  </si>
  <si>
    <t>I kw 2014</t>
  </si>
  <si>
    <t>II kw 2014</t>
  </si>
  <si>
    <t>III kw 2014</t>
  </si>
  <si>
    <t>IV kw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</si>
</sst>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6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theme="0"/>
      <name val="Arial CE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7A70"/>
        <bgColor indexed="64"/>
      </patternFill>
    </fill>
    <fill>
      <patternFill patternType="solid">
        <fgColor rgb="FF41B4A7"/>
        <bgColor indexed="64"/>
      </patternFill>
    </fill>
    <fill>
      <patternFill patternType="solid">
        <fgColor rgb="FFB4B9BE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6E6E73"/>
        <bgColor indexed="64"/>
      </patternFill>
    </fill>
    <fill>
      <patternFill patternType="solid">
        <fgColor rgb="FFB4DCD7"/>
        <bgColor indexed="64"/>
      </patternFill>
    </fill>
    <fill>
      <patternFill patternType="solid">
        <fgColor rgb="FFD7EBE8"/>
        <bgColor indexed="64"/>
      </patternFill>
    </fill>
    <fill>
      <patternFill patternType="solid">
        <fgColor rgb="FFB4DCEB"/>
        <bgColor indexed="64"/>
      </patternFill>
    </fill>
    <fill>
      <patternFill patternType="solid">
        <fgColor rgb="FFD4EBF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/>
      <diagonal/>
    </border>
    <border>
      <left style="thin">
        <color rgb="FFD7EBE8"/>
      </left>
      <right style="thin">
        <color rgb="FFD7EBE8"/>
      </right>
      <top/>
      <bottom style="thin">
        <color rgb="FFD7EBE8"/>
      </bottom>
      <diagonal/>
    </border>
    <border>
      <left/>
      <right/>
      <top/>
      <bottom style="thin">
        <color rgb="FFD7EBE8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 style="thin">
        <color rgb="FFD7EBE8"/>
      </bottom>
      <diagonal/>
    </border>
    <border>
      <left style="thin">
        <color rgb="FFD7EBE8"/>
      </left>
      <right/>
      <top/>
      <bottom style="thin">
        <color rgb="FFD7EBE8"/>
      </bottom>
      <diagonal/>
    </border>
    <border>
      <left style="thin">
        <color rgb="FF6E6E73"/>
      </left>
      <right/>
      <top/>
      <bottom style="thin">
        <color rgb="FFD7EBE8"/>
      </bottom>
      <diagonal/>
    </border>
    <border>
      <left style="thin">
        <color rgb="FF6E6E73"/>
      </left>
      <right style="thin">
        <color rgb="FF6E6E73"/>
      </right>
      <top style="thin">
        <color rgb="FF6E6E73"/>
      </top>
      <bottom style="thin">
        <color rgb="FFD7EBE8"/>
      </bottom>
      <diagonal/>
    </border>
    <border>
      <left style="thin">
        <color rgb="FF6E6E73"/>
      </left>
      <right/>
      <top style="thin">
        <color rgb="FF6E6E73"/>
      </top>
      <bottom style="thin">
        <color rgb="FFD7EBE8"/>
      </bottom>
      <diagonal/>
    </border>
    <border>
      <left style="thin">
        <color rgb="FF6E6E73"/>
      </left>
      <right style="thin">
        <color rgb="FF6E6E73"/>
      </right>
      <top/>
      <bottom style="thin">
        <color rgb="FFD7EBE8"/>
      </bottom>
      <diagonal/>
    </border>
    <border>
      <left/>
      <right/>
      <top style="thin">
        <color rgb="FFD7EBE8"/>
      </top>
      <bottom/>
      <diagonal/>
    </border>
    <border>
      <left style="thin">
        <color rgb="FFD7EBE8"/>
      </left>
      <right/>
      <top style="thin">
        <color rgb="FFD7EBE8"/>
      </top>
      <bottom/>
      <diagonal/>
    </border>
    <border>
      <left/>
      <right style="thin">
        <color rgb="FFD7EBE8"/>
      </right>
      <top style="thin">
        <color rgb="FFD7EBE8"/>
      </top>
      <bottom/>
      <diagonal/>
    </border>
    <border>
      <left style="thin">
        <color rgb="FFD7EBE8"/>
      </left>
      <right style="thin">
        <color rgb="FFD7EBE8"/>
      </right>
      <top/>
      <bottom/>
      <diagonal/>
    </border>
    <border>
      <left style="thin">
        <color rgb="FF6E6E73"/>
      </left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/>
      <top style="thin">
        <color rgb="FF6E6E73"/>
      </top>
      <bottom/>
      <diagonal/>
    </border>
    <border>
      <left/>
      <right/>
      <top style="thin">
        <color rgb="FF6E6E73"/>
      </top>
      <bottom/>
      <diagonal/>
    </border>
    <border>
      <left style="thin">
        <color rgb="FFD7EBE8"/>
      </left>
      <right/>
      <top/>
      <bottom/>
      <diagonal/>
    </border>
    <border>
      <left style="thin">
        <color rgb="FFD7EBE8"/>
      </left>
      <right/>
      <top style="thin">
        <color rgb="FFD7EBE8"/>
      </top>
      <bottom style="thin">
        <color rgb="FFD7EBE8"/>
      </bottom>
      <diagonal/>
    </border>
    <border>
      <left/>
      <right/>
      <top style="thin">
        <color rgb="FFD7EBE8"/>
      </top>
      <bottom style="thin">
        <color rgb="FFD7EBE8"/>
      </bottom>
      <diagonal/>
    </border>
    <border>
      <left/>
      <right style="thin">
        <color rgb="FFD7EBE8"/>
      </right>
      <top style="thin">
        <color rgb="FFD7EBE8"/>
      </top>
      <bottom style="thin">
        <color rgb="FFD7EBE8"/>
      </bottom>
      <diagonal/>
    </border>
    <border>
      <left/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/>
      <top/>
      <bottom/>
      <diagonal/>
    </border>
    <border>
      <left/>
      <right style="thin">
        <color rgb="FF6E6E73"/>
      </right>
      <top/>
      <bottom/>
      <diagonal/>
    </border>
    <border>
      <left style="thin">
        <color rgb="FF6E6E73"/>
      </left>
      <right style="thin">
        <color rgb="FF6E6E73"/>
      </right>
      <top/>
      <bottom/>
      <diagonal/>
    </border>
    <border>
      <left/>
      <right style="thin">
        <color rgb="FF6E6E73"/>
      </right>
      <top style="thin">
        <color rgb="FFD7EBE8"/>
      </top>
      <bottom/>
      <diagonal/>
    </border>
    <border>
      <left style="thin">
        <color rgb="FF6E6E73"/>
      </left>
      <right style="thin">
        <color rgb="FF6E6E73"/>
      </right>
      <top style="thin">
        <color rgb="FFD7EBE8"/>
      </top>
      <bottom/>
      <diagonal/>
    </border>
    <border>
      <left/>
      <right style="thin">
        <color rgb="FF6E6E73"/>
      </right>
      <top/>
      <bottom style="thin">
        <color rgb="FFD7EBE8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3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1" fillId="0" borderId="0" xfId="0" applyNumberFormat="1" applyFont="1" applyBorder="1"/>
    <xf numFmtId="0" fontId="1" fillId="0" borderId="1" xfId="0" applyFont="1" applyBorder="1"/>
    <xf numFmtId="0" fontId="9" fillId="2" borderId="2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3" fontId="8" fillId="5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0" borderId="0" xfId="0" applyFont="1"/>
    <xf numFmtId="3" fontId="7" fillId="0" borderId="0" xfId="0" applyNumberFormat="1" applyFont="1" applyBorder="1" applyAlignment="1">
      <alignment vertical="center"/>
    </xf>
    <xf numFmtId="3" fontId="7" fillId="5" borderId="0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pageSetUpPr fitToPage="1"/>
  </sheetPr>
  <dimension ref="A2:Q210"/>
  <sheetViews>
    <sheetView showGridLines="0" tabSelected="1" view="pageBreakPreview" zoomScale="75" zoomScaleNormal="100" workbookViewId="0">
      <pane ySplit="8" topLeftCell="A54" activePane="bottomLeft" state="frozen"/>
      <selection pane="bottomLeft" activeCell="Q84" sqref="Q84"/>
    </sheetView>
  </sheetViews>
  <sheetFormatPr defaultRowHeight="12.75" x14ac:dyDescent="0.2"/>
  <cols>
    <col min="1" max="1" width="15.140625" customWidth="1"/>
    <col min="2" max="5" width="13.7109375" customWidth="1"/>
    <col min="6" max="6" width="14.42578125" customWidth="1"/>
    <col min="7" max="7" width="15.28515625" customWidth="1"/>
    <col min="8" max="8" width="14.140625" customWidth="1"/>
    <col min="9" max="9" width="19.7109375" customWidth="1"/>
    <col min="10" max="10" width="20.7109375" customWidth="1"/>
    <col min="11" max="11" width="17.28515625" customWidth="1"/>
    <col min="12" max="12" width="17" customWidth="1"/>
    <col min="13" max="13" width="18.42578125" customWidth="1"/>
    <col min="14" max="14" width="15.5703125" customWidth="1"/>
    <col min="15" max="15" width="17.5703125" customWidth="1"/>
    <col min="16" max="16" width="15" customWidth="1"/>
    <col min="17" max="17" width="13.7109375" customWidth="1"/>
  </cols>
  <sheetData>
    <row r="2" spans="1:17" ht="20.25" x14ac:dyDescent="0.2">
      <c r="A2" s="12" t="s">
        <v>169</v>
      </c>
      <c r="B2" s="12"/>
      <c r="C2" s="11"/>
      <c r="D2" s="11"/>
      <c r="E2" s="11"/>
      <c r="F2" s="11"/>
      <c r="G2" s="11"/>
    </row>
    <row r="3" spans="1:17" ht="9.75" customHeight="1" x14ac:dyDescent="0.2">
      <c r="A3" s="11"/>
      <c r="B3" s="11"/>
      <c r="C3" s="11"/>
      <c r="D3" s="11"/>
      <c r="E3" s="11"/>
      <c r="F3" s="11"/>
      <c r="G3" s="11"/>
    </row>
    <row r="4" spans="1:17" ht="15.75" x14ac:dyDescent="0.25">
      <c r="A4" s="9" t="s">
        <v>88</v>
      </c>
      <c r="C4" s="10"/>
      <c r="D4" s="10"/>
      <c r="E4" s="10"/>
      <c r="F4" s="10"/>
      <c r="G4" s="10"/>
      <c r="H4" s="9"/>
      <c r="I4" s="9"/>
      <c r="J4" s="5"/>
    </row>
    <row r="5" spans="1:17" ht="12" customHeight="1" x14ac:dyDescent="0.2">
      <c r="Q5" s="2"/>
    </row>
    <row r="6" spans="1:17" s="1" customFormat="1" ht="24" customHeight="1" x14ac:dyDescent="0.2">
      <c r="A6" s="15"/>
      <c r="B6" s="51" t="s">
        <v>27</v>
      </c>
      <c r="C6" s="51"/>
      <c r="D6" s="51"/>
      <c r="E6" s="51"/>
      <c r="F6" s="51"/>
      <c r="G6" s="49" t="s">
        <v>29</v>
      </c>
      <c r="H6" s="52" t="s">
        <v>28</v>
      </c>
      <c r="I6" s="51"/>
      <c r="J6" s="51"/>
      <c r="K6" s="51"/>
      <c r="L6" s="51"/>
      <c r="M6" s="51"/>
      <c r="N6" s="51"/>
      <c r="O6" s="53"/>
      <c r="P6" s="54" t="s">
        <v>93</v>
      </c>
      <c r="Q6" s="49" t="s">
        <v>30</v>
      </c>
    </row>
    <row r="7" spans="1:17" s="1" customFormat="1" ht="99" customHeight="1" x14ac:dyDescent="0.2">
      <c r="A7" s="16" t="s">
        <v>171</v>
      </c>
      <c r="B7" s="17" t="s">
        <v>92</v>
      </c>
      <c r="C7" s="18" t="s">
        <v>89</v>
      </c>
      <c r="D7" s="18" t="s">
        <v>90</v>
      </c>
      <c r="E7" s="18" t="s">
        <v>91</v>
      </c>
      <c r="F7" s="18" t="s">
        <v>43</v>
      </c>
      <c r="G7" s="50" t="s">
        <v>16</v>
      </c>
      <c r="H7" s="19" t="s">
        <v>63</v>
      </c>
      <c r="I7" s="18" t="s">
        <v>31</v>
      </c>
      <c r="J7" s="18" t="s">
        <v>32</v>
      </c>
      <c r="K7" s="18" t="s">
        <v>33</v>
      </c>
      <c r="L7" s="18" t="s">
        <v>34</v>
      </c>
      <c r="M7" s="18" t="s">
        <v>35</v>
      </c>
      <c r="N7" s="18" t="s">
        <v>36</v>
      </c>
      <c r="O7" s="18" t="s">
        <v>37</v>
      </c>
      <c r="P7" s="55"/>
      <c r="Q7" s="50"/>
    </row>
    <row r="8" spans="1:17" s="1" customFormat="1" ht="21" customHeight="1" x14ac:dyDescent="0.2">
      <c r="A8" s="20">
        <v>1</v>
      </c>
      <c r="B8" s="20">
        <f t="shared" ref="B8:H8" si="0">A8+1</f>
        <v>2</v>
      </c>
      <c r="C8" s="20">
        <f t="shared" si="0"/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ref="I8:Q8" si="1">+H8+1</f>
        <v>9</v>
      </c>
      <c r="J8" s="20">
        <f t="shared" si="1"/>
        <v>10</v>
      </c>
      <c r="K8" s="20">
        <f t="shared" si="1"/>
        <v>11</v>
      </c>
      <c r="L8" s="20">
        <f t="shared" si="1"/>
        <v>12</v>
      </c>
      <c r="M8" s="20">
        <f t="shared" si="1"/>
        <v>13</v>
      </c>
      <c r="N8" s="20">
        <f t="shared" si="1"/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</row>
    <row r="9" spans="1:17" s="1" customFormat="1" ht="21" customHeight="1" x14ac:dyDescent="0.2">
      <c r="A9" s="21">
        <v>2000</v>
      </c>
      <c r="B9" s="22">
        <f t="shared" ref="B9:B14" si="2">+D9+E9+F9+C9</f>
        <v>-10343</v>
      </c>
      <c r="C9" s="22">
        <f>+C24+C25+C26+C27</f>
        <v>-12307</v>
      </c>
      <c r="D9" s="22">
        <f>+D24+D25+D26+D27</f>
        <v>1403</v>
      </c>
      <c r="E9" s="22">
        <f>+E24+E25+E26+E27</f>
        <v>-731</v>
      </c>
      <c r="F9" s="22">
        <f>+F24+F25+F26+F27</f>
        <v>1292</v>
      </c>
      <c r="G9" s="22">
        <f>+G24+G25+G26+G27</f>
        <v>34</v>
      </c>
      <c r="H9" s="22">
        <f t="shared" ref="H9:H14" si="3">+I9+J9+K9+L9+M9+N9+O9</f>
        <v>10221</v>
      </c>
      <c r="I9" s="22">
        <f t="shared" ref="I9:Q9" si="4">+I24+I25+I26+I27</f>
        <v>-16</v>
      </c>
      <c r="J9" s="22">
        <f t="shared" si="4"/>
        <v>9343</v>
      </c>
      <c r="K9" s="22">
        <f t="shared" si="4"/>
        <v>-84</v>
      </c>
      <c r="L9" s="22">
        <f t="shared" si="4"/>
        <v>3423</v>
      </c>
      <c r="M9" s="22">
        <f t="shared" si="4"/>
        <v>-3870</v>
      </c>
      <c r="N9" s="22">
        <f t="shared" si="4"/>
        <v>1156</v>
      </c>
      <c r="O9" s="22">
        <f t="shared" si="4"/>
        <v>269</v>
      </c>
      <c r="P9" s="22">
        <f t="shared" si="4"/>
        <v>705</v>
      </c>
      <c r="Q9" s="22">
        <f t="shared" si="4"/>
        <v>-617</v>
      </c>
    </row>
    <row r="10" spans="1:17" s="1" customFormat="1" ht="21" customHeight="1" x14ac:dyDescent="0.2">
      <c r="A10" s="23">
        <v>2001</v>
      </c>
      <c r="B10" s="24">
        <f t="shared" si="2"/>
        <v>-5946</v>
      </c>
      <c r="C10" s="24">
        <f>+C28+C29+C30+C31</f>
        <v>-7661</v>
      </c>
      <c r="D10" s="24">
        <f>+D28+D29+D30+D31</f>
        <v>785</v>
      </c>
      <c r="E10" s="24">
        <f>+E28+E29+E30+E31</f>
        <v>-614</v>
      </c>
      <c r="F10" s="24">
        <f>+F28+F29+F30+F31</f>
        <v>1544</v>
      </c>
      <c r="G10" s="24">
        <f>+G28+G29+G30+G31</f>
        <v>76</v>
      </c>
      <c r="H10" s="24">
        <f t="shared" si="3"/>
        <v>3173</v>
      </c>
      <c r="I10" s="24">
        <f t="shared" ref="I10:Q10" si="5">+I28+I29+I30+I31</f>
        <v>90</v>
      </c>
      <c r="J10" s="24">
        <f t="shared" si="5"/>
        <v>5714</v>
      </c>
      <c r="K10" s="24">
        <f t="shared" si="5"/>
        <v>48</v>
      </c>
      <c r="L10" s="24">
        <f t="shared" si="5"/>
        <v>1067</v>
      </c>
      <c r="M10" s="24">
        <f t="shared" si="5"/>
        <v>-4072</v>
      </c>
      <c r="N10" s="24">
        <f t="shared" si="5"/>
        <v>662</v>
      </c>
      <c r="O10" s="24">
        <f t="shared" si="5"/>
        <v>-336</v>
      </c>
      <c r="P10" s="24">
        <f t="shared" si="5"/>
        <v>2261</v>
      </c>
      <c r="Q10" s="24">
        <f t="shared" si="5"/>
        <v>436</v>
      </c>
    </row>
    <row r="11" spans="1:17" s="1" customFormat="1" ht="21" customHeight="1" x14ac:dyDescent="0.2">
      <c r="A11" s="21">
        <v>2002</v>
      </c>
      <c r="B11" s="22">
        <f t="shared" si="2"/>
        <v>-5544</v>
      </c>
      <c r="C11" s="22">
        <f>+C32+C33+C34+C35</f>
        <v>-7249</v>
      </c>
      <c r="D11" s="22">
        <f>+D32+D33+D34+D35</f>
        <v>775</v>
      </c>
      <c r="E11" s="22">
        <f>+E32+E33+E34+E35</f>
        <v>-1061</v>
      </c>
      <c r="F11" s="22">
        <f>+F32+F33+F34+F35</f>
        <v>1991</v>
      </c>
      <c r="G11" s="22">
        <f>+G32+G33+G34+G35</f>
        <v>-7</v>
      </c>
      <c r="H11" s="22">
        <f t="shared" si="3"/>
        <v>7180</v>
      </c>
      <c r="I11" s="22">
        <f t="shared" ref="I11:Q11" si="6">+I32+I33+I34+I35</f>
        <v>-230</v>
      </c>
      <c r="J11" s="22">
        <f t="shared" si="6"/>
        <v>4131</v>
      </c>
      <c r="K11" s="22">
        <f t="shared" si="6"/>
        <v>-1157</v>
      </c>
      <c r="L11" s="22">
        <f t="shared" si="6"/>
        <v>3051</v>
      </c>
      <c r="M11" s="22">
        <f t="shared" si="6"/>
        <v>1887</v>
      </c>
      <c r="N11" s="22">
        <f t="shared" si="6"/>
        <v>396</v>
      </c>
      <c r="O11" s="22">
        <f t="shared" si="6"/>
        <v>-898</v>
      </c>
      <c r="P11" s="22">
        <f t="shared" si="6"/>
        <v>-994</v>
      </c>
      <c r="Q11" s="22">
        <f t="shared" si="6"/>
        <v>-635</v>
      </c>
    </row>
    <row r="12" spans="1:17" s="8" customFormat="1" ht="21" customHeight="1" x14ac:dyDescent="0.2">
      <c r="A12" s="23">
        <v>2003</v>
      </c>
      <c r="B12" s="24">
        <f t="shared" si="2"/>
        <v>-5473</v>
      </c>
      <c r="C12" s="24">
        <f>+C36+C37+C38+C39</f>
        <v>-5725</v>
      </c>
      <c r="D12" s="24">
        <f>+D36+D37+D38+D39</f>
        <v>243</v>
      </c>
      <c r="E12" s="24">
        <f>+E36+E37+E38+E39</f>
        <v>-2461</v>
      </c>
      <c r="F12" s="24">
        <f>+F36+F37+F38+F39</f>
        <v>2470</v>
      </c>
      <c r="G12" s="24">
        <f>+G36+G37+G38+G39</f>
        <v>-46</v>
      </c>
      <c r="H12" s="24">
        <f t="shared" si="3"/>
        <v>8686</v>
      </c>
      <c r="I12" s="24">
        <f t="shared" ref="I12:Q12" si="7">+I36+I37+I38+I39</f>
        <v>-305</v>
      </c>
      <c r="J12" s="24">
        <f t="shared" si="7"/>
        <v>4589</v>
      </c>
      <c r="K12" s="24">
        <f t="shared" si="7"/>
        <v>-1296</v>
      </c>
      <c r="L12" s="24">
        <f t="shared" si="7"/>
        <v>3740</v>
      </c>
      <c r="M12" s="24">
        <f t="shared" si="7"/>
        <v>-493</v>
      </c>
      <c r="N12" s="24">
        <f t="shared" si="7"/>
        <v>3321</v>
      </c>
      <c r="O12" s="24">
        <f t="shared" si="7"/>
        <v>-870</v>
      </c>
      <c r="P12" s="24">
        <f t="shared" si="7"/>
        <v>-1972</v>
      </c>
      <c r="Q12" s="24">
        <f t="shared" si="7"/>
        <v>-1195</v>
      </c>
    </row>
    <row r="13" spans="1:17" s="1" customFormat="1" ht="21" customHeight="1" x14ac:dyDescent="0.2">
      <c r="A13" s="21">
        <v>2004</v>
      </c>
      <c r="B13" s="22">
        <f t="shared" si="2"/>
        <v>-13258</v>
      </c>
      <c r="C13" s="22">
        <f>+C40+C41+C42+C43</f>
        <v>-5961</v>
      </c>
      <c r="D13" s="22">
        <f>+D40+D41+D42+D43</f>
        <v>79</v>
      </c>
      <c r="E13" s="22">
        <f>+E40+E41+E42+E43</f>
        <v>-8437</v>
      </c>
      <c r="F13" s="22">
        <f>+F40+F41+F42+F43</f>
        <v>1061</v>
      </c>
      <c r="G13" s="22">
        <f>+G40+G41+G42+G43</f>
        <v>1180</v>
      </c>
      <c r="H13" s="22">
        <f t="shared" si="3"/>
        <v>7997</v>
      </c>
      <c r="I13" s="22">
        <f t="shared" ref="I13:Q13" si="8">+I40+I41+I42+I43</f>
        <v>-955</v>
      </c>
      <c r="J13" s="22">
        <f t="shared" si="8"/>
        <v>12716</v>
      </c>
      <c r="K13" s="22">
        <f t="shared" si="8"/>
        <v>-1331</v>
      </c>
      <c r="L13" s="22">
        <f t="shared" si="8"/>
        <v>10571</v>
      </c>
      <c r="M13" s="22">
        <f t="shared" si="8"/>
        <v>-11999</v>
      </c>
      <c r="N13" s="22">
        <f t="shared" si="8"/>
        <v>-1205</v>
      </c>
      <c r="O13" s="22">
        <f t="shared" si="8"/>
        <v>200</v>
      </c>
      <c r="P13" s="22">
        <f t="shared" si="8"/>
        <v>4871</v>
      </c>
      <c r="Q13" s="22">
        <f t="shared" si="8"/>
        <v>-790</v>
      </c>
    </row>
    <row r="14" spans="1:17" s="8" customFormat="1" ht="21" customHeight="1" x14ac:dyDescent="0.2">
      <c r="A14" s="23">
        <v>2005</v>
      </c>
      <c r="B14" s="24">
        <f t="shared" si="2"/>
        <v>-7242</v>
      </c>
      <c r="C14" s="24">
        <f>+C44+C45+C46+C47</f>
        <v>-3095</v>
      </c>
      <c r="D14" s="24">
        <f>+D44+D45+D46+D47</f>
        <v>738</v>
      </c>
      <c r="E14" s="24">
        <f>+E44+E45+E46+E47</f>
        <v>-6843</v>
      </c>
      <c r="F14" s="24">
        <f>+F44+F45+F46+F47</f>
        <v>1958</v>
      </c>
      <c r="G14" s="24">
        <f>+G44+G45+G46+G47</f>
        <v>995</v>
      </c>
      <c r="H14" s="24">
        <f t="shared" si="3"/>
        <v>15180</v>
      </c>
      <c r="I14" s="24">
        <f t="shared" ref="I14:Q14" si="9">+I44+I45+I46+I47</f>
        <v>-3392</v>
      </c>
      <c r="J14" s="24">
        <f t="shared" si="9"/>
        <v>10309</v>
      </c>
      <c r="K14" s="24">
        <f t="shared" si="9"/>
        <v>-2509</v>
      </c>
      <c r="L14" s="24">
        <f t="shared" si="9"/>
        <v>15095</v>
      </c>
      <c r="M14" s="24">
        <f t="shared" si="9"/>
        <v>-2784</v>
      </c>
      <c r="N14" s="24">
        <f t="shared" si="9"/>
        <v>-1732</v>
      </c>
      <c r="O14" s="24">
        <f t="shared" si="9"/>
        <v>193</v>
      </c>
      <c r="P14" s="24">
        <f t="shared" si="9"/>
        <v>-798</v>
      </c>
      <c r="Q14" s="24">
        <f t="shared" si="9"/>
        <v>-8135</v>
      </c>
    </row>
    <row r="15" spans="1:17" s="8" customFormat="1" ht="21" customHeight="1" x14ac:dyDescent="0.2">
      <c r="A15" s="21">
        <v>2006</v>
      </c>
      <c r="B15" s="22">
        <f>+D15+E15+F15+C15</f>
        <v>-13147</v>
      </c>
      <c r="C15" s="22">
        <f>+C48+C49+C50+C51</f>
        <v>-7372</v>
      </c>
      <c r="D15" s="22">
        <f>+D48+D49+D50+D51</f>
        <v>736</v>
      </c>
      <c r="E15" s="22">
        <f>+E48+E49+E50+E51</f>
        <v>-9748</v>
      </c>
      <c r="F15" s="22">
        <f>+F48+F49+F50+F51</f>
        <v>3237</v>
      </c>
      <c r="G15" s="22">
        <f>+G48+G49+G50+G51</f>
        <v>2105</v>
      </c>
      <c r="H15" s="22">
        <f>+I15+J15+K15+L15+M15+N15+O15</f>
        <v>13261</v>
      </c>
      <c r="I15" s="22">
        <f t="shared" ref="I15:Q15" si="10">+I48+I49+I50+I51</f>
        <v>-9168</v>
      </c>
      <c r="J15" s="22">
        <f t="shared" si="10"/>
        <v>19876</v>
      </c>
      <c r="K15" s="22">
        <f t="shared" si="10"/>
        <v>-4649</v>
      </c>
      <c r="L15" s="22">
        <f t="shared" si="10"/>
        <v>1706</v>
      </c>
      <c r="M15" s="22">
        <f t="shared" si="10"/>
        <v>-3919</v>
      </c>
      <c r="N15" s="22">
        <f t="shared" si="10"/>
        <v>10104</v>
      </c>
      <c r="O15" s="22">
        <f t="shared" si="10"/>
        <v>-689</v>
      </c>
      <c r="P15" s="22">
        <f t="shared" si="10"/>
        <v>261</v>
      </c>
      <c r="Q15" s="22">
        <f t="shared" si="10"/>
        <v>-2480</v>
      </c>
    </row>
    <row r="16" spans="1:17" s="8" customFormat="1" ht="21" customHeight="1" x14ac:dyDescent="0.2">
      <c r="A16" s="23">
        <v>2007</v>
      </c>
      <c r="B16" s="24">
        <f>+D16+E16+F16+C16</f>
        <v>-26501</v>
      </c>
      <c r="C16" s="24">
        <f>+C55+C54+C53+C52</f>
        <v>-19066</v>
      </c>
      <c r="D16" s="24">
        <f>+D55+D54+D53+D52</f>
        <v>4758</v>
      </c>
      <c r="E16" s="24">
        <f>+E55+E54+E53+E52</f>
        <v>-16387</v>
      </c>
      <c r="F16" s="24">
        <f>+F55+F54+F53+F52</f>
        <v>4194</v>
      </c>
      <c r="G16" s="24">
        <f>+G55+G54+G53+G52</f>
        <v>4771</v>
      </c>
      <c r="H16" s="24">
        <f>+I16+J16+K16+L16+M16+N16+O16</f>
        <v>38067</v>
      </c>
      <c r="I16" s="24">
        <f t="shared" ref="I16:Q16" si="11">+I55+I54+I53+I52</f>
        <v>-5664</v>
      </c>
      <c r="J16" s="24">
        <f t="shared" si="11"/>
        <v>23651</v>
      </c>
      <c r="K16" s="24">
        <f t="shared" si="11"/>
        <v>-6340</v>
      </c>
      <c r="L16" s="24">
        <f t="shared" si="11"/>
        <v>113</v>
      </c>
      <c r="M16" s="24">
        <f t="shared" si="11"/>
        <v>-1771</v>
      </c>
      <c r="N16" s="24">
        <f t="shared" si="11"/>
        <v>30124</v>
      </c>
      <c r="O16" s="24">
        <f t="shared" si="11"/>
        <v>-2046</v>
      </c>
      <c r="P16" s="24">
        <f t="shared" si="11"/>
        <v>-3300</v>
      </c>
      <c r="Q16" s="24">
        <f t="shared" si="11"/>
        <v>-13037</v>
      </c>
    </row>
    <row r="17" spans="1:17" s="8" customFormat="1" ht="21" customHeight="1" x14ac:dyDescent="0.2">
      <c r="A17" s="21">
        <v>2008</v>
      </c>
      <c r="B17" s="22">
        <f>+D17+E17+F17+C17</f>
        <v>-34957</v>
      </c>
      <c r="C17" s="22">
        <f>+C56+C57+C58+C59</f>
        <v>-30659</v>
      </c>
      <c r="D17" s="22">
        <f>+D56+D57+D58+D59</f>
        <v>5006</v>
      </c>
      <c r="E17" s="22">
        <f>+E56+E57+E58+E59</f>
        <v>-12882</v>
      </c>
      <c r="F17" s="22">
        <f>+F56+F57+F58+F59</f>
        <v>3578</v>
      </c>
      <c r="G17" s="22">
        <f>+G56+G57+G58+G59</f>
        <v>6115</v>
      </c>
      <c r="H17" s="22">
        <f>+I17+J17+K17+L17+M17+N17+O17</f>
        <v>39039</v>
      </c>
      <c r="I17" s="22">
        <f t="shared" ref="I17:Q17" si="12">+I56+I57+I58+I59</f>
        <v>-4613</v>
      </c>
      <c r="J17" s="22">
        <f t="shared" si="12"/>
        <v>14978</v>
      </c>
      <c r="K17" s="22">
        <f t="shared" si="12"/>
        <v>2358</v>
      </c>
      <c r="L17" s="22">
        <f t="shared" si="12"/>
        <v>-4723</v>
      </c>
      <c r="M17" s="22">
        <f t="shared" si="12"/>
        <v>5217</v>
      </c>
      <c r="N17" s="22">
        <f t="shared" si="12"/>
        <v>26815</v>
      </c>
      <c r="O17" s="22">
        <f t="shared" si="12"/>
        <v>-993</v>
      </c>
      <c r="P17" s="22">
        <f t="shared" si="12"/>
        <v>-12161</v>
      </c>
      <c r="Q17" s="22">
        <f t="shared" si="12"/>
        <v>1964</v>
      </c>
    </row>
    <row r="18" spans="1:17" s="1" customFormat="1" ht="21" customHeight="1" x14ac:dyDescent="0.2">
      <c r="A18" s="23">
        <v>2009</v>
      </c>
      <c r="B18" s="24">
        <f>+D18+E18+F18+C18</f>
        <v>-17155</v>
      </c>
      <c r="C18" s="24">
        <f>+C60+C61+C62+C63</f>
        <v>-7617</v>
      </c>
      <c r="D18" s="24">
        <f>+D60+D61+D62+D63</f>
        <v>4795</v>
      </c>
      <c r="E18" s="24">
        <f>+E60+E61+E62+E63</f>
        <v>-16551</v>
      </c>
      <c r="F18" s="24">
        <f>+F60+F61+F62+F63</f>
        <v>2218</v>
      </c>
      <c r="G18" s="24">
        <f>+G60+G61+G62+G63</f>
        <v>7040</v>
      </c>
      <c r="H18" s="24">
        <f>+I18+J18+K18+L18+M18+N18+O18</f>
        <v>34902</v>
      </c>
      <c r="I18" s="24">
        <f t="shared" ref="I18:Q18" si="13">+I60+I61+I62+I63</f>
        <v>-4562</v>
      </c>
      <c r="J18" s="24">
        <f t="shared" si="13"/>
        <v>13022</v>
      </c>
      <c r="K18" s="24">
        <f t="shared" si="13"/>
        <v>-1448</v>
      </c>
      <c r="L18" s="24">
        <f t="shared" si="13"/>
        <v>16202</v>
      </c>
      <c r="M18" s="24">
        <f t="shared" si="13"/>
        <v>5275</v>
      </c>
      <c r="N18" s="24">
        <f t="shared" si="13"/>
        <v>8105</v>
      </c>
      <c r="O18" s="24">
        <f t="shared" si="13"/>
        <v>-1692</v>
      </c>
      <c r="P18" s="24">
        <f t="shared" si="13"/>
        <v>-10045</v>
      </c>
      <c r="Q18" s="24">
        <f t="shared" si="13"/>
        <v>-14742</v>
      </c>
    </row>
    <row r="19" spans="1:17" s="8" customFormat="1" ht="21" customHeight="1" x14ac:dyDescent="0.2">
      <c r="A19" s="25">
        <v>2010</v>
      </c>
      <c r="B19" s="22">
        <f>+B64+B65+B66+B67</f>
        <v>-24030</v>
      </c>
      <c r="C19" s="22">
        <f t="shared" ref="C19:Q19" si="14">+C64+C65+C66+C67</f>
        <v>-11810</v>
      </c>
      <c r="D19" s="22">
        <f t="shared" si="14"/>
        <v>3098</v>
      </c>
      <c r="E19" s="22">
        <f t="shared" si="14"/>
        <v>-19080</v>
      </c>
      <c r="F19" s="22">
        <f t="shared" si="14"/>
        <v>3762</v>
      </c>
      <c r="G19" s="22">
        <f t="shared" si="14"/>
        <v>8620</v>
      </c>
      <c r="H19" s="22">
        <f t="shared" si="14"/>
        <v>41004</v>
      </c>
      <c r="I19" s="22">
        <f t="shared" si="14"/>
        <v>-7484</v>
      </c>
      <c r="J19" s="22">
        <f t="shared" si="14"/>
        <v>14345</v>
      </c>
      <c r="K19" s="22">
        <f t="shared" si="14"/>
        <v>-1111</v>
      </c>
      <c r="L19" s="22">
        <f t="shared" si="14"/>
        <v>26649</v>
      </c>
      <c r="M19" s="22">
        <f t="shared" si="14"/>
        <v>-3901</v>
      </c>
      <c r="N19" s="22">
        <f t="shared" si="14"/>
        <v>13293</v>
      </c>
      <c r="O19" s="22">
        <f t="shared" si="14"/>
        <v>-787</v>
      </c>
      <c r="P19" s="22">
        <f t="shared" si="14"/>
        <v>-10462</v>
      </c>
      <c r="Q19" s="22">
        <f t="shared" si="14"/>
        <v>-15132</v>
      </c>
    </row>
    <row r="20" spans="1:17" s="8" customFormat="1" ht="21" customHeight="1" x14ac:dyDescent="0.2">
      <c r="A20" s="23">
        <v>2011</v>
      </c>
      <c r="B20" s="24">
        <f>+B68+B69+B70+B71</f>
        <v>-25770</v>
      </c>
      <c r="C20" s="24">
        <f t="shared" ref="C20:Q20" si="15">+C68+C69+C70+C71</f>
        <v>-14042</v>
      </c>
      <c r="D20" s="24">
        <f t="shared" si="15"/>
        <v>5668</v>
      </c>
      <c r="E20" s="24">
        <f t="shared" si="15"/>
        <v>-23555</v>
      </c>
      <c r="F20" s="24">
        <f t="shared" si="15"/>
        <v>6159</v>
      </c>
      <c r="G20" s="24">
        <f t="shared" si="15"/>
        <v>10017</v>
      </c>
      <c r="H20" s="24">
        <f t="shared" si="15"/>
        <v>31954</v>
      </c>
      <c r="I20" s="24">
        <f t="shared" si="15"/>
        <v>-8243</v>
      </c>
      <c r="J20" s="24">
        <f t="shared" si="15"/>
        <v>20653</v>
      </c>
      <c r="K20" s="24">
        <f t="shared" si="15"/>
        <v>869</v>
      </c>
      <c r="L20" s="24">
        <f t="shared" si="15"/>
        <v>15875</v>
      </c>
      <c r="M20" s="24">
        <f t="shared" si="15"/>
        <v>-3594</v>
      </c>
      <c r="N20" s="24">
        <f t="shared" si="15"/>
        <v>6577</v>
      </c>
      <c r="O20" s="24">
        <f t="shared" si="15"/>
        <v>-183</v>
      </c>
      <c r="P20" s="24">
        <f t="shared" si="15"/>
        <v>-9918</v>
      </c>
      <c r="Q20" s="24">
        <f t="shared" si="15"/>
        <v>-6283</v>
      </c>
    </row>
    <row r="21" spans="1:17" s="8" customFormat="1" ht="21" customHeight="1" x14ac:dyDescent="0.2">
      <c r="A21" s="25">
        <v>2012</v>
      </c>
      <c r="B21" s="22">
        <f>+B72+B73+B74+B75</f>
        <v>-18263</v>
      </c>
      <c r="C21" s="22">
        <f t="shared" ref="C21:Q21" si="16">+C72+C73+C74+C75</f>
        <v>-6698</v>
      </c>
      <c r="D21" s="22">
        <f t="shared" si="16"/>
        <v>5966</v>
      </c>
      <c r="E21" s="22">
        <f t="shared" si="16"/>
        <v>-22670</v>
      </c>
      <c r="F21" s="22">
        <f t="shared" si="16"/>
        <v>5139</v>
      </c>
      <c r="G21" s="22">
        <f t="shared" si="16"/>
        <v>10957</v>
      </c>
      <c r="H21" s="22">
        <f t="shared" si="16"/>
        <v>22574</v>
      </c>
      <c r="I21" s="22">
        <f t="shared" si="16"/>
        <v>-755</v>
      </c>
      <c r="J21" s="22">
        <f t="shared" si="16"/>
        <v>6068</v>
      </c>
      <c r="K21" s="22">
        <f t="shared" si="16"/>
        <v>-436</v>
      </c>
      <c r="L21" s="22">
        <f t="shared" si="16"/>
        <v>20747</v>
      </c>
      <c r="M21" s="22">
        <f t="shared" si="16"/>
        <v>-1965</v>
      </c>
      <c r="N21" s="22">
        <f t="shared" si="16"/>
        <v>-3959</v>
      </c>
      <c r="O21" s="22">
        <f t="shared" si="16"/>
        <v>2874</v>
      </c>
      <c r="P21" s="22">
        <f t="shared" si="16"/>
        <v>-4067</v>
      </c>
      <c r="Q21" s="22">
        <f t="shared" si="16"/>
        <v>-11201</v>
      </c>
    </row>
    <row r="22" spans="1:17" s="8" customFormat="1" ht="21" customHeight="1" x14ac:dyDescent="0.2">
      <c r="A22" s="23">
        <v>2013</v>
      </c>
      <c r="B22" s="24">
        <f>+B76+B77+B78+B79</f>
        <v>-7105</v>
      </c>
      <c r="C22" s="24">
        <f t="shared" ref="C22:Q22" si="17">+C76+C77+C78+C79</f>
        <v>3042</v>
      </c>
      <c r="D22" s="24">
        <f t="shared" si="17"/>
        <v>6972</v>
      </c>
      <c r="E22" s="24">
        <f t="shared" si="17"/>
        <v>-22182</v>
      </c>
      <c r="F22" s="24">
        <f t="shared" si="17"/>
        <v>5063</v>
      </c>
      <c r="G22" s="24">
        <f t="shared" si="17"/>
        <v>11971</v>
      </c>
      <c r="H22" s="24">
        <f t="shared" si="17"/>
        <v>4263</v>
      </c>
      <c r="I22" s="24">
        <f t="shared" si="17"/>
        <v>4867</v>
      </c>
      <c r="J22" s="24">
        <f t="shared" si="17"/>
        <v>-5167</v>
      </c>
      <c r="K22" s="24">
        <f t="shared" si="17"/>
        <v>-2179</v>
      </c>
      <c r="L22" s="24">
        <f t="shared" si="17"/>
        <v>2652</v>
      </c>
      <c r="M22" s="24">
        <f t="shared" si="17"/>
        <v>-11</v>
      </c>
      <c r="N22" s="24">
        <f t="shared" si="17"/>
        <v>3594</v>
      </c>
      <c r="O22" s="24">
        <f t="shared" si="17"/>
        <v>507</v>
      </c>
      <c r="P22" s="24">
        <f t="shared" si="17"/>
        <v>-8184</v>
      </c>
      <c r="Q22" s="24">
        <f t="shared" si="17"/>
        <v>-945</v>
      </c>
    </row>
    <row r="23" spans="1:17" s="1" customFormat="1" ht="21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1" customFormat="1" ht="21" customHeight="1" x14ac:dyDescent="0.2">
      <c r="A24" s="28" t="s">
        <v>0</v>
      </c>
      <c r="B24" s="22">
        <f t="shared" ref="B24:B43" si="18">+D24+E24+F24+C24</f>
        <v>-2958</v>
      </c>
      <c r="C24" s="22">
        <v>-3110</v>
      </c>
      <c r="D24" s="22">
        <v>55</v>
      </c>
      <c r="E24" s="22">
        <v>-201</v>
      </c>
      <c r="F24" s="22">
        <v>298</v>
      </c>
      <c r="G24" s="22">
        <v>-20</v>
      </c>
      <c r="H24" s="22">
        <f t="shared" ref="H24:H43" si="19">+I24+J24+K24+L24+M24+N24+O24</f>
        <v>2494</v>
      </c>
      <c r="I24" s="22">
        <v>-11</v>
      </c>
      <c r="J24" s="22">
        <v>1895</v>
      </c>
      <c r="K24" s="22">
        <v>3</v>
      </c>
      <c r="L24" s="22">
        <v>2596</v>
      </c>
      <c r="M24" s="22">
        <v>-837</v>
      </c>
      <c r="N24" s="22">
        <v>-1168</v>
      </c>
      <c r="O24" s="22">
        <v>16</v>
      </c>
      <c r="P24" s="22">
        <v>-83</v>
      </c>
      <c r="Q24" s="22">
        <v>567</v>
      </c>
    </row>
    <row r="25" spans="1:17" s="1" customFormat="1" ht="21" customHeight="1" x14ac:dyDescent="0.2">
      <c r="A25" s="29" t="s">
        <v>1</v>
      </c>
      <c r="B25" s="24">
        <f t="shared" si="18"/>
        <v>-2821</v>
      </c>
      <c r="C25" s="24">
        <v>-3498</v>
      </c>
      <c r="D25" s="24">
        <v>443</v>
      </c>
      <c r="E25" s="24">
        <v>-74</v>
      </c>
      <c r="F25" s="24">
        <v>308</v>
      </c>
      <c r="G25" s="24">
        <v>8</v>
      </c>
      <c r="H25" s="24">
        <f t="shared" si="19"/>
        <v>1698</v>
      </c>
      <c r="I25" s="24">
        <v>-2</v>
      </c>
      <c r="J25" s="24">
        <v>1221</v>
      </c>
      <c r="K25" s="24">
        <v>-101</v>
      </c>
      <c r="L25" s="24">
        <v>307</v>
      </c>
      <c r="M25" s="24">
        <v>-495</v>
      </c>
      <c r="N25" s="24">
        <v>605</v>
      </c>
      <c r="O25" s="24">
        <v>163</v>
      </c>
      <c r="P25" s="24">
        <v>916</v>
      </c>
      <c r="Q25" s="24">
        <v>199</v>
      </c>
    </row>
    <row r="26" spans="1:17" s="1" customFormat="1" ht="21" customHeight="1" x14ac:dyDescent="0.2">
      <c r="A26" s="28" t="s">
        <v>2</v>
      </c>
      <c r="B26" s="22">
        <f t="shared" si="18"/>
        <v>-1899</v>
      </c>
      <c r="C26" s="22">
        <v>-2693</v>
      </c>
      <c r="D26" s="22">
        <v>504</v>
      </c>
      <c r="E26" s="22">
        <v>-7</v>
      </c>
      <c r="F26" s="22">
        <v>297</v>
      </c>
      <c r="G26" s="22">
        <v>-5</v>
      </c>
      <c r="H26" s="22">
        <f t="shared" si="19"/>
        <v>1716</v>
      </c>
      <c r="I26" s="22">
        <v>10</v>
      </c>
      <c r="J26" s="22">
        <v>1056</v>
      </c>
      <c r="K26" s="22">
        <v>42</v>
      </c>
      <c r="L26" s="22">
        <v>563</v>
      </c>
      <c r="M26" s="22">
        <v>495</v>
      </c>
      <c r="N26" s="22">
        <v>-82</v>
      </c>
      <c r="O26" s="22">
        <v>-368</v>
      </c>
      <c r="P26" s="22">
        <v>199</v>
      </c>
      <c r="Q26" s="22">
        <v>-11</v>
      </c>
    </row>
    <row r="27" spans="1:17" s="1" customFormat="1" ht="21" customHeight="1" x14ac:dyDescent="0.2">
      <c r="A27" s="29" t="s">
        <v>3</v>
      </c>
      <c r="B27" s="24">
        <f t="shared" si="18"/>
        <v>-2665</v>
      </c>
      <c r="C27" s="24">
        <v>-3006</v>
      </c>
      <c r="D27" s="24">
        <v>401</v>
      </c>
      <c r="E27" s="24">
        <v>-449</v>
      </c>
      <c r="F27" s="24">
        <v>389</v>
      </c>
      <c r="G27" s="24">
        <v>51</v>
      </c>
      <c r="H27" s="24">
        <f t="shared" si="19"/>
        <v>4313</v>
      </c>
      <c r="I27" s="24">
        <v>-13</v>
      </c>
      <c r="J27" s="24">
        <v>5171</v>
      </c>
      <c r="K27" s="24">
        <v>-28</v>
      </c>
      <c r="L27" s="24">
        <v>-43</v>
      </c>
      <c r="M27" s="24">
        <v>-3033</v>
      </c>
      <c r="N27" s="24">
        <v>1801</v>
      </c>
      <c r="O27" s="24">
        <v>458</v>
      </c>
      <c r="P27" s="24">
        <v>-327</v>
      </c>
      <c r="Q27" s="24">
        <v>-1372</v>
      </c>
    </row>
    <row r="28" spans="1:17" s="1" customFormat="1" ht="21" customHeight="1" x14ac:dyDescent="0.2">
      <c r="A28" s="28" t="s">
        <v>7</v>
      </c>
      <c r="B28" s="22">
        <f t="shared" si="18"/>
        <v>-1539</v>
      </c>
      <c r="C28" s="22">
        <v>-1997</v>
      </c>
      <c r="D28" s="22">
        <v>78</v>
      </c>
      <c r="E28" s="22">
        <v>112</v>
      </c>
      <c r="F28" s="22">
        <v>268</v>
      </c>
      <c r="G28" s="22">
        <v>-3</v>
      </c>
      <c r="H28" s="22">
        <f t="shared" si="19"/>
        <v>2625</v>
      </c>
      <c r="I28" s="22">
        <v>48</v>
      </c>
      <c r="J28" s="22">
        <v>1151</v>
      </c>
      <c r="K28" s="22">
        <v>237</v>
      </c>
      <c r="L28" s="22">
        <v>2120</v>
      </c>
      <c r="M28" s="22">
        <v>-1519</v>
      </c>
      <c r="N28" s="22">
        <v>730</v>
      </c>
      <c r="O28" s="22">
        <v>-142</v>
      </c>
      <c r="P28" s="22">
        <v>161</v>
      </c>
      <c r="Q28" s="22">
        <v>-1244</v>
      </c>
    </row>
    <row r="29" spans="1:17" s="1" customFormat="1" ht="21" customHeight="1" x14ac:dyDescent="0.2">
      <c r="A29" s="29" t="s">
        <v>4</v>
      </c>
      <c r="B29" s="24">
        <f t="shared" si="18"/>
        <v>-2257</v>
      </c>
      <c r="C29" s="24">
        <v>-2145</v>
      </c>
      <c r="D29" s="24">
        <v>218</v>
      </c>
      <c r="E29" s="24">
        <v>-625</v>
      </c>
      <c r="F29" s="24">
        <v>295</v>
      </c>
      <c r="G29" s="24">
        <v>-4</v>
      </c>
      <c r="H29" s="24">
        <f t="shared" si="19"/>
        <v>1259</v>
      </c>
      <c r="I29" s="24">
        <v>16</v>
      </c>
      <c r="J29" s="24">
        <v>889</v>
      </c>
      <c r="K29" s="24">
        <v>-83</v>
      </c>
      <c r="L29" s="24">
        <v>-867</v>
      </c>
      <c r="M29" s="24">
        <v>61</v>
      </c>
      <c r="N29" s="24">
        <v>843</v>
      </c>
      <c r="O29" s="24">
        <v>400</v>
      </c>
      <c r="P29" s="24">
        <v>489</v>
      </c>
      <c r="Q29" s="24">
        <v>513</v>
      </c>
    </row>
    <row r="30" spans="1:17" s="1" customFormat="1" ht="21" customHeight="1" x14ac:dyDescent="0.2">
      <c r="A30" s="28" t="s">
        <v>5</v>
      </c>
      <c r="B30" s="22">
        <f t="shared" si="18"/>
        <v>-599</v>
      </c>
      <c r="C30" s="22">
        <v>-1575</v>
      </c>
      <c r="D30" s="22">
        <v>310</v>
      </c>
      <c r="E30" s="22">
        <v>91</v>
      </c>
      <c r="F30" s="22">
        <v>575</v>
      </c>
      <c r="G30" s="22">
        <v>4</v>
      </c>
      <c r="H30" s="22">
        <f t="shared" si="19"/>
        <v>657</v>
      </c>
      <c r="I30" s="22">
        <v>24</v>
      </c>
      <c r="J30" s="22">
        <v>749</v>
      </c>
      <c r="K30" s="22">
        <v>-85</v>
      </c>
      <c r="L30" s="22">
        <v>61</v>
      </c>
      <c r="M30" s="22">
        <v>-81</v>
      </c>
      <c r="N30" s="22">
        <v>521</v>
      </c>
      <c r="O30" s="22">
        <v>-532</v>
      </c>
      <c r="P30" s="22">
        <v>59</v>
      </c>
      <c r="Q30" s="22">
        <v>-121</v>
      </c>
    </row>
    <row r="31" spans="1:17" s="1" customFormat="1" ht="21" customHeight="1" x14ac:dyDescent="0.2">
      <c r="A31" s="29" t="s">
        <v>6</v>
      </c>
      <c r="B31" s="24">
        <f t="shared" si="18"/>
        <v>-1551</v>
      </c>
      <c r="C31" s="24">
        <v>-1944</v>
      </c>
      <c r="D31" s="24">
        <v>179</v>
      </c>
      <c r="E31" s="24">
        <v>-192</v>
      </c>
      <c r="F31" s="24">
        <v>406</v>
      </c>
      <c r="G31" s="24">
        <v>79</v>
      </c>
      <c r="H31" s="24">
        <f t="shared" si="19"/>
        <v>-1368</v>
      </c>
      <c r="I31" s="24">
        <v>2</v>
      </c>
      <c r="J31" s="24">
        <v>2925</v>
      </c>
      <c r="K31" s="24">
        <v>-21</v>
      </c>
      <c r="L31" s="24">
        <v>-247</v>
      </c>
      <c r="M31" s="24">
        <v>-2533</v>
      </c>
      <c r="N31" s="24">
        <v>-1432</v>
      </c>
      <c r="O31" s="24">
        <v>-62</v>
      </c>
      <c r="P31" s="24">
        <v>1552</v>
      </c>
      <c r="Q31" s="24">
        <v>1288</v>
      </c>
    </row>
    <row r="32" spans="1:17" s="1" customFormat="1" ht="21" customHeight="1" x14ac:dyDescent="0.2">
      <c r="A32" s="28" t="s">
        <v>11</v>
      </c>
      <c r="B32" s="22">
        <f t="shared" si="18"/>
        <v>-1682</v>
      </c>
      <c r="C32" s="22">
        <v>-1809</v>
      </c>
      <c r="D32" s="22">
        <v>-31</v>
      </c>
      <c r="E32" s="22">
        <v>-199</v>
      </c>
      <c r="F32" s="22">
        <v>357</v>
      </c>
      <c r="G32" s="22">
        <v>-18</v>
      </c>
      <c r="H32" s="22">
        <f t="shared" si="19"/>
        <v>2590</v>
      </c>
      <c r="I32" s="22">
        <v>32</v>
      </c>
      <c r="J32" s="22">
        <v>1099</v>
      </c>
      <c r="K32" s="22">
        <v>-63</v>
      </c>
      <c r="L32" s="22">
        <v>1700</v>
      </c>
      <c r="M32" s="22">
        <v>-225</v>
      </c>
      <c r="N32" s="22">
        <v>751</v>
      </c>
      <c r="O32" s="22">
        <v>-704</v>
      </c>
      <c r="P32" s="22">
        <v>-315</v>
      </c>
      <c r="Q32" s="22">
        <v>-575</v>
      </c>
    </row>
    <row r="33" spans="1:17" s="1" customFormat="1" ht="21" customHeight="1" x14ac:dyDescent="0.2">
      <c r="A33" s="29" t="s">
        <v>8</v>
      </c>
      <c r="B33" s="24">
        <f t="shared" si="18"/>
        <v>-1747</v>
      </c>
      <c r="C33" s="24">
        <v>-1949</v>
      </c>
      <c r="D33" s="24">
        <v>171</v>
      </c>
      <c r="E33" s="24">
        <v>-386</v>
      </c>
      <c r="F33" s="24">
        <v>417</v>
      </c>
      <c r="G33" s="24">
        <v>14</v>
      </c>
      <c r="H33" s="24">
        <f t="shared" si="19"/>
        <v>785</v>
      </c>
      <c r="I33" s="24">
        <v>5</v>
      </c>
      <c r="J33" s="24">
        <v>819</v>
      </c>
      <c r="K33" s="24">
        <v>-410</v>
      </c>
      <c r="L33" s="24">
        <v>743</v>
      </c>
      <c r="M33" s="24">
        <v>-142</v>
      </c>
      <c r="N33" s="24">
        <v>34</v>
      </c>
      <c r="O33" s="24">
        <v>-264</v>
      </c>
      <c r="P33" s="24">
        <v>312</v>
      </c>
      <c r="Q33" s="24">
        <v>636</v>
      </c>
    </row>
    <row r="34" spans="1:17" s="1" customFormat="1" ht="21" customHeight="1" x14ac:dyDescent="0.2">
      <c r="A34" s="28" t="s">
        <v>9</v>
      </c>
      <c r="B34" s="22">
        <f t="shared" si="18"/>
        <v>-790</v>
      </c>
      <c r="C34" s="22">
        <v>-1419</v>
      </c>
      <c r="D34" s="22">
        <v>165</v>
      </c>
      <c r="E34" s="22">
        <v>-109</v>
      </c>
      <c r="F34" s="22">
        <v>573</v>
      </c>
      <c r="G34" s="22">
        <v>20</v>
      </c>
      <c r="H34" s="22">
        <f t="shared" si="19"/>
        <v>2603</v>
      </c>
      <c r="I34" s="22">
        <v>-153</v>
      </c>
      <c r="J34" s="22">
        <v>847</v>
      </c>
      <c r="K34" s="22">
        <v>-313</v>
      </c>
      <c r="L34" s="22">
        <v>897</v>
      </c>
      <c r="M34" s="22">
        <v>1964</v>
      </c>
      <c r="N34" s="22">
        <v>-718</v>
      </c>
      <c r="O34" s="22">
        <v>79</v>
      </c>
      <c r="P34" s="22">
        <v>-716</v>
      </c>
      <c r="Q34" s="22">
        <v>-1117</v>
      </c>
    </row>
    <row r="35" spans="1:17" s="1" customFormat="1" ht="21" customHeight="1" x14ac:dyDescent="0.2">
      <c r="A35" s="29" t="s">
        <v>10</v>
      </c>
      <c r="B35" s="24">
        <f t="shared" si="18"/>
        <v>-1325</v>
      </c>
      <c r="C35" s="24">
        <v>-2072</v>
      </c>
      <c r="D35" s="24">
        <v>470</v>
      </c>
      <c r="E35" s="24">
        <v>-367</v>
      </c>
      <c r="F35" s="24">
        <v>644</v>
      </c>
      <c r="G35" s="24">
        <v>-23</v>
      </c>
      <c r="H35" s="24">
        <f t="shared" si="19"/>
        <v>1202</v>
      </c>
      <c r="I35" s="24">
        <v>-114</v>
      </c>
      <c r="J35" s="24">
        <v>1366</v>
      </c>
      <c r="K35" s="24">
        <v>-371</v>
      </c>
      <c r="L35" s="24">
        <v>-289</v>
      </c>
      <c r="M35" s="24">
        <v>290</v>
      </c>
      <c r="N35" s="24">
        <v>329</v>
      </c>
      <c r="O35" s="24">
        <v>-9</v>
      </c>
      <c r="P35" s="24">
        <v>-275</v>
      </c>
      <c r="Q35" s="24">
        <v>421</v>
      </c>
    </row>
    <row r="36" spans="1:17" s="1" customFormat="1" ht="21" customHeight="1" x14ac:dyDescent="0.2">
      <c r="A36" s="28" t="s">
        <v>15</v>
      </c>
      <c r="B36" s="22">
        <f t="shared" si="18"/>
        <v>-1954</v>
      </c>
      <c r="C36" s="22">
        <v>-1640</v>
      </c>
      <c r="D36" s="22">
        <v>-282</v>
      </c>
      <c r="E36" s="22">
        <v>-565</v>
      </c>
      <c r="F36" s="22">
        <v>533</v>
      </c>
      <c r="G36" s="22">
        <v>-17</v>
      </c>
      <c r="H36" s="22">
        <f t="shared" si="19"/>
        <v>2563</v>
      </c>
      <c r="I36" s="22">
        <v>-80</v>
      </c>
      <c r="J36" s="22">
        <v>1547</v>
      </c>
      <c r="K36" s="22">
        <v>8</v>
      </c>
      <c r="L36" s="22">
        <v>3101</v>
      </c>
      <c r="M36" s="22">
        <v>-1844</v>
      </c>
      <c r="N36" s="22">
        <v>58</v>
      </c>
      <c r="O36" s="22">
        <v>-227</v>
      </c>
      <c r="P36" s="22">
        <v>247</v>
      </c>
      <c r="Q36" s="22">
        <v>-839</v>
      </c>
    </row>
    <row r="37" spans="1:17" s="1" customFormat="1" ht="21" customHeight="1" x14ac:dyDescent="0.2">
      <c r="A37" s="29" t="s">
        <v>12</v>
      </c>
      <c r="B37" s="24">
        <f t="shared" si="18"/>
        <v>-1447</v>
      </c>
      <c r="C37" s="24">
        <v>-1235</v>
      </c>
      <c r="D37" s="24">
        <v>102</v>
      </c>
      <c r="E37" s="24">
        <v>-928</v>
      </c>
      <c r="F37" s="24">
        <v>614</v>
      </c>
      <c r="G37" s="24">
        <v>-11</v>
      </c>
      <c r="H37" s="24">
        <f t="shared" si="19"/>
        <v>1472</v>
      </c>
      <c r="I37" s="24">
        <v>-71</v>
      </c>
      <c r="J37" s="24">
        <v>935</v>
      </c>
      <c r="K37" s="24">
        <v>-135</v>
      </c>
      <c r="L37" s="24">
        <v>-860</v>
      </c>
      <c r="M37" s="24">
        <v>1128</v>
      </c>
      <c r="N37" s="24">
        <v>786</v>
      </c>
      <c r="O37" s="24">
        <v>-311</v>
      </c>
      <c r="P37" s="24">
        <v>137</v>
      </c>
      <c r="Q37" s="24">
        <v>-151</v>
      </c>
    </row>
    <row r="38" spans="1:17" s="1" customFormat="1" ht="21" customHeight="1" x14ac:dyDescent="0.2">
      <c r="A38" s="28" t="s">
        <v>13</v>
      </c>
      <c r="B38" s="22">
        <f t="shared" si="18"/>
        <v>-884</v>
      </c>
      <c r="C38" s="22">
        <v>-1299</v>
      </c>
      <c r="D38" s="22">
        <v>126</v>
      </c>
      <c r="E38" s="22">
        <v>-266</v>
      </c>
      <c r="F38" s="22">
        <v>555</v>
      </c>
      <c r="G38" s="22">
        <v>-6</v>
      </c>
      <c r="H38" s="22">
        <f t="shared" si="19"/>
        <v>2175</v>
      </c>
      <c r="I38" s="22">
        <v>-60</v>
      </c>
      <c r="J38" s="22">
        <v>605</v>
      </c>
      <c r="K38" s="22">
        <v>-881</v>
      </c>
      <c r="L38" s="22">
        <v>-482</v>
      </c>
      <c r="M38" s="22">
        <v>2574</v>
      </c>
      <c r="N38" s="22">
        <v>277</v>
      </c>
      <c r="O38" s="22">
        <v>142</v>
      </c>
      <c r="P38" s="22">
        <v>-891</v>
      </c>
      <c r="Q38" s="22">
        <v>-394</v>
      </c>
    </row>
    <row r="39" spans="1:17" s="1" customFormat="1" ht="21" customHeight="1" x14ac:dyDescent="0.2">
      <c r="A39" s="29" t="s">
        <v>14</v>
      </c>
      <c r="B39" s="24">
        <f t="shared" si="18"/>
        <v>-1188</v>
      </c>
      <c r="C39" s="24">
        <v>-1551</v>
      </c>
      <c r="D39" s="24">
        <v>297</v>
      </c>
      <c r="E39" s="24">
        <v>-702</v>
      </c>
      <c r="F39" s="24">
        <v>768</v>
      </c>
      <c r="G39" s="24">
        <v>-12</v>
      </c>
      <c r="H39" s="24">
        <f t="shared" si="19"/>
        <v>2476</v>
      </c>
      <c r="I39" s="24">
        <v>-94</v>
      </c>
      <c r="J39" s="24">
        <v>1502</v>
      </c>
      <c r="K39" s="24">
        <v>-288</v>
      </c>
      <c r="L39" s="24">
        <v>1981</v>
      </c>
      <c r="M39" s="24">
        <v>-2351</v>
      </c>
      <c r="N39" s="24">
        <v>2200</v>
      </c>
      <c r="O39" s="24">
        <v>-474</v>
      </c>
      <c r="P39" s="24">
        <v>-1465</v>
      </c>
      <c r="Q39" s="24">
        <v>189</v>
      </c>
    </row>
    <row r="40" spans="1:17" s="1" customFormat="1" ht="21" customHeight="1" x14ac:dyDescent="0.2">
      <c r="A40" s="28" t="s">
        <v>19</v>
      </c>
      <c r="B40" s="22">
        <f t="shared" si="18"/>
        <v>-3304</v>
      </c>
      <c r="C40" s="22">
        <v>-1138</v>
      </c>
      <c r="D40" s="22">
        <v>-149</v>
      </c>
      <c r="E40" s="22">
        <v>-2322</v>
      </c>
      <c r="F40" s="22">
        <v>305</v>
      </c>
      <c r="G40" s="22">
        <v>115</v>
      </c>
      <c r="H40" s="22">
        <f t="shared" si="19"/>
        <v>6588</v>
      </c>
      <c r="I40" s="22">
        <v>-5</v>
      </c>
      <c r="J40" s="22">
        <v>4946</v>
      </c>
      <c r="K40" s="22">
        <v>-554</v>
      </c>
      <c r="L40" s="22">
        <v>4150</v>
      </c>
      <c r="M40" s="22">
        <v>-2005</v>
      </c>
      <c r="N40" s="22">
        <v>84</v>
      </c>
      <c r="O40" s="22">
        <v>-28</v>
      </c>
      <c r="P40" s="22">
        <v>-1070</v>
      </c>
      <c r="Q40" s="22">
        <v>-2329</v>
      </c>
    </row>
    <row r="41" spans="1:17" s="1" customFormat="1" ht="21" customHeight="1" x14ac:dyDescent="0.2">
      <c r="A41" s="29" t="s">
        <v>20</v>
      </c>
      <c r="B41" s="24">
        <f t="shared" si="18"/>
        <v>-4095</v>
      </c>
      <c r="C41" s="24">
        <v>-2109</v>
      </c>
      <c r="D41" s="24">
        <v>-77</v>
      </c>
      <c r="E41" s="24">
        <v>-1905</v>
      </c>
      <c r="F41" s="24">
        <v>-4</v>
      </c>
      <c r="G41" s="24">
        <v>156</v>
      </c>
      <c r="H41" s="24">
        <f t="shared" si="19"/>
        <v>3124</v>
      </c>
      <c r="I41" s="24">
        <v>-191</v>
      </c>
      <c r="J41" s="24">
        <v>3334</v>
      </c>
      <c r="K41" s="24">
        <v>-59</v>
      </c>
      <c r="L41" s="24">
        <v>2241</v>
      </c>
      <c r="M41" s="24">
        <v>-4088</v>
      </c>
      <c r="N41" s="24">
        <v>2015</v>
      </c>
      <c r="O41" s="24">
        <v>-128</v>
      </c>
      <c r="P41" s="24">
        <v>1084</v>
      </c>
      <c r="Q41" s="24">
        <v>-269</v>
      </c>
    </row>
    <row r="42" spans="1:17" s="1" customFormat="1" ht="21" customHeight="1" x14ac:dyDescent="0.2">
      <c r="A42" s="28" t="s">
        <v>21</v>
      </c>
      <c r="B42" s="22">
        <f t="shared" si="18"/>
        <v>-3401</v>
      </c>
      <c r="C42" s="22">
        <v>-1517</v>
      </c>
      <c r="D42" s="22">
        <v>-258</v>
      </c>
      <c r="E42" s="22">
        <v>-1807</v>
      </c>
      <c r="F42" s="22">
        <v>181</v>
      </c>
      <c r="G42" s="22">
        <v>664</v>
      </c>
      <c r="H42" s="22">
        <f t="shared" si="19"/>
        <v>1974</v>
      </c>
      <c r="I42" s="22">
        <v>-134</v>
      </c>
      <c r="J42" s="22">
        <v>1865</v>
      </c>
      <c r="K42" s="22">
        <v>-133</v>
      </c>
      <c r="L42" s="22">
        <v>1614</v>
      </c>
      <c r="M42" s="22">
        <v>-890</v>
      </c>
      <c r="N42" s="22">
        <v>-483</v>
      </c>
      <c r="O42" s="22">
        <v>135</v>
      </c>
      <c r="P42" s="22">
        <v>677</v>
      </c>
      <c r="Q42" s="22">
        <v>86</v>
      </c>
    </row>
    <row r="43" spans="1:17" s="1" customFormat="1" ht="21" customHeight="1" x14ac:dyDescent="0.2">
      <c r="A43" s="29" t="s">
        <v>22</v>
      </c>
      <c r="B43" s="24">
        <f t="shared" si="18"/>
        <v>-2458</v>
      </c>
      <c r="C43" s="24">
        <v>-1197</v>
      </c>
      <c r="D43" s="24">
        <v>563</v>
      </c>
      <c r="E43" s="24">
        <v>-2403</v>
      </c>
      <c r="F43" s="24">
        <v>579</v>
      </c>
      <c r="G43" s="24">
        <v>245</v>
      </c>
      <c r="H43" s="24">
        <f t="shared" si="19"/>
        <v>-3689</v>
      </c>
      <c r="I43" s="24">
        <v>-625</v>
      </c>
      <c r="J43" s="24">
        <v>2571</v>
      </c>
      <c r="K43" s="24">
        <v>-585</v>
      </c>
      <c r="L43" s="24">
        <v>2566</v>
      </c>
      <c r="M43" s="24">
        <v>-5016</v>
      </c>
      <c r="N43" s="24">
        <v>-2821</v>
      </c>
      <c r="O43" s="24">
        <v>221</v>
      </c>
      <c r="P43" s="24">
        <v>4180</v>
      </c>
      <c r="Q43" s="24">
        <v>1722</v>
      </c>
    </row>
    <row r="44" spans="1:17" s="1" customFormat="1" ht="21" customHeight="1" x14ac:dyDescent="0.2">
      <c r="A44" s="28" t="s">
        <v>23</v>
      </c>
      <c r="B44" s="22">
        <f t="shared" ref="B44:B51" si="20">+D44+E44+F44+C44</f>
        <v>-1576</v>
      </c>
      <c r="C44" s="22">
        <v>-453</v>
      </c>
      <c r="D44" s="22">
        <v>247</v>
      </c>
      <c r="E44" s="22">
        <v>-1811</v>
      </c>
      <c r="F44" s="22">
        <v>441</v>
      </c>
      <c r="G44" s="22">
        <v>543</v>
      </c>
      <c r="H44" s="22">
        <f t="shared" ref="H44:H51" si="21">+I44+J44+K44+L44+M44+N44+O44</f>
        <v>4664</v>
      </c>
      <c r="I44" s="22">
        <v>-192</v>
      </c>
      <c r="J44" s="22">
        <v>2796</v>
      </c>
      <c r="K44" s="22">
        <v>-505</v>
      </c>
      <c r="L44" s="22">
        <v>6262</v>
      </c>
      <c r="M44" s="22">
        <v>-1048</v>
      </c>
      <c r="N44" s="22">
        <v>-3138</v>
      </c>
      <c r="O44" s="22">
        <v>489</v>
      </c>
      <c r="P44" s="22">
        <v>-1135</v>
      </c>
      <c r="Q44" s="22">
        <v>-2496</v>
      </c>
    </row>
    <row r="45" spans="1:17" s="1" customFormat="1" ht="21" customHeight="1" x14ac:dyDescent="0.2">
      <c r="A45" s="29" t="s">
        <v>24</v>
      </c>
      <c r="B45" s="24">
        <f t="shared" si="20"/>
        <v>-1313</v>
      </c>
      <c r="C45" s="24">
        <v>-861</v>
      </c>
      <c r="D45" s="24">
        <v>270</v>
      </c>
      <c r="E45" s="24">
        <v>-1779</v>
      </c>
      <c r="F45" s="24">
        <v>1057</v>
      </c>
      <c r="G45" s="24">
        <v>88</v>
      </c>
      <c r="H45" s="24">
        <f t="shared" si="21"/>
        <v>4412</v>
      </c>
      <c r="I45" s="24">
        <v>-742</v>
      </c>
      <c r="J45" s="24">
        <v>1411</v>
      </c>
      <c r="K45" s="24">
        <v>-926</v>
      </c>
      <c r="L45" s="24">
        <v>7719</v>
      </c>
      <c r="M45" s="24">
        <v>-770</v>
      </c>
      <c r="N45" s="24">
        <v>-1870</v>
      </c>
      <c r="O45" s="24">
        <v>-410</v>
      </c>
      <c r="P45" s="24">
        <v>692</v>
      </c>
      <c r="Q45" s="24">
        <v>-3879</v>
      </c>
    </row>
    <row r="46" spans="1:17" s="1" customFormat="1" ht="21" customHeight="1" x14ac:dyDescent="0.2">
      <c r="A46" s="28" t="s">
        <v>25</v>
      </c>
      <c r="B46" s="22">
        <f t="shared" si="20"/>
        <v>-2062</v>
      </c>
      <c r="C46" s="22">
        <v>-830</v>
      </c>
      <c r="D46" s="22">
        <v>-94</v>
      </c>
      <c r="E46" s="22">
        <v>-1463</v>
      </c>
      <c r="F46" s="22">
        <v>325</v>
      </c>
      <c r="G46" s="22">
        <v>126</v>
      </c>
      <c r="H46" s="22">
        <f t="shared" si="21"/>
        <v>1349</v>
      </c>
      <c r="I46" s="22">
        <v>-476</v>
      </c>
      <c r="J46" s="22">
        <v>2235</v>
      </c>
      <c r="K46" s="22">
        <v>-808</v>
      </c>
      <c r="L46" s="22">
        <v>1490</v>
      </c>
      <c r="M46" s="22">
        <v>-1986</v>
      </c>
      <c r="N46" s="22">
        <v>677</v>
      </c>
      <c r="O46" s="22">
        <v>217</v>
      </c>
      <c r="P46" s="22">
        <v>597</v>
      </c>
      <c r="Q46" s="22">
        <v>-10</v>
      </c>
    </row>
    <row r="47" spans="1:17" s="1" customFormat="1" ht="21" customHeight="1" x14ac:dyDescent="0.2">
      <c r="A47" s="29" t="s">
        <v>26</v>
      </c>
      <c r="B47" s="24">
        <f t="shared" si="20"/>
        <v>-2291</v>
      </c>
      <c r="C47" s="24">
        <v>-951</v>
      </c>
      <c r="D47" s="24">
        <v>315</v>
      </c>
      <c r="E47" s="24">
        <v>-1790</v>
      </c>
      <c r="F47" s="24">
        <v>135</v>
      </c>
      <c r="G47" s="24">
        <v>238</v>
      </c>
      <c r="H47" s="24">
        <f t="shared" si="21"/>
        <v>4755</v>
      </c>
      <c r="I47" s="24">
        <v>-1982</v>
      </c>
      <c r="J47" s="24">
        <v>3867</v>
      </c>
      <c r="K47" s="24">
        <v>-270</v>
      </c>
      <c r="L47" s="24">
        <v>-376</v>
      </c>
      <c r="M47" s="24">
        <v>1020</v>
      </c>
      <c r="N47" s="24">
        <v>2599</v>
      </c>
      <c r="O47" s="24">
        <v>-103</v>
      </c>
      <c r="P47" s="24">
        <v>-952</v>
      </c>
      <c r="Q47" s="24">
        <v>-1750</v>
      </c>
    </row>
    <row r="48" spans="1:17" s="1" customFormat="1" ht="21" customHeight="1" x14ac:dyDescent="0.2">
      <c r="A48" s="28" t="s">
        <v>131</v>
      </c>
      <c r="B48" s="22">
        <f t="shared" si="20"/>
        <v>-2711</v>
      </c>
      <c r="C48" s="22">
        <v>-1068</v>
      </c>
      <c r="D48" s="22">
        <v>136</v>
      </c>
      <c r="E48" s="22">
        <v>-1770</v>
      </c>
      <c r="F48" s="22">
        <v>-9</v>
      </c>
      <c r="G48" s="22">
        <v>431</v>
      </c>
      <c r="H48" s="22">
        <f t="shared" si="21"/>
        <v>4034</v>
      </c>
      <c r="I48" s="22">
        <v>-199</v>
      </c>
      <c r="J48" s="22">
        <v>4690</v>
      </c>
      <c r="K48" s="22">
        <v>-1005</v>
      </c>
      <c r="L48" s="22">
        <v>3804</v>
      </c>
      <c r="M48" s="22">
        <v>-1553</v>
      </c>
      <c r="N48" s="22">
        <v>-1586</v>
      </c>
      <c r="O48" s="22">
        <v>-117</v>
      </c>
      <c r="P48" s="22">
        <v>-551</v>
      </c>
      <c r="Q48" s="22">
        <v>-1203</v>
      </c>
    </row>
    <row r="49" spans="1:17" s="1" customFormat="1" ht="21" customHeight="1" x14ac:dyDescent="0.2">
      <c r="A49" s="29" t="s">
        <v>132</v>
      </c>
      <c r="B49" s="24">
        <f t="shared" si="20"/>
        <v>-2810</v>
      </c>
      <c r="C49" s="24">
        <v>-1589</v>
      </c>
      <c r="D49" s="24">
        <v>3</v>
      </c>
      <c r="E49" s="24">
        <v>-2553</v>
      </c>
      <c r="F49" s="24">
        <v>1329</v>
      </c>
      <c r="G49" s="24">
        <v>260</v>
      </c>
      <c r="H49" s="24">
        <f t="shared" si="21"/>
        <v>3422</v>
      </c>
      <c r="I49" s="24">
        <v>-404</v>
      </c>
      <c r="J49" s="24">
        <v>2510</v>
      </c>
      <c r="K49" s="24">
        <v>-456</v>
      </c>
      <c r="L49" s="24">
        <v>-2342</v>
      </c>
      <c r="M49" s="24">
        <v>-427</v>
      </c>
      <c r="N49" s="24">
        <v>4861</v>
      </c>
      <c r="O49" s="24">
        <v>-320</v>
      </c>
      <c r="P49" s="24">
        <v>400</v>
      </c>
      <c r="Q49" s="24">
        <v>-1272</v>
      </c>
    </row>
    <row r="50" spans="1:17" s="1" customFormat="1" ht="21" customHeight="1" x14ac:dyDescent="0.2">
      <c r="A50" s="28" t="s">
        <v>133</v>
      </c>
      <c r="B50" s="22">
        <f t="shared" si="20"/>
        <v>-2685</v>
      </c>
      <c r="C50" s="22">
        <v>-2117</v>
      </c>
      <c r="D50" s="22">
        <v>61</v>
      </c>
      <c r="E50" s="22">
        <v>-1909</v>
      </c>
      <c r="F50" s="22">
        <v>1280</v>
      </c>
      <c r="G50" s="22">
        <v>635</v>
      </c>
      <c r="H50" s="22">
        <f t="shared" si="21"/>
        <v>1179</v>
      </c>
      <c r="I50" s="22">
        <v>-937</v>
      </c>
      <c r="J50" s="22">
        <v>1533</v>
      </c>
      <c r="K50" s="22">
        <v>-1183</v>
      </c>
      <c r="L50" s="22">
        <v>-283</v>
      </c>
      <c r="M50" s="22">
        <v>-469</v>
      </c>
      <c r="N50" s="22">
        <v>2760</v>
      </c>
      <c r="O50" s="22">
        <v>-242</v>
      </c>
      <c r="P50" s="22">
        <v>2387</v>
      </c>
      <c r="Q50" s="22">
        <v>-1516</v>
      </c>
    </row>
    <row r="51" spans="1:17" s="1" customFormat="1" ht="21" customHeight="1" x14ac:dyDescent="0.2">
      <c r="A51" s="29" t="s">
        <v>134</v>
      </c>
      <c r="B51" s="24">
        <f t="shared" si="20"/>
        <v>-4941</v>
      </c>
      <c r="C51" s="24">
        <v>-2598</v>
      </c>
      <c r="D51" s="24">
        <v>536</v>
      </c>
      <c r="E51" s="24">
        <v>-3516</v>
      </c>
      <c r="F51" s="24">
        <v>637</v>
      </c>
      <c r="G51" s="24">
        <v>779</v>
      </c>
      <c r="H51" s="24">
        <f t="shared" si="21"/>
        <v>4626</v>
      </c>
      <c r="I51" s="24">
        <v>-7628</v>
      </c>
      <c r="J51" s="24">
        <v>11143</v>
      </c>
      <c r="K51" s="24">
        <v>-2005</v>
      </c>
      <c r="L51" s="24">
        <v>527</v>
      </c>
      <c r="M51" s="24">
        <v>-1470</v>
      </c>
      <c r="N51" s="24">
        <v>4069</v>
      </c>
      <c r="O51" s="24">
        <v>-10</v>
      </c>
      <c r="P51" s="24">
        <v>-1975</v>
      </c>
      <c r="Q51" s="24">
        <v>1511</v>
      </c>
    </row>
    <row r="52" spans="1:17" s="1" customFormat="1" ht="21" customHeight="1" x14ac:dyDescent="0.2">
      <c r="A52" s="28" t="s">
        <v>136</v>
      </c>
      <c r="B52" s="22">
        <f t="shared" ref="B52:B59" si="22">+D52+E52+F52+C52</f>
        <v>-5125</v>
      </c>
      <c r="C52" s="22">
        <v>-3493</v>
      </c>
      <c r="D52" s="22">
        <v>947</v>
      </c>
      <c r="E52" s="22">
        <v>-3543</v>
      </c>
      <c r="F52" s="22">
        <v>964</v>
      </c>
      <c r="G52" s="22">
        <v>589</v>
      </c>
      <c r="H52" s="22">
        <f t="shared" ref="H52:H59" si="23">+I52+J52+K52+L52+M52+N52+O52</f>
        <v>6915</v>
      </c>
      <c r="I52" s="22">
        <v>-70</v>
      </c>
      <c r="J52" s="22">
        <v>5819</v>
      </c>
      <c r="K52" s="22">
        <v>-615</v>
      </c>
      <c r="L52" s="22">
        <v>-139</v>
      </c>
      <c r="M52" s="22">
        <v>-1733</v>
      </c>
      <c r="N52" s="22">
        <v>3865</v>
      </c>
      <c r="O52" s="22">
        <v>-212</v>
      </c>
      <c r="P52" s="22">
        <v>-507</v>
      </c>
      <c r="Q52" s="22">
        <v>-1872</v>
      </c>
    </row>
    <row r="53" spans="1:17" s="1" customFormat="1" ht="21" customHeight="1" x14ac:dyDescent="0.2">
      <c r="A53" s="29" t="s">
        <v>137</v>
      </c>
      <c r="B53" s="24">
        <f t="shared" si="22"/>
        <v>-7065</v>
      </c>
      <c r="C53" s="24">
        <v>-4611</v>
      </c>
      <c r="D53" s="24">
        <v>842</v>
      </c>
      <c r="E53" s="24">
        <v>-4414</v>
      </c>
      <c r="F53" s="24">
        <v>1118</v>
      </c>
      <c r="G53" s="24">
        <v>684</v>
      </c>
      <c r="H53" s="24">
        <f t="shared" si="23"/>
        <v>11460</v>
      </c>
      <c r="I53" s="24">
        <v>-762</v>
      </c>
      <c r="J53" s="24">
        <v>4659</v>
      </c>
      <c r="K53" s="24">
        <v>-1904</v>
      </c>
      <c r="L53" s="24">
        <v>-792</v>
      </c>
      <c r="M53" s="24">
        <v>2000</v>
      </c>
      <c r="N53" s="24">
        <v>8467</v>
      </c>
      <c r="O53" s="24">
        <v>-208</v>
      </c>
      <c r="P53" s="24">
        <v>-1860</v>
      </c>
      <c r="Q53" s="24">
        <v>-3219</v>
      </c>
    </row>
    <row r="54" spans="1:17" s="1" customFormat="1" ht="21" customHeight="1" x14ac:dyDescent="0.2">
      <c r="A54" s="28" t="s">
        <v>138</v>
      </c>
      <c r="B54" s="22">
        <f t="shared" si="22"/>
        <v>-5988</v>
      </c>
      <c r="C54" s="22">
        <v>-4513</v>
      </c>
      <c r="D54" s="22">
        <v>906</v>
      </c>
      <c r="E54" s="22">
        <v>-3516</v>
      </c>
      <c r="F54" s="22">
        <v>1135</v>
      </c>
      <c r="G54" s="22">
        <v>1158</v>
      </c>
      <c r="H54" s="22">
        <f t="shared" si="23"/>
        <v>6562</v>
      </c>
      <c r="I54" s="22">
        <v>-1699</v>
      </c>
      <c r="J54" s="22">
        <v>6617</v>
      </c>
      <c r="K54" s="22">
        <v>-2173</v>
      </c>
      <c r="L54" s="22">
        <v>-1441</v>
      </c>
      <c r="M54" s="22">
        <v>-1870</v>
      </c>
      <c r="N54" s="22">
        <v>7576</v>
      </c>
      <c r="O54" s="22">
        <v>-448</v>
      </c>
      <c r="P54" s="22">
        <v>279</v>
      </c>
      <c r="Q54" s="22">
        <v>-2011</v>
      </c>
    </row>
    <row r="55" spans="1:17" s="1" customFormat="1" ht="21" customHeight="1" x14ac:dyDescent="0.2">
      <c r="A55" s="29" t="s">
        <v>139</v>
      </c>
      <c r="B55" s="24">
        <f t="shared" si="22"/>
        <v>-8323</v>
      </c>
      <c r="C55" s="24">
        <v>-6449</v>
      </c>
      <c r="D55" s="24">
        <v>2063</v>
      </c>
      <c r="E55" s="24">
        <v>-4914</v>
      </c>
      <c r="F55" s="24">
        <v>977</v>
      </c>
      <c r="G55" s="24">
        <v>2340</v>
      </c>
      <c r="H55" s="24">
        <f t="shared" si="23"/>
        <v>13130</v>
      </c>
      <c r="I55" s="24">
        <v>-3133</v>
      </c>
      <c r="J55" s="24">
        <v>6556</v>
      </c>
      <c r="K55" s="24">
        <v>-1648</v>
      </c>
      <c r="L55" s="24">
        <v>2485</v>
      </c>
      <c r="M55" s="24">
        <v>-168</v>
      </c>
      <c r="N55" s="24">
        <v>10216</v>
      </c>
      <c r="O55" s="24">
        <v>-1178</v>
      </c>
      <c r="P55" s="24">
        <v>-1212</v>
      </c>
      <c r="Q55" s="24">
        <v>-5935</v>
      </c>
    </row>
    <row r="56" spans="1:17" s="1" customFormat="1" ht="21" customHeight="1" x14ac:dyDescent="0.2">
      <c r="A56" s="28" t="s">
        <v>140</v>
      </c>
      <c r="B56" s="22">
        <f t="shared" si="22"/>
        <v>-8013</v>
      </c>
      <c r="C56" s="22">
        <v>-6019</v>
      </c>
      <c r="D56" s="22">
        <v>851</v>
      </c>
      <c r="E56" s="22">
        <v>-3109</v>
      </c>
      <c r="F56" s="22">
        <v>264</v>
      </c>
      <c r="G56" s="22">
        <v>2005</v>
      </c>
      <c r="H56" s="22">
        <f t="shared" si="23"/>
        <v>15834</v>
      </c>
      <c r="I56" s="22">
        <v>-1451</v>
      </c>
      <c r="J56" s="22">
        <v>5658</v>
      </c>
      <c r="K56" s="22">
        <v>1003</v>
      </c>
      <c r="L56" s="22">
        <v>-2679</v>
      </c>
      <c r="M56" s="22">
        <v>-3001</v>
      </c>
      <c r="N56" s="22">
        <v>15997</v>
      </c>
      <c r="O56" s="22">
        <v>307</v>
      </c>
      <c r="P56" s="22">
        <v>-1394</v>
      </c>
      <c r="Q56" s="22">
        <v>-8432</v>
      </c>
    </row>
    <row r="57" spans="1:17" s="1" customFormat="1" ht="21" customHeight="1" x14ac:dyDescent="0.2">
      <c r="A57" s="29" t="s">
        <v>141</v>
      </c>
      <c r="B57" s="24">
        <f t="shared" si="22"/>
        <v>-9865</v>
      </c>
      <c r="C57" s="24">
        <v>-8382</v>
      </c>
      <c r="D57" s="24">
        <v>1369</v>
      </c>
      <c r="E57" s="24">
        <v>-4419</v>
      </c>
      <c r="F57" s="24">
        <v>1567</v>
      </c>
      <c r="G57" s="24">
        <v>2756</v>
      </c>
      <c r="H57" s="24">
        <f t="shared" si="23"/>
        <v>15498</v>
      </c>
      <c r="I57" s="24">
        <v>-1438</v>
      </c>
      <c r="J57" s="24">
        <v>4085</v>
      </c>
      <c r="K57" s="24">
        <v>-1626</v>
      </c>
      <c r="L57" s="24">
        <v>2986</v>
      </c>
      <c r="M57" s="24">
        <v>1200</v>
      </c>
      <c r="N57" s="24">
        <v>10333</v>
      </c>
      <c r="O57" s="24">
        <v>-42</v>
      </c>
      <c r="P57" s="24">
        <v>-2522</v>
      </c>
      <c r="Q57" s="24">
        <v>-5867</v>
      </c>
    </row>
    <row r="58" spans="1:17" s="1" customFormat="1" ht="21" customHeight="1" x14ac:dyDescent="0.2">
      <c r="A58" s="28" t="s">
        <v>142</v>
      </c>
      <c r="B58" s="22">
        <f t="shared" si="22"/>
        <v>-8748</v>
      </c>
      <c r="C58" s="22">
        <v>-8498</v>
      </c>
      <c r="D58" s="22">
        <v>961</v>
      </c>
      <c r="E58" s="22">
        <v>-3011</v>
      </c>
      <c r="F58" s="22">
        <v>1800</v>
      </c>
      <c r="G58" s="22">
        <v>655</v>
      </c>
      <c r="H58" s="22">
        <f t="shared" si="23"/>
        <v>4492</v>
      </c>
      <c r="I58" s="22">
        <v>-1366</v>
      </c>
      <c r="J58" s="22">
        <v>2511</v>
      </c>
      <c r="K58" s="22">
        <v>2067</v>
      </c>
      <c r="L58" s="22">
        <v>-392</v>
      </c>
      <c r="M58" s="22">
        <v>509</v>
      </c>
      <c r="N58" s="22">
        <v>1516</v>
      </c>
      <c r="O58" s="22">
        <v>-353</v>
      </c>
      <c r="P58" s="22">
        <v>-2030</v>
      </c>
      <c r="Q58" s="22">
        <v>5631</v>
      </c>
    </row>
    <row r="59" spans="1:17" s="1" customFormat="1" ht="21" customHeight="1" x14ac:dyDescent="0.2">
      <c r="A59" s="29" t="s">
        <v>143</v>
      </c>
      <c r="B59" s="24">
        <f t="shared" si="22"/>
        <v>-8331</v>
      </c>
      <c r="C59" s="24">
        <v>-7760</v>
      </c>
      <c r="D59" s="24">
        <v>1825</v>
      </c>
      <c r="E59" s="24">
        <v>-2343</v>
      </c>
      <c r="F59" s="24">
        <v>-53</v>
      </c>
      <c r="G59" s="24">
        <v>699</v>
      </c>
      <c r="H59" s="24">
        <f t="shared" si="23"/>
        <v>3215</v>
      </c>
      <c r="I59" s="24">
        <v>-358</v>
      </c>
      <c r="J59" s="24">
        <v>2724</v>
      </c>
      <c r="K59" s="24">
        <v>914</v>
      </c>
      <c r="L59" s="24">
        <v>-4638</v>
      </c>
      <c r="M59" s="24">
        <v>6509</v>
      </c>
      <c r="N59" s="24">
        <v>-1031</v>
      </c>
      <c r="O59" s="24">
        <v>-905</v>
      </c>
      <c r="P59" s="24">
        <v>-6215</v>
      </c>
      <c r="Q59" s="24">
        <v>10632</v>
      </c>
    </row>
    <row r="60" spans="1:17" s="1" customFormat="1" ht="21" customHeight="1" x14ac:dyDescent="0.2">
      <c r="A60" s="28" t="s">
        <v>146</v>
      </c>
      <c r="B60" s="22">
        <f t="shared" ref="B60:B67" si="24">+D60+E60+F60+C60</f>
        <v>-2604</v>
      </c>
      <c r="C60" s="22">
        <v>-1504</v>
      </c>
      <c r="D60" s="22">
        <v>1010</v>
      </c>
      <c r="E60" s="22">
        <v>-3057</v>
      </c>
      <c r="F60" s="22">
        <v>947</v>
      </c>
      <c r="G60" s="22">
        <v>2455</v>
      </c>
      <c r="H60" s="22">
        <f t="shared" ref="H60:H67" si="25">+I60+J60+K60+L60+M60+N60+O60</f>
        <v>3366</v>
      </c>
      <c r="I60" s="22">
        <v>-1269</v>
      </c>
      <c r="J60" s="22">
        <v>3098</v>
      </c>
      <c r="K60" s="22">
        <v>159</v>
      </c>
      <c r="L60" s="22">
        <v>-1289</v>
      </c>
      <c r="M60" s="22">
        <v>4601</v>
      </c>
      <c r="N60" s="22">
        <v>-334</v>
      </c>
      <c r="O60" s="22">
        <v>-1600</v>
      </c>
      <c r="P60" s="22">
        <v>-2956</v>
      </c>
      <c r="Q60" s="22">
        <v>-261</v>
      </c>
    </row>
    <row r="61" spans="1:17" s="1" customFormat="1" ht="21" customHeight="1" x14ac:dyDescent="0.2">
      <c r="A61" s="29" t="s">
        <v>147</v>
      </c>
      <c r="B61" s="24">
        <f t="shared" si="24"/>
        <v>-3681</v>
      </c>
      <c r="C61" s="24">
        <v>-1508</v>
      </c>
      <c r="D61" s="24">
        <v>1193</v>
      </c>
      <c r="E61" s="24">
        <v>-4578</v>
      </c>
      <c r="F61" s="24">
        <v>1212</v>
      </c>
      <c r="G61" s="24">
        <v>1385</v>
      </c>
      <c r="H61" s="24">
        <f t="shared" si="25"/>
        <v>5372</v>
      </c>
      <c r="I61" s="24">
        <v>-2131</v>
      </c>
      <c r="J61" s="24">
        <v>2566</v>
      </c>
      <c r="K61" s="24">
        <v>-411</v>
      </c>
      <c r="L61" s="24">
        <v>4595</v>
      </c>
      <c r="M61" s="24">
        <v>-914</v>
      </c>
      <c r="N61" s="24">
        <v>1876</v>
      </c>
      <c r="O61" s="24">
        <v>-209</v>
      </c>
      <c r="P61" s="24">
        <v>405</v>
      </c>
      <c r="Q61" s="24">
        <v>-3481</v>
      </c>
    </row>
    <row r="62" spans="1:17" s="1" customFormat="1" ht="21" customHeight="1" x14ac:dyDescent="0.2">
      <c r="A62" s="28" t="s">
        <v>148</v>
      </c>
      <c r="B62" s="22">
        <f t="shared" si="24"/>
        <v>-4231</v>
      </c>
      <c r="C62" s="22">
        <v>-2194</v>
      </c>
      <c r="D62" s="22">
        <v>1038</v>
      </c>
      <c r="E62" s="22">
        <v>-3936</v>
      </c>
      <c r="F62" s="22">
        <v>861</v>
      </c>
      <c r="G62" s="22">
        <v>645</v>
      </c>
      <c r="H62" s="22">
        <f t="shared" si="25"/>
        <v>16023</v>
      </c>
      <c r="I62" s="22">
        <v>-438</v>
      </c>
      <c r="J62" s="22">
        <v>4545</v>
      </c>
      <c r="K62" s="22">
        <v>-811</v>
      </c>
      <c r="L62" s="22">
        <v>8119</v>
      </c>
      <c r="M62" s="22">
        <v>-623</v>
      </c>
      <c r="N62" s="22">
        <v>5064</v>
      </c>
      <c r="O62" s="22">
        <v>167</v>
      </c>
      <c r="P62" s="22">
        <v>-3220</v>
      </c>
      <c r="Q62" s="22">
        <v>-9217</v>
      </c>
    </row>
    <row r="63" spans="1:17" s="1" customFormat="1" ht="21" customHeight="1" x14ac:dyDescent="0.2">
      <c r="A63" s="29" t="s">
        <v>149</v>
      </c>
      <c r="B63" s="24">
        <f t="shared" si="24"/>
        <v>-6639</v>
      </c>
      <c r="C63" s="24">
        <v>-2411</v>
      </c>
      <c r="D63" s="24">
        <v>1554</v>
      </c>
      <c r="E63" s="24">
        <v>-4980</v>
      </c>
      <c r="F63" s="24">
        <v>-802</v>
      </c>
      <c r="G63" s="24">
        <v>2555</v>
      </c>
      <c r="H63" s="24">
        <f t="shared" si="25"/>
        <v>10141</v>
      </c>
      <c r="I63" s="24">
        <v>-724</v>
      </c>
      <c r="J63" s="24">
        <v>2813</v>
      </c>
      <c r="K63" s="24">
        <v>-385</v>
      </c>
      <c r="L63" s="24">
        <v>4777</v>
      </c>
      <c r="M63" s="24">
        <v>2211</v>
      </c>
      <c r="N63" s="24">
        <v>1499</v>
      </c>
      <c r="O63" s="24">
        <v>-50</v>
      </c>
      <c r="P63" s="24">
        <v>-4274</v>
      </c>
      <c r="Q63" s="24">
        <v>-1783</v>
      </c>
    </row>
    <row r="64" spans="1:17" s="1" customFormat="1" ht="21" customHeight="1" x14ac:dyDescent="0.2">
      <c r="A64" s="28" t="s">
        <v>152</v>
      </c>
      <c r="B64" s="22">
        <f t="shared" si="24"/>
        <v>-3699</v>
      </c>
      <c r="C64" s="22">
        <v>-1994</v>
      </c>
      <c r="D64" s="22">
        <v>743</v>
      </c>
      <c r="E64" s="22">
        <v>-4187</v>
      </c>
      <c r="F64" s="22">
        <v>1739</v>
      </c>
      <c r="G64" s="22">
        <v>1750</v>
      </c>
      <c r="H64" s="22">
        <f t="shared" si="25"/>
        <v>13391</v>
      </c>
      <c r="I64" s="22">
        <v>-1088</v>
      </c>
      <c r="J64" s="22">
        <v>5873</v>
      </c>
      <c r="K64" s="22">
        <v>-807</v>
      </c>
      <c r="L64" s="22">
        <v>10068</v>
      </c>
      <c r="M64" s="22">
        <v>-2411</v>
      </c>
      <c r="N64" s="22">
        <v>1914</v>
      </c>
      <c r="O64" s="22">
        <v>-158</v>
      </c>
      <c r="P64" s="22">
        <v>-2997</v>
      </c>
      <c r="Q64" s="22">
        <v>-8445</v>
      </c>
    </row>
    <row r="65" spans="1:17" s="1" customFormat="1" ht="21" customHeight="1" x14ac:dyDescent="0.2">
      <c r="A65" s="29" t="s">
        <v>153</v>
      </c>
      <c r="B65" s="24">
        <f t="shared" si="24"/>
        <v>-3639</v>
      </c>
      <c r="C65" s="24">
        <v>-2069</v>
      </c>
      <c r="D65" s="24">
        <v>1075</v>
      </c>
      <c r="E65" s="24">
        <v>-4286</v>
      </c>
      <c r="F65" s="24">
        <v>1641</v>
      </c>
      <c r="G65" s="24">
        <v>1335</v>
      </c>
      <c r="H65" s="24">
        <f t="shared" si="25"/>
        <v>5772</v>
      </c>
      <c r="I65" s="24">
        <v>1120</v>
      </c>
      <c r="J65" s="24">
        <v>-1246</v>
      </c>
      <c r="K65" s="24">
        <v>232</v>
      </c>
      <c r="L65" s="24">
        <v>4010</v>
      </c>
      <c r="M65" s="24">
        <v>-1176</v>
      </c>
      <c r="N65" s="24">
        <v>2960</v>
      </c>
      <c r="O65" s="24">
        <v>-128</v>
      </c>
      <c r="P65" s="24">
        <v>32</v>
      </c>
      <c r="Q65" s="24">
        <v>-3500</v>
      </c>
    </row>
    <row r="66" spans="1:17" s="1" customFormat="1" ht="21" customHeight="1" x14ac:dyDescent="0.2">
      <c r="A66" s="28" t="s">
        <v>154</v>
      </c>
      <c r="B66" s="22">
        <f t="shared" si="24"/>
        <v>-7589</v>
      </c>
      <c r="C66" s="22">
        <v>-3196</v>
      </c>
      <c r="D66" s="22">
        <v>462</v>
      </c>
      <c r="E66" s="22">
        <v>-5362</v>
      </c>
      <c r="F66" s="22">
        <v>507</v>
      </c>
      <c r="G66" s="22">
        <v>1670</v>
      </c>
      <c r="H66" s="22">
        <f t="shared" si="25"/>
        <v>16533</v>
      </c>
      <c r="I66" s="22">
        <v>-1273</v>
      </c>
      <c r="J66" s="22">
        <v>2358</v>
      </c>
      <c r="K66" s="22">
        <v>-217</v>
      </c>
      <c r="L66" s="22">
        <v>9299</v>
      </c>
      <c r="M66" s="22">
        <v>1571</v>
      </c>
      <c r="N66" s="22">
        <v>4736</v>
      </c>
      <c r="O66" s="22">
        <v>59</v>
      </c>
      <c r="P66" s="22">
        <v>-3025</v>
      </c>
      <c r="Q66" s="22">
        <v>-7589</v>
      </c>
    </row>
    <row r="67" spans="1:17" s="1" customFormat="1" ht="21" customHeight="1" x14ac:dyDescent="0.2">
      <c r="A67" s="29" t="s">
        <v>155</v>
      </c>
      <c r="B67" s="24">
        <f t="shared" si="24"/>
        <v>-9103</v>
      </c>
      <c r="C67" s="24">
        <v>-4551</v>
      </c>
      <c r="D67" s="24">
        <v>818</v>
      </c>
      <c r="E67" s="24">
        <v>-5245</v>
      </c>
      <c r="F67" s="24">
        <v>-125</v>
      </c>
      <c r="G67" s="24">
        <v>3865</v>
      </c>
      <c r="H67" s="24">
        <f t="shared" si="25"/>
        <v>5308</v>
      </c>
      <c r="I67" s="24">
        <v>-6243</v>
      </c>
      <c r="J67" s="24">
        <v>7360</v>
      </c>
      <c r="K67" s="24">
        <v>-319</v>
      </c>
      <c r="L67" s="24">
        <v>3272</v>
      </c>
      <c r="M67" s="24">
        <v>-1885</v>
      </c>
      <c r="N67" s="24">
        <v>3683</v>
      </c>
      <c r="O67" s="24">
        <v>-560</v>
      </c>
      <c r="P67" s="24">
        <v>-4472</v>
      </c>
      <c r="Q67" s="24">
        <v>4402</v>
      </c>
    </row>
    <row r="68" spans="1:17" s="1" customFormat="1" ht="21" customHeight="1" x14ac:dyDescent="0.2">
      <c r="A68" s="28" t="s">
        <v>156</v>
      </c>
      <c r="B68" s="22">
        <f t="shared" ref="B68:B75" si="26">+D68+E68+F68+C68</f>
        <v>-5008</v>
      </c>
      <c r="C68" s="22">
        <v>-2666</v>
      </c>
      <c r="D68" s="22">
        <v>1263</v>
      </c>
      <c r="E68" s="22">
        <v>-4614</v>
      </c>
      <c r="F68" s="22">
        <v>1009</v>
      </c>
      <c r="G68" s="22">
        <v>1140</v>
      </c>
      <c r="H68" s="22">
        <f t="shared" ref="H68:H75" si="27">+I68+J68+K68+L68+M68+N68+O68</f>
        <v>18487</v>
      </c>
      <c r="I68" s="22">
        <v>-3242</v>
      </c>
      <c r="J68" s="22">
        <v>7710</v>
      </c>
      <c r="K68" s="22">
        <v>-610</v>
      </c>
      <c r="L68" s="22">
        <v>3597</v>
      </c>
      <c r="M68" s="22">
        <v>-2089</v>
      </c>
      <c r="N68" s="22">
        <v>13082</v>
      </c>
      <c r="O68" s="22">
        <v>39</v>
      </c>
      <c r="P68" s="22">
        <v>-4406</v>
      </c>
      <c r="Q68" s="22">
        <v>-10213</v>
      </c>
    </row>
    <row r="69" spans="1:17" s="1" customFormat="1" ht="21" customHeight="1" x14ac:dyDescent="0.2">
      <c r="A69" s="29" t="s">
        <v>157</v>
      </c>
      <c r="B69" s="24">
        <f t="shared" si="26"/>
        <v>-6233</v>
      </c>
      <c r="C69" s="24">
        <v>-4547</v>
      </c>
      <c r="D69" s="24">
        <v>2018</v>
      </c>
      <c r="E69" s="24">
        <v>-7156</v>
      </c>
      <c r="F69" s="24">
        <v>3452</v>
      </c>
      <c r="G69" s="24">
        <v>2034</v>
      </c>
      <c r="H69" s="24">
        <f t="shared" si="27"/>
        <v>7698</v>
      </c>
      <c r="I69" s="24">
        <v>-2318</v>
      </c>
      <c r="J69" s="24">
        <v>3462</v>
      </c>
      <c r="K69" s="24">
        <v>-266</v>
      </c>
      <c r="L69" s="24">
        <v>6128</v>
      </c>
      <c r="M69" s="24">
        <v>640</v>
      </c>
      <c r="N69" s="24">
        <v>-68</v>
      </c>
      <c r="O69" s="24">
        <v>120</v>
      </c>
      <c r="P69" s="24">
        <v>-2692</v>
      </c>
      <c r="Q69" s="24">
        <v>-807</v>
      </c>
    </row>
    <row r="70" spans="1:17" s="1" customFormat="1" ht="21" customHeight="1" x14ac:dyDescent="0.2">
      <c r="A70" s="28" t="s">
        <v>158</v>
      </c>
      <c r="B70" s="22">
        <f t="shared" si="26"/>
        <v>-7107</v>
      </c>
      <c r="C70" s="22">
        <v>-3309</v>
      </c>
      <c r="D70" s="22">
        <v>1474</v>
      </c>
      <c r="E70" s="22">
        <v>-6263</v>
      </c>
      <c r="F70" s="22">
        <v>991</v>
      </c>
      <c r="G70" s="22">
        <v>2032</v>
      </c>
      <c r="H70" s="22">
        <f t="shared" si="27"/>
        <v>1125</v>
      </c>
      <c r="I70" s="22">
        <v>-1090</v>
      </c>
      <c r="J70" s="22">
        <v>5183</v>
      </c>
      <c r="K70" s="22">
        <v>1065</v>
      </c>
      <c r="L70" s="22">
        <v>5192</v>
      </c>
      <c r="M70" s="22">
        <v>-2110</v>
      </c>
      <c r="N70" s="22">
        <v>-6772</v>
      </c>
      <c r="O70" s="22">
        <v>-343</v>
      </c>
      <c r="P70" s="22">
        <v>-1303</v>
      </c>
      <c r="Q70" s="22">
        <v>5253</v>
      </c>
    </row>
    <row r="71" spans="1:17" s="1" customFormat="1" ht="21" customHeight="1" x14ac:dyDescent="0.2">
      <c r="A71" s="29" t="s">
        <v>159</v>
      </c>
      <c r="B71" s="24">
        <f t="shared" si="26"/>
        <v>-7422</v>
      </c>
      <c r="C71" s="24">
        <v>-3520</v>
      </c>
      <c r="D71" s="24">
        <v>913</v>
      </c>
      <c r="E71" s="24">
        <v>-5522</v>
      </c>
      <c r="F71" s="24">
        <v>707</v>
      </c>
      <c r="G71" s="24">
        <v>4811</v>
      </c>
      <c r="H71" s="24">
        <f t="shared" si="27"/>
        <v>4644</v>
      </c>
      <c r="I71" s="24">
        <v>-1593</v>
      </c>
      <c r="J71" s="24">
        <v>4298</v>
      </c>
      <c r="K71" s="24">
        <v>680</v>
      </c>
      <c r="L71" s="24">
        <v>958</v>
      </c>
      <c r="M71" s="24">
        <v>-35</v>
      </c>
      <c r="N71" s="24">
        <v>335</v>
      </c>
      <c r="O71" s="24">
        <v>1</v>
      </c>
      <c r="P71" s="24">
        <v>-1517</v>
      </c>
      <c r="Q71" s="24">
        <v>-516</v>
      </c>
    </row>
    <row r="72" spans="1:17" s="1" customFormat="1" ht="21" customHeight="1" x14ac:dyDescent="0.2">
      <c r="A72" s="28" t="s">
        <v>161</v>
      </c>
      <c r="B72" s="22">
        <f t="shared" si="26"/>
        <v>-6110</v>
      </c>
      <c r="C72" s="22">
        <v>-2709</v>
      </c>
      <c r="D72" s="22">
        <v>1320</v>
      </c>
      <c r="E72" s="22">
        <v>-5258</v>
      </c>
      <c r="F72" s="22">
        <v>537</v>
      </c>
      <c r="G72" s="22">
        <v>1752</v>
      </c>
      <c r="H72" s="22">
        <f t="shared" si="27"/>
        <v>7416</v>
      </c>
      <c r="I72" s="22">
        <v>1096</v>
      </c>
      <c r="J72" s="22">
        <v>-1788</v>
      </c>
      <c r="K72" s="22">
        <v>-202</v>
      </c>
      <c r="L72" s="22">
        <v>6018</v>
      </c>
      <c r="M72" s="22">
        <v>2635</v>
      </c>
      <c r="N72" s="22">
        <v>-977</v>
      </c>
      <c r="O72" s="22">
        <v>634</v>
      </c>
      <c r="P72" s="22">
        <v>-2099</v>
      </c>
      <c r="Q72" s="22">
        <v>-959</v>
      </c>
    </row>
    <row r="73" spans="1:17" s="1" customFormat="1" ht="21" customHeight="1" x14ac:dyDescent="0.2">
      <c r="A73" s="29" t="s">
        <v>162</v>
      </c>
      <c r="B73" s="24">
        <f t="shared" si="26"/>
        <v>-3280</v>
      </c>
      <c r="C73" s="24">
        <v>-2104</v>
      </c>
      <c r="D73" s="24">
        <v>1948</v>
      </c>
      <c r="E73" s="24">
        <v>-5480</v>
      </c>
      <c r="F73" s="24">
        <v>2356</v>
      </c>
      <c r="G73" s="24">
        <v>2910</v>
      </c>
      <c r="H73" s="24">
        <f t="shared" si="27"/>
        <v>4618</v>
      </c>
      <c r="I73" s="24">
        <v>399</v>
      </c>
      <c r="J73" s="24">
        <v>2386</v>
      </c>
      <c r="K73" s="24">
        <v>210</v>
      </c>
      <c r="L73" s="24">
        <v>4497</v>
      </c>
      <c r="M73" s="24">
        <v>-2542</v>
      </c>
      <c r="N73" s="24">
        <v>-1255</v>
      </c>
      <c r="O73" s="24">
        <v>923</v>
      </c>
      <c r="P73" s="24">
        <v>271</v>
      </c>
      <c r="Q73" s="24">
        <v>-4519</v>
      </c>
    </row>
    <row r="74" spans="1:17" s="1" customFormat="1" ht="21" customHeight="1" x14ac:dyDescent="0.2">
      <c r="A74" s="28" t="s">
        <v>163</v>
      </c>
      <c r="B74" s="22">
        <f t="shared" si="26"/>
        <v>-4507</v>
      </c>
      <c r="C74" s="22">
        <v>-523</v>
      </c>
      <c r="D74" s="22">
        <v>1359</v>
      </c>
      <c r="E74" s="22">
        <v>-6289</v>
      </c>
      <c r="F74" s="22">
        <v>946</v>
      </c>
      <c r="G74" s="22">
        <v>3135</v>
      </c>
      <c r="H74" s="22">
        <f t="shared" si="27"/>
        <v>5788</v>
      </c>
      <c r="I74" s="22">
        <v>-688</v>
      </c>
      <c r="J74" s="22">
        <v>1726</v>
      </c>
      <c r="K74" s="22">
        <v>-74</v>
      </c>
      <c r="L74" s="22">
        <v>5447</v>
      </c>
      <c r="M74" s="22">
        <v>-1548</v>
      </c>
      <c r="N74" s="22">
        <v>118</v>
      </c>
      <c r="O74" s="22">
        <v>807</v>
      </c>
      <c r="P74" s="22">
        <v>-2075</v>
      </c>
      <c r="Q74" s="22">
        <v>-2341</v>
      </c>
    </row>
    <row r="75" spans="1:17" s="1" customFormat="1" ht="21" customHeight="1" x14ac:dyDescent="0.2">
      <c r="A75" s="29" t="s">
        <v>164</v>
      </c>
      <c r="B75" s="24">
        <f t="shared" si="26"/>
        <v>-4366</v>
      </c>
      <c r="C75" s="24">
        <v>-1362</v>
      </c>
      <c r="D75" s="24">
        <v>1339</v>
      </c>
      <c r="E75" s="24">
        <v>-5643</v>
      </c>
      <c r="F75" s="24">
        <v>1300</v>
      </c>
      <c r="G75" s="24">
        <v>3160</v>
      </c>
      <c r="H75" s="24">
        <f t="shared" si="27"/>
        <v>4752</v>
      </c>
      <c r="I75" s="24">
        <v>-1562</v>
      </c>
      <c r="J75" s="24">
        <v>3744</v>
      </c>
      <c r="K75" s="24">
        <v>-370</v>
      </c>
      <c r="L75" s="24">
        <v>4785</v>
      </c>
      <c r="M75" s="24">
        <v>-510</v>
      </c>
      <c r="N75" s="24">
        <v>-1845</v>
      </c>
      <c r="O75" s="24">
        <v>510</v>
      </c>
      <c r="P75" s="24">
        <v>-164</v>
      </c>
      <c r="Q75" s="24">
        <v>-3382</v>
      </c>
    </row>
    <row r="76" spans="1:17" s="1" customFormat="1" ht="21" customHeight="1" x14ac:dyDescent="0.2">
      <c r="A76" s="28" t="s">
        <v>165</v>
      </c>
      <c r="B76" s="22">
        <f t="shared" ref="B76:B83" si="28">+D76+E76+F76+C76</f>
        <v>-3051</v>
      </c>
      <c r="C76" s="22">
        <v>-183</v>
      </c>
      <c r="D76" s="22">
        <v>1686</v>
      </c>
      <c r="E76" s="22">
        <v>-4984</v>
      </c>
      <c r="F76" s="22">
        <v>430</v>
      </c>
      <c r="G76" s="22">
        <v>1076</v>
      </c>
      <c r="H76" s="22">
        <f t="shared" ref="H76:H83" si="29">+I76+J76+K76+L76+M76+N76+O76</f>
        <v>6549</v>
      </c>
      <c r="I76" s="22">
        <v>1263</v>
      </c>
      <c r="J76" s="22">
        <v>230</v>
      </c>
      <c r="K76" s="22">
        <v>-1633</v>
      </c>
      <c r="L76" s="22">
        <v>4063</v>
      </c>
      <c r="M76" s="22">
        <v>1150</v>
      </c>
      <c r="N76" s="22">
        <v>1196</v>
      </c>
      <c r="O76" s="22">
        <v>280</v>
      </c>
      <c r="P76" s="22">
        <v>-2002</v>
      </c>
      <c r="Q76" s="22">
        <v>-2572</v>
      </c>
    </row>
    <row r="77" spans="1:17" s="1" customFormat="1" ht="21" customHeight="1" x14ac:dyDescent="0.2">
      <c r="A77" s="29" t="s">
        <v>166</v>
      </c>
      <c r="B77" s="24">
        <f t="shared" si="28"/>
        <v>634</v>
      </c>
      <c r="C77" s="24">
        <v>1571</v>
      </c>
      <c r="D77" s="24">
        <v>2202</v>
      </c>
      <c r="E77" s="24">
        <v>-5982</v>
      </c>
      <c r="F77" s="24">
        <v>2843</v>
      </c>
      <c r="G77" s="24">
        <v>4262</v>
      </c>
      <c r="H77" s="24">
        <f t="shared" si="29"/>
        <v>-1713</v>
      </c>
      <c r="I77" s="24">
        <v>3379</v>
      </c>
      <c r="J77" s="24">
        <v>-3945</v>
      </c>
      <c r="K77" s="24">
        <v>-580</v>
      </c>
      <c r="L77" s="24">
        <v>-1870</v>
      </c>
      <c r="M77" s="24">
        <v>-662</v>
      </c>
      <c r="N77" s="24">
        <v>1874</v>
      </c>
      <c r="O77" s="24">
        <v>91</v>
      </c>
      <c r="P77" s="24">
        <v>-1636</v>
      </c>
      <c r="Q77" s="24">
        <v>-1547</v>
      </c>
    </row>
    <row r="78" spans="1:17" s="1" customFormat="1" ht="21" customHeight="1" x14ac:dyDescent="0.2">
      <c r="A78" s="28" t="s">
        <v>167</v>
      </c>
      <c r="B78" s="22">
        <f t="shared" si="28"/>
        <v>-2761</v>
      </c>
      <c r="C78" s="22">
        <v>1449</v>
      </c>
      <c r="D78" s="22">
        <v>1367</v>
      </c>
      <c r="E78" s="22">
        <v>-6250</v>
      </c>
      <c r="F78" s="22">
        <v>673</v>
      </c>
      <c r="G78" s="22">
        <v>3019</v>
      </c>
      <c r="H78" s="22">
        <f t="shared" si="29"/>
        <v>674</v>
      </c>
      <c r="I78" s="22">
        <v>-1920</v>
      </c>
      <c r="J78" s="22">
        <v>2496</v>
      </c>
      <c r="K78" s="22">
        <v>-352</v>
      </c>
      <c r="L78" s="22">
        <v>-732</v>
      </c>
      <c r="M78" s="22">
        <v>-2074</v>
      </c>
      <c r="N78" s="22">
        <v>3262</v>
      </c>
      <c r="O78" s="22">
        <v>-6</v>
      </c>
      <c r="P78" s="22">
        <v>-3224</v>
      </c>
      <c r="Q78" s="22">
        <v>2292</v>
      </c>
    </row>
    <row r="79" spans="1:17" s="1" customFormat="1" ht="21" customHeight="1" x14ac:dyDescent="0.2">
      <c r="A79" s="29" t="s">
        <v>168</v>
      </c>
      <c r="B79" s="24">
        <f t="shared" si="28"/>
        <v>-1927</v>
      </c>
      <c r="C79" s="24">
        <v>205</v>
      </c>
      <c r="D79" s="24">
        <v>1717</v>
      </c>
      <c r="E79" s="24">
        <v>-4966</v>
      </c>
      <c r="F79" s="24">
        <v>1117</v>
      </c>
      <c r="G79" s="24">
        <v>3614</v>
      </c>
      <c r="H79" s="24">
        <f t="shared" si="29"/>
        <v>-1247</v>
      </c>
      <c r="I79" s="24">
        <v>2145</v>
      </c>
      <c r="J79" s="24">
        <v>-3948</v>
      </c>
      <c r="K79" s="24">
        <v>386</v>
      </c>
      <c r="L79" s="24">
        <v>1191</v>
      </c>
      <c r="M79" s="24">
        <v>1575</v>
      </c>
      <c r="N79" s="24">
        <v>-2738</v>
      </c>
      <c r="O79" s="24">
        <v>142</v>
      </c>
      <c r="P79" s="24">
        <v>-1322</v>
      </c>
      <c r="Q79" s="24">
        <v>882</v>
      </c>
    </row>
    <row r="80" spans="1:17" s="1" customFormat="1" ht="21" customHeight="1" x14ac:dyDescent="0.2">
      <c r="A80" s="28" t="s">
        <v>172</v>
      </c>
      <c r="B80" s="22">
        <f t="shared" si="28"/>
        <v>-1040</v>
      </c>
      <c r="C80" s="22">
        <v>1588</v>
      </c>
      <c r="D80" s="22">
        <v>1709</v>
      </c>
      <c r="E80" s="22">
        <v>-5414</v>
      </c>
      <c r="F80" s="22">
        <v>1077</v>
      </c>
      <c r="G80" s="22">
        <v>2021</v>
      </c>
      <c r="H80" s="22">
        <f t="shared" si="29"/>
        <v>-2966</v>
      </c>
      <c r="I80" s="22">
        <v>770</v>
      </c>
      <c r="J80" s="22">
        <v>3795</v>
      </c>
      <c r="K80" s="22">
        <v>-1222</v>
      </c>
      <c r="L80" s="22">
        <v>-199</v>
      </c>
      <c r="M80" s="22">
        <v>-2829</v>
      </c>
      <c r="N80" s="22">
        <v>-3697</v>
      </c>
      <c r="O80" s="22">
        <v>416</v>
      </c>
      <c r="P80" s="22">
        <v>-2482</v>
      </c>
      <c r="Q80" s="22">
        <v>4467</v>
      </c>
    </row>
    <row r="81" spans="1:17" s="1" customFormat="1" ht="21" customHeight="1" x14ac:dyDescent="0.2">
      <c r="A81" s="29" t="s">
        <v>173</v>
      </c>
      <c r="B81" s="24">
        <f t="shared" si="28"/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t="shared" si="29"/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</row>
    <row r="82" spans="1:17" s="1" customFormat="1" ht="21" customHeight="1" x14ac:dyDescent="0.2">
      <c r="A82" s="28" t="s">
        <v>174</v>
      </c>
      <c r="B82" s="22">
        <f t="shared" si="28"/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f t="shared" si="29"/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s="1" customFormat="1" ht="21" customHeight="1" x14ac:dyDescent="0.2">
      <c r="A83" s="29" t="s">
        <v>175</v>
      </c>
      <c r="B83" s="24">
        <f t="shared" si="28"/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29"/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</row>
    <row r="84" spans="1:17" s="1" customFormat="1" ht="1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7" s="1" customFormat="1" ht="1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7" s="1" customFormat="1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7" s="1" customFormat="1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7" s="1" customFormat="1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7" s="1" customFormat="1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7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7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7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7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7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7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7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</sheetData>
  <mergeCells count="5">
    <mergeCell ref="Q6:Q7"/>
    <mergeCell ref="B6:F6"/>
    <mergeCell ref="H6:O6"/>
    <mergeCell ref="P6:P7"/>
    <mergeCell ref="G6:G7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54" fitToHeight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A2:AQ221"/>
  <sheetViews>
    <sheetView showGridLines="0" view="pageBreakPreview" zoomScale="75" zoomScaleNormal="100" workbookViewId="0">
      <pane ySplit="10" topLeftCell="A68" activePane="bottomLeft" state="frozen"/>
      <selection pane="bottomLeft" activeCell="R86" sqref="R86"/>
    </sheetView>
  </sheetViews>
  <sheetFormatPr defaultRowHeight="12.75" x14ac:dyDescent="0.2"/>
  <cols>
    <col min="1" max="1" width="14.5703125" customWidth="1"/>
    <col min="2" max="2" width="12.85546875" customWidth="1"/>
    <col min="3" max="5" width="11.7109375" customWidth="1"/>
    <col min="6" max="6" width="15.5703125" customWidth="1"/>
    <col min="7" max="7" width="16.42578125" customWidth="1"/>
    <col min="8" max="8" width="11.7109375" customWidth="1"/>
    <col min="9" max="9" width="13.42578125" customWidth="1"/>
    <col min="10" max="11" width="11.7109375" customWidth="1"/>
    <col min="12" max="12" width="14.7109375" customWidth="1"/>
    <col min="13" max="13" width="16.140625" customWidth="1"/>
    <col min="14" max="14" width="14.140625" customWidth="1"/>
    <col min="15" max="16" width="11.7109375" customWidth="1"/>
    <col min="17" max="17" width="17.85546875" customWidth="1"/>
    <col min="18" max="18" width="17.28515625" customWidth="1"/>
    <col min="19" max="20" width="10.7109375" customWidth="1"/>
  </cols>
  <sheetData>
    <row r="2" spans="1:27" ht="20.25" x14ac:dyDescent="0.2">
      <c r="A2" s="12" t="s">
        <v>169</v>
      </c>
    </row>
    <row r="4" spans="1:27" ht="15.75" x14ac:dyDescent="0.25">
      <c r="A4" s="5" t="s">
        <v>108</v>
      </c>
    </row>
    <row r="5" spans="1:27" x14ac:dyDescent="0.2">
      <c r="R5" s="2"/>
    </row>
    <row r="6" spans="1:27" s="1" customFormat="1" ht="27" customHeight="1" x14ac:dyDescent="0.2">
      <c r="A6" s="49" t="s">
        <v>171</v>
      </c>
      <c r="B6" s="104" t="s">
        <v>72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  <c r="S6"/>
      <c r="T6"/>
      <c r="U6"/>
      <c r="V6"/>
      <c r="W6"/>
      <c r="X6"/>
      <c r="Y6"/>
      <c r="Z6"/>
      <c r="AA6"/>
    </row>
    <row r="7" spans="1:27" s="1" customFormat="1" ht="25.5" customHeight="1" x14ac:dyDescent="0.2">
      <c r="A7" s="56"/>
      <c r="B7" s="100" t="s">
        <v>63</v>
      </c>
      <c r="C7" s="57" t="s">
        <v>73</v>
      </c>
      <c r="D7" s="57"/>
      <c r="E7" s="57"/>
      <c r="F7" s="57"/>
      <c r="G7" s="57"/>
      <c r="H7" s="57" t="s">
        <v>68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/>
      <c r="T7"/>
      <c r="U7"/>
      <c r="V7"/>
      <c r="W7"/>
      <c r="X7"/>
      <c r="Y7"/>
      <c r="Z7"/>
      <c r="AA7"/>
    </row>
    <row r="8" spans="1:27" s="1" customFormat="1" ht="22.5" customHeight="1" x14ac:dyDescent="0.2">
      <c r="A8" s="56"/>
      <c r="B8" s="100"/>
      <c r="C8" s="94" t="s">
        <v>63</v>
      </c>
      <c r="D8" s="85" t="s">
        <v>74</v>
      </c>
      <c r="E8" s="85" t="s">
        <v>18</v>
      </c>
      <c r="F8" s="85" t="s">
        <v>75</v>
      </c>
      <c r="G8" s="85" t="s">
        <v>126</v>
      </c>
      <c r="H8" s="94" t="s">
        <v>63</v>
      </c>
      <c r="I8" s="115" t="s">
        <v>76</v>
      </c>
      <c r="J8" s="115"/>
      <c r="K8" s="115"/>
      <c r="L8" s="115"/>
      <c r="M8" s="115"/>
      <c r="N8" s="115" t="s">
        <v>77</v>
      </c>
      <c r="O8" s="115"/>
      <c r="P8" s="115"/>
      <c r="Q8" s="115"/>
      <c r="R8" s="115"/>
      <c r="S8"/>
      <c r="T8"/>
      <c r="U8"/>
      <c r="V8"/>
      <c r="W8"/>
      <c r="X8"/>
      <c r="Y8"/>
      <c r="Z8"/>
      <c r="AA8"/>
    </row>
    <row r="9" spans="1:27" s="1" customFormat="1" ht="64.5" customHeight="1" x14ac:dyDescent="0.2">
      <c r="A9" s="50"/>
      <c r="B9" s="101"/>
      <c r="C9" s="95"/>
      <c r="D9" s="86"/>
      <c r="E9" s="86"/>
      <c r="F9" s="86"/>
      <c r="G9" s="86"/>
      <c r="H9" s="95"/>
      <c r="I9" s="46" t="s">
        <v>63</v>
      </c>
      <c r="J9" s="43" t="s">
        <v>17</v>
      </c>
      <c r="K9" s="43" t="s">
        <v>18</v>
      </c>
      <c r="L9" s="43" t="s">
        <v>75</v>
      </c>
      <c r="M9" s="43" t="s">
        <v>126</v>
      </c>
      <c r="N9" s="46" t="s">
        <v>63</v>
      </c>
      <c r="O9" s="43" t="s">
        <v>17</v>
      </c>
      <c r="P9" s="43" t="s">
        <v>18</v>
      </c>
      <c r="Q9" s="43" t="s">
        <v>75</v>
      </c>
      <c r="R9" s="43" t="s">
        <v>126</v>
      </c>
      <c r="S9"/>
      <c r="T9"/>
      <c r="U9"/>
      <c r="V9"/>
      <c r="W9"/>
      <c r="X9"/>
      <c r="Y9"/>
      <c r="Z9"/>
      <c r="AA9"/>
    </row>
    <row r="10" spans="1:27" s="1" customFormat="1" ht="21" customHeight="1" x14ac:dyDescent="0.2">
      <c r="A10" s="20">
        <v>1</v>
      </c>
      <c r="B10" s="20">
        <f>A10+1</f>
        <v>2</v>
      </c>
      <c r="C10" s="20">
        <f>B10+1</f>
        <v>3</v>
      </c>
      <c r="D10" s="20">
        <f t="shared" ref="D10:R10" si="0">C10+1</f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 s="20">
        <f t="shared" si="0"/>
        <v>17</v>
      </c>
      <c r="R10" s="20">
        <f t="shared" si="0"/>
        <v>18</v>
      </c>
      <c r="S10"/>
      <c r="T10"/>
      <c r="U10"/>
      <c r="V10"/>
      <c r="W10"/>
      <c r="X10"/>
      <c r="Y10"/>
      <c r="Z10"/>
      <c r="AA10"/>
    </row>
    <row r="11" spans="1:27" s="1" customFormat="1" ht="21" customHeight="1" x14ac:dyDescent="0.2">
      <c r="A11" s="21">
        <v>2000</v>
      </c>
      <c r="B11" s="22">
        <f t="shared" ref="B11:B16" si="1">C11+H11</f>
        <v>-84</v>
      </c>
      <c r="C11" s="22">
        <f t="shared" ref="C11:C16" si="2">D11+E11+F11+G11</f>
        <v>-20</v>
      </c>
      <c r="D11" s="22">
        <f>+D26+D27+D28+D29</f>
        <v>0</v>
      </c>
      <c r="E11" s="22">
        <f>+E26+E27+E28+E29</f>
        <v>-3</v>
      </c>
      <c r="F11" s="22">
        <f>+F26+F27+F28+F29</f>
        <v>-1</v>
      </c>
      <c r="G11" s="22">
        <f>+G26+G27+G28+G29</f>
        <v>-16</v>
      </c>
      <c r="H11" s="22">
        <f t="shared" ref="H11:H16" si="3">I11+N11</f>
        <v>-64</v>
      </c>
      <c r="I11" s="22">
        <f t="shared" ref="I11:I16" si="4">+J11+K11+L11+M11</f>
        <v>-8</v>
      </c>
      <c r="J11" s="22">
        <f>+J26+J27+J28+J29</f>
        <v>0</v>
      </c>
      <c r="K11" s="22">
        <f>+K26+K27+K28+K29</f>
        <v>22</v>
      </c>
      <c r="L11" s="22">
        <f>+L26+L27+L28+L29</f>
        <v>11</v>
      </c>
      <c r="M11" s="22">
        <f>+M26+M27+M28+M29</f>
        <v>-41</v>
      </c>
      <c r="N11" s="22">
        <f t="shared" ref="N11:N16" si="5">+O11+P11+Q11+R11</f>
        <v>-56</v>
      </c>
      <c r="O11" s="22">
        <f>+O26+O27+O28+O29</f>
        <v>0</v>
      </c>
      <c r="P11" s="22">
        <f>+P26+P27+P28+P29</f>
        <v>-26</v>
      </c>
      <c r="Q11" s="22">
        <f>+Q26+Q27+Q28+Q29</f>
        <v>-3</v>
      </c>
      <c r="R11" s="22">
        <f>+R26+R27+R28+R29</f>
        <v>-27</v>
      </c>
      <c r="S11"/>
      <c r="T11"/>
      <c r="U11"/>
      <c r="V11"/>
      <c r="W11"/>
      <c r="X11"/>
      <c r="Y11"/>
      <c r="Z11"/>
      <c r="AA11"/>
    </row>
    <row r="12" spans="1:27" s="1" customFormat="1" ht="21" customHeight="1" x14ac:dyDescent="0.2">
      <c r="A12" s="23">
        <v>2001</v>
      </c>
      <c r="B12" s="24">
        <f t="shared" si="1"/>
        <v>48</v>
      </c>
      <c r="C12" s="24">
        <f t="shared" si="2"/>
        <v>-67</v>
      </c>
      <c r="D12" s="24">
        <f>+D30+D31+D32+D33</f>
        <v>0</v>
      </c>
      <c r="E12" s="24">
        <f>+E30+E31+E32+E33</f>
        <v>3</v>
      </c>
      <c r="F12" s="24">
        <f>+F30+F31+F32+F33</f>
        <v>-1</v>
      </c>
      <c r="G12" s="24">
        <f>+G30+G31+G32+G33</f>
        <v>-69</v>
      </c>
      <c r="H12" s="24">
        <f t="shared" si="3"/>
        <v>115</v>
      </c>
      <c r="I12" s="24">
        <f t="shared" si="4"/>
        <v>125</v>
      </c>
      <c r="J12" s="24">
        <f>+J30+J31+J32+J33</f>
        <v>0</v>
      </c>
      <c r="K12" s="24">
        <f>+K30+K31+K32+K33</f>
        <v>-35</v>
      </c>
      <c r="L12" s="24">
        <f>+L30+L31+L32+L33</f>
        <v>195</v>
      </c>
      <c r="M12" s="24">
        <f>+M30+M31+M32+M33</f>
        <v>-35</v>
      </c>
      <c r="N12" s="24">
        <f t="shared" si="5"/>
        <v>-10</v>
      </c>
      <c r="O12" s="24">
        <f>+O30+O31+O32+O33</f>
        <v>0</v>
      </c>
      <c r="P12" s="24">
        <f>+P30+P31+P32+P33</f>
        <v>-19</v>
      </c>
      <c r="Q12" s="24">
        <f>+Q30+Q31+Q32+Q33</f>
        <v>0</v>
      </c>
      <c r="R12" s="24">
        <f>+R30+R31+R32+R33</f>
        <v>9</v>
      </c>
      <c r="S12"/>
      <c r="T12"/>
      <c r="U12"/>
      <c r="V12"/>
      <c r="W12"/>
      <c r="X12"/>
      <c r="Y12"/>
      <c r="Z12"/>
      <c r="AA12"/>
    </row>
    <row r="13" spans="1:27" s="1" customFormat="1" ht="21" customHeight="1" x14ac:dyDescent="0.2">
      <c r="A13" s="21">
        <v>2002</v>
      </c>
      <c r="B13" s="22">
        <f t="shared" si="1"/>
        <v>-1157</v>
      </c>
      <c r="C13" s="22">
        <f t="shared" si="2"/>
        <v>-268</v>
      </c>
      <c r="D13" s="22">
        <f>+D34+D35+D36+D37</f>
        <v>0</v>
      </c>
      <c r="E13" s="22">
        <f>+E34+E35+E36+E37</f>
        <v>-1</v>
      </c>
      <c r="F13" s="22">
        <f>+F34+F35+F36+F37</f>
        <v>0</v>
      </c>
      <c r="G13" s="22">
        <f>+G34+G35+G36+G37</f>
        <v>-267</v>
      </c>
      <c r="H13" s="22">
        <f t="shared" si="3"/>
        <v>-889</v>
      </c>
      <c r="I13" s="22">
        <f t="shared" si="4"/>
        <v>-614</v>
      </c>
      <c r="J13" s="22">
        <f>+J34+J35+J36+J37</f>
        <v>0</v>
      </c>
      <c r="K13" s="22">
        <f>+K34+K35+K36+K37</f>
        <v>-133</v>
      </c>
      <c r="L13" s="22">
        <f>+L34+L35+L36+L37</f>
        <v>37</v>
      </c>
      <c r="M13" s="22">
        <f>+M34+M35+M36+M37</f>
        <v>-518</v>
      </c>
      <c r="N13" s="22">
        <f t="shared" si="5"/>
        <v>-275</v>
      </c>
      <c r="O13" s="22">
        <f>+O34+O35+O36+O37</f>
        <v>0</v>
      </c>
      <c r="P13" s="22">
        <f>+P34+P35+P36+P37</f>
        <v>-212</v>
      </c>
      <c r="Q13" s="22">
        <f>+Q34+Q35+Q36+Q37</f>
        <v>0</v>
      </c>
      <c r="R13" s="22">
        <f>+R34+R35+R36+R37</f>
        <v>-63</v>
      </c>
      <c r="S13"/>
      <c r="T13"/>
      <c r="U13"/>
      <c r="V13"/>
      <c r="W13"/>
      <c r="X13"/>
      <c r="Y13"/>
      <c r="Z13"/>
      <c r="AA13"/>
    </row>
    <row r="14" spans="1:27" s="8" customFormat="1" ht="21" customHeight="1" x14ac:dyDescent="0.2">
      <c r="A14" s="23">
        <v>2003</v>
      </c>
      <c r="B14" s="24">
        <f t="shared" si="1"/>
        <v>-1296</v>
      </c>
      <c r="C14" s="24">
        <f t="shared" si="2"/>
        <v>183</v>
      </c>
      <c r="D14" s="24">
        <f>+D38+D39+D40+D41</f>
        <v>0</v>
      </c>
      <c r="E14" s="24">
        <f>+E38+E39+E40+E41</f>
        <v>11</v>
      </c>
      <c r="F14" s="24">
        <f>+F38+F39+F40+F41</f>
        <v>0</v>
      </c>
      <c r="G14" s="24">
        <f>+G38+G39+G40+G41</f>
        <v>172</v>
      </c>
      <c r="H14" s="24">
        <f t="shared" si="3"/>
        <v>-1479</v>
      </c>
      <c r="I14" s="24">
        <f t="shared" si="4"/>
        <v>-1376</v>
      </c>
      <c r="J14" s="24">
        <f>+J38+J39+J40+J41</f>
        <v>0</v>
      </c>
      <c r="K14" s="24">
        <f>+K38+K39+K40+K41</f>
        <v>-284</v>
      </c>
      <c r="L14" s="24">
        <f>+L38+L39+L40+L41</f>
        <v>-22</v>
      </c>
      <c r="M14" s="24">
        <f>+M38+M39+M40+M41</f>
        <v>-1070</v>
      </c>
      <c r="N14" s="24">
        <f t="shared" si="5"/>
        <v>-103</v>
      </c>
      <c r="O14" s="24">
        <f>+O38+O39+O40+O41</f>
        <v>0</v>
      </c>
      <c r="P14" s="24">
        <f>+P38+P39+P40+P41</f>
        <v>26</v>
      </c>
      <c r="Q14" s="24">
        <f>+Q38+Q39+Q40+Q41</f>
        <v>1</v>
      </c>
      <c r="R14" s="24">
        <f>+R38+R39+R40+R41</f>
        <v>-130</v>
      </c>
      <c r="S14" s="7"/>
      <c r="T14" s="7"/>
      <c r="U14" s="7"/>
      <c r="V14" s="7"/>
      <c r="W14" s="7"/>
      <c r="X14" s="7"/>
      <c r="Y14" s="7"/>
      <c r="Z14" s="7"/>
      <c r="AA14" s="7"/>
    </row>
    <row r="15" spans="1:27" s="1" customFormat="1" ht="21" customHeight="1" x14ac:dyDescent="0.2">
      <c r="A15" s="21">
        <v>2004</v>
      </c>
      <c r="B15" s="22">
        <f t="shared" si="1"/>
        <v>-1331</v>
      </c>
      <c r="C15" s="22">
        <f t="shared" si="2"/>
        <v>-57</v>
      </c>
      <c r="D15" s="22">
        <f>+D42+D43+D44+D45</f>
        <v>0</v>
      </c>
      <c r="E15" s="22">
        <f>+E42+E43+E44+E45</f>
        <v>6</v>
      </c>
      <c r="F15" s="22">
        <f>+F42+F43+F44+F45</f>
        <v>5</v>
      </c>
      <c r="G15" s="22">
        <f>+G42+G43+G44+G45</f>
        <v>-68</v>
      </c>
      <c r="H15" s="22">
        <f t="shared" si="3"/>
        <v>-1274</v>
      </c>
      <c r="I15" s="22">
        <f t="shared" si="4"/>
        <v>-934</v>
      </c>
      <c r="J15" s="22">
        <f>+J42+J43+J44+J45</f>
        <v>0</v>
      </c>
      <c r="K15" s="22">
        <f>+K42+K43+K44+K45</f>
        <v>-237</v>
      </c>
      <c r="L15" s="22">
        <f>+L42+L43+L44+L45</f>
        <v>-7</v>
      </c>
      <c r="M15" s="22">
        <f>+M42+M43+M44+M45</f>
        <v>-690</v>
      </c>
      <c r="N15" s="22">
        <f t="shared" si="5"/>
        <v>-340</v>
      </c>
      <c r="O15" s="22">
        <f>+O42+O43+O44+O45</f>
        <v>0</v>
      </c>
      <c r="P15" s="22">
        <f>+P42+P43+P44+P45</f>
        <v>-293</v>
      </c>
      <c r="Q15" s="22">
        <f>+Q42+Q43+Q44+Q45</f>
        <v>0</v>
      </c>
      <c r="R15" s="22">
        <f>+R42+R43+R44+R45</f>
        <v>-47</v>
      </c>
      <c r="S15"/>
      <c r="T15"/>
      <c r="U15"/>
      <c r="V15"/>
      <c r="W15"/>
      <c r="X15"/>
      <c r="Y15"/>
      <c r="Z15"/>
      <c r="AA15"/>
    </row>
    <row r="16" spans="1:27" s="8" customFormat="1" ht="21" customHeight="1" x14ac:dyDescent="0.2">
      <c r="A16" s="23">
        <v>2005</v>
      </c>
      <c r="B16" s="24">
        <f t="shared" si="1"/>
        <v>-2509</v>
      </c>
      <c r="C16" s="24">
        <f t="shared" si="2"/>
        <v>-575</v>
      </c>
      <c r="D16" s="24">
        <f>+D46+D47+D48+D49</f>
        <v>0</v>
      </c>
      <c r="E16" s="24">
        <f>+E46+E47+E48+E49</f>
        <v>77</v>
      </c>
      <c r="F16" s="24">
        <f>+F46+F47+F48+F49</f>
        <v>-4</v>
      </c>
      <c r="G16" s="24">
        <f>+G46+G47+G48+G49</f>
        <v>-648</v>
      </c>
      <c r="H16" s="24">
        <f t="shared" si="3"/>
        <v>-1934</v>
      </c>
      <c r="I16" s="24">
        <f t="shared" si="4"/>
        <v>-2175</v>
      </c>
      <c r="J16" s="24">
        <f>+J46+J47+J48+J49</f>
        <v>0</v>
      </c>
      <c r="K16" s="24">
        <f>+K46+K47+K48+K49</f>
        <v>-1166</v>
      </c>
      <c r="L16" s="24">
        <f>+L46+L47+L48+L49</f>
        <v>-4</v>
      </c>
      <c r="M16" s="24">
        <f>+M46+M47+M48+M49</f>
        <v>-1005</v>
      </c>
      <c r="N16" s="24">
        <f t="shared" si="5"/>
        <v>241</v>
      </c>
      <c r="O16" s="24">
        <f>+O46+O47+O48+O49</f>
        <v>0</v>
      </c>
      <c r="P16" s="24">
        <f>+P46+P47+P48+P49</f>
        <v>-36</v>
      </c>
      <c r="Q16" s="24">
        <f>+Q46+Q47+Q48+Q49</f>
        <v>4</v>
      </c>
      <c r="R16" s="24">
        <f>+R46+R47+R48+R49</f>
        <v>273</v>
      </c>
      <c r="S16" s="7"/>
      <c r="T16" s="7"/>
      <c r="U16" s="7"/>
      <c r="V16" s="7"/>
      <c r="W16" s="7"/>
      <c r="X16" s="7"/>
      <c r="Y16" s="7"/>
      <c r="Z16" s="7"/>
      <c r="AA16" s="7"/>
    </row>
    <row r="17" spans="1:43" s="8" customFormat="1" ht="21" customHeight="1" x14ac:dyDescent="0.2">
      <c r="A17" s="21">
        <v>2006</v>
      </c>
      <c r="B17" s="22">
        <f>C17+H17</f>
        <v>-4649</v>
      </c>
      <c r="C17" s="22">
        <f>D17+E17+F17+G17</f>
        <v>-2996</v>
      </c>
      <c r="D17" s="22">
        <f>+D50+D51+D52+D53</f>
        <v>0</v>
      </c>
      <c r="E17" s="22">
        <f>+E50+E51+E52+E53</f>
        <v>-84</v>
      </c>
      <c r="F17" s="22">
        <f>+F50+F51+F52+F53</f>
        <v>-2</v>
      </c>
      <c r="G17" s="22">
        <f>+G50+G51+G52+G53</f>
        <v>-2910</v>
      </c>
      <c r="H17" s="22">
        <f>I17+N17</f>
        <v>-1653</v>
      </c>
      <c r="I17" s="22">
        <f>+J17+K17+L17+M17</f>
        <v>-1541</v>
      </c>
      <c r="J17" s="22">
        <f>+J50+J51+J52+J53</f>
        <v>0</v>
      </c>
      <c r="K17" s="22">
        <f>+K50+K51+K52+K53</f>
        <v>59</v>
      </c>
      <c r="L17" s="22">
        <f>+L50+L51+L52+L53</f>
        <v>4</v>
      </c>
      <c r="M17" s="22">
        <f>+M50+M51+M52+M53</f>
        <v>-1604</v>
      </c>
      <c r="N17" s="22">
        <f>+O17+P17+Q17+R17</f>
        <v>-112</v>
      </c>
      <c r="O17" s="22">
        <f>+O50+O51+O52+O53</f>
        <v>0</v>
      </c>
      <c r="P17" s="22">
        <f>+P50+P51+P52+P53</f>
        <v>-187</v>
      </c>
      <c r="Q17" s="22">
        <f>+Q50+Q51+Q52+Q53</f>
        <v>-2</v>
      </c>
      <c r="R17" s="22">
        <f>+R50+R51+R52+R53</f>
        <v>77</v>
      </c>
      <c r="S17" s="7"/>
      <c r="T17" s="7"/>
      <c r="U17" s="7"/>
      <c r="V17" s="7"/>
      <c r="W17" s="7"/>
      <c r="X17" s="7"/>
      <c r="Y17" s="7"/>
      <c r="Z17" s="7"/>
      <c r="AA17" s="7"/>
    </row>
    <row r="18" spans="1:43" s="8" customFormat="1" ht="21" customHeight="1" x14ac:dyDescent="0.2">
      <c r="A18" s="23">
        <v>2007</v>
      </c>
      <c r="B18" s="24">
        <f>C18+H18</f>
        <v>-6340</v>
      </c>
      <c r="C18" s="24">
        <f>D18+E18+F18+G18</f>
        <v>-5882</v>
      </c>
      <c r="D18" s="24">
        <f>+D57+D56+D55+D54</f>
        <v>0</v>
      </c>
      <c r="E18" s="24">
        <f>+E57+E56+E55+E54</f>
        <v>-61</v>
      </c>
      <c r="F18" s="24">
        <f>+F57+F56+F55+F54</f>
        <v>-3</v>
      </c>
      <c r="G18" s="24">
        <f>+G57+G56+G55+G54</f>
        <v>-5818</v>
      </c>
      <c r="H18" s="24">
        <f>I18+N18</f>
        <v>-458</v>
      </c>
      <c r="I18" s="24">
        <f>+I57+I56+I55+I54</f>
        <v>-440</v>
      </c>
      <c r="J18" s="24">
        <f>+J57+J56+J55+J54</f>
        <v>0</v>
      </c>
      <c r="K18" s="24">
        <f>+K57+K56+K55+K54</f>
        <v>431</v>
      </c>
      <c r="L18" s="24">
        <f>+L57+L56+L55+L54</f>
        <v>-21</v>
      </c>
      <c r="M18" s="24">
        <f>+M57+M56+M55+M54</f>
        <v>-850</v>
      </c>
      <c r="N18" s="24">
        <f>+O18+P18+Q18+R18</f>
        <v>-18</v>
      </c>
      <c r="O18" s="24">
        <f>+O57+O56+O55+O54</f>
        <v>0</v>
      </c>
      <c r="P18" s="24">
        <f>+P57+P56+P55+P54</f>
        <v>169</v>
      </c>
      <c r="Q18" s="24">
        <f>+Q57+Q56+Q55+Q54</f>
        <v>0</v>
      </c>
      <c r="R18" s="24">
        <f>+R57+R56+R55+R54</f>
        <v>-187</v>
      </c>
      <c r="S18" s="7"/>
      <c r="T18" s="7"/>
      <c r="U18" s="7"/>
      <c r="V18" s="7"/>
      <c r="W18" s="7"/>
      <c r="X18" s="7"/>
      <c r="Y18" s="7"/>
      <c r="Z18" s="7"/>
      <c r="AA18" s="7"/>
    </row>
    <row r="19" spans="1:43" s="8" customFormat="1" ht="21" customHeight="1" x14ac:dyDescent="0.2">
      <c r="A19" s="21">
        <v>2008</v>
      </c>
      <c r="B19" s="22">
        <f>C19+H19</f>
        <v>2358</v>
      </c>
      <c r="C19" s="22">
        <f>D19+E19+F19+G19</f>
        <v>1457</v>
      </c>
      <c r="D19" s="22">
        <f>+D58+D59+D60+D61</f>
        <v>0</v>
      </c>
      <c r="E19" s="22">
        <f>+E58+E59+E60+E61</f>
        <v>-193</v>
      </c>
      <c r="F19" s="22">
        <f>+F58+F59+F60+F61</f>
        <v>1</v>
      </c>
      <c r="G19" s="22">
        <f>+G58+G59+G60+G61</f>
        <v>1649</v>
      </c>
      <c r="H19" s="22">
        <f>I19+N19</f>
        <v>901</v>
      </c>
      <c r="I19" s="22">
        <f>+I58+I59+I60+I61</f>
        <v>-1492</v>
      </c>
      <c r="J19" s="22">
        <f>+J58+J59+J60+J61</f>
        <v>0</v>
      </c>
      <c r="K19" s="22">
        <f>+K58+K59+K60+K61</f>
        <v>676</v>
      </c>
      <c r="L19" s="22">
        <f>+L58+L59+L60+L61</f>
        <v>-1</v>
      </c>
      <c r="M19" s="22">
        <f>+M58+M59+M60+M61</f>
        <v>-2167</v>
      </c>
      <c r="N19" s="22">
        <f>+O19+P19+Q19+R19</f>
        <v>2393</v>
      </c>
      <c r="O19" s="22">
        <f>+O58+O59+O60+O61</f>
        <v>0</v>
      </c>
      <c r="P19" s="22">
        <f>+P58+P59+P60+P61</f>
        <v>163</v>
      </c>
      <c r="Q19" s="22">
        <f>+Q58+Q59+Q60+Q61</f>
        <v>0</v>
      </c>
      <c r="R19" s="22">
        <f>+R58+R59+R60+R61</f>
        <v>2230</v>
      </c>
      <c r="S19" s="7"/>
      <c r="T19" s="7"/>
      <c r="U19" s="7"/>
      <c r="V19" s="7"/>
      <c r="W19" s="7"/>
      <c r="X19" s="7"/>
      <c r="Y19" s="7"/>
      <c r="Z19" s="7"/>
      <c r="AA19" s="7"/>
    </row>
    <row r="20" spans="1:43" s="1" customFormat="1" ht="21" customHeight="1" x14ac:dyDescent="0.2">
      <c r="A20" s="23">
        <v>2009</v>
      </c>
      <c r="B20" s="24">
        <f>C20+H20</f>
        <v>-1448</v>
      </c>
      <c r="C20" s="24">
        <f>D20+E20+F20+G20</f>
        <v>-1862</v>
      </c>
      <c r="D20" s="24">
        <f>+D62+D63+D64+D65</f>
        <v>0</v>
      </c>
      <c r="E20" s="24">
        <f>+E62+E63+E64+E65</f>
        <v>-220</v>
      </c>
      <c r="F20" s="24">
        <f>+F62+F63+F64+F65</f>
        <v>0</v>
      </c>
      <c r="G20" s="24">
        <f>+G62+G63+G64+G65</f>
        <v>-1642</v>
      </c>
      <c r="H20" s="24">
        <f>I20+N20</f>
        <v>414</v>
      </c>
      <c r="I20" s="24">
        <f t="shared" ref="I20:R20" si="6">+I62+I63+I64+I65</f>
        <v>100</v>
      </c>
      <c r="J20" s="24">
        <f t="shared" si="6"/>
        <v>0</v>
      </c>
      <c r="K20" s="24">
        <f t="shared" si="6"/>
        <v>171</v>
      </c>
      <c r="L20" s="24">
        <f t="shared" si="6"/>
        <v>0</v>
      </c>
      <c r="M20" s="24">
        <f t="shared" si="6"/>
        <v>-71</v>
      </c>
      <c r="N20" s="24">
        <f t="shared" si="6"/>
        <v>314</v>
      </c>
      <c r="O20" s="24">
        <f t="shared" si="6"/>
        <v>0</v>
      </c>
      <c r="P20" s="24">
        <f t="shared" si="6"/>
        <v>207</v>
      </c>
      <c r="Q20" s="24">
        <f t="shared" si="6"/>
        <v>0</v>
      </c>
      <c r="R20" s="24">
        <f t="shared" si="6"/>
        <v>107</v>
      </c>
      <c r="S20"/>
      <c r="T20"/>
      <c r="U20"/>
      <c r="V20"/>
      <c r="W20"/>
      <c r="X20"/>
      <c r="Y20"/>
      <c r="Z20"/>
      <c r="AA20"/>
    </row>
    <row r="21" spans="1:43" s="8" customFormat="1" ht="21" customHeight="1" x14ac:dyDescent="0.2">
      <c r="A21" s="25">
        <v>2010</v>
      </c>
      <c r="B21" s="22">
        <f>+B66+B67+B68+B69</f>
        <v>-1111</v>
      </c>
      <c r="C21" s="22">
        <f t="shared" ref="C21:R21" si="7">+C66+C67+C68+C69</f>
        <v>-1003</v>
      </c>
      <c r="D21" s="22">
        <f t="shared" si="7"/>
        <v>0</v>
      </c>
      <c r="E21" s="22">
        <f t="shared" si="7"/>
        <v>30</v>
      </c>
      <c r="F21" s="22">
        <f t="shared" si="7"/>
        <v>0</v>
      </c>
      <c r="G21" s="22">
        <f t="shared" si="7"/>
        <v>-1033</v>
      </c>
      <c r="H21" s="22">
        <f t="shared" si="7"/>
        <v>-108</v>
      </c>
      <c r="I21" s="22">
        <f t="shared" si="7"/>
        <v>-262</v>
      </c>
      <c r="J21" s="22">
        <f t="shared" si="7"/>
        <v>0</v>
      </c>
      <c r="K21" s="22">
        <f t="shared" si="7"/>
        <v>24</v>
      </c>
      <c r="L21" s="22">
        <f t="shared" si="7"/>
        <v>-9</v>
      </c>
      <c r="M21" s="22">
        <f t="shared" si="7"/>
        <v>-277</v>
      </c>
      <c r="N21" s="22">
        <f t="shared" si="7"/>
        <v>154</v>
      </c>
      <c r="O21" s="22">
        <f t="shared" si="7"/>
        <v>0</v>
      </c>
      <c r="P21" s="22">
        <f t="shared" si="7"/>
        <v>68</v>
      </c>
      <c r="Q21" s="22">
        <f t="shared" si="7"/>
        <v>0</v>
      </c>
      <c r="R21" s="22">
        <f t="shared" si="7"/>
        <v>86</v>
      </c>
      <c r="S21" s="7"/>
      <c r="T21" s="7"/>
      <c r="U21" s="7"/>
      <c r="V21" s="7"/>
      <c r="W21" s="7"/>
      <c r="X21" s="7"/>
      <c r="Y21" s="7"/>
      <c r="Z21" s="7"/>
      <c r="AA21" s="7"/>
    </row>
    <row r="22" spans="1:43" s="8" customFormat="1" ht="21" customHeight="1" x14ac:dyDescent="0.2">
      <c r="A22" s="23">
        <v>2011</v>
      </c>
      <c r="B22" s="24">
        <f>+B70+B71+B72+B73</f>
        <v>869</v>
      </c>
      <c r="C22" s="24">
        <f t="shared" ref="C22:R22" si="8">+C70+C71+C72+C73</f>
        <v>680</v>
      </c>
      <c r="D22" s="24">
        <f t="shared" si="8"/>
        <v>0</v>
      </c>
      <c r="E22" s="24">
        <f t="shared" si="8"/>
        <v>6</v>
      </c>
      <c r="F22" s="24">
        <f t="shared" si="8"/>
        <v>0</v>
      </c>
      <c r="G22" s="24">
        <f t="shared" si="8"/>
        <v>674</v>
      </c>
      <c r="H22" s="24">
        <f t="shared" si="8"/>
        <v>189</v>
      </c>
      <c r="I22" s="24">
        <f t="shared" si="8"/>
        <v>94</v>
      </c>
      <c r="J22" s="24">
        <f t="shared" si="8"/>
        <v>0</v>
      </c>
      <c r="K22" s="24">
        <f t="shared" si="8"/>
        <v>-39</v>
      </c>
      <c r="L22" s="24">
        <f t="shared" si="8"/>
        <v>-12</v>
      </c>
      <c r="M22" s="24">
        <f t="shared" si="8"/>
        <v>145</v>
      </c>
      <c r="N22" s="24">
        <f t="shared" si="8"/>
        <v>95</v>
      </c>
      <c r="O22" s="24">
        <f t="shared" si="8"/>
        <v>0</v>
      </c>
      <c r="P22" s="24">
        <f t="shared" si="8"/>
        <v>135</v>
      </c>
      <c r="Q22" s="24">
        <f t="shared" si="8"/>
        <v>0</v>
      </c>
      <c r="R22" s="24">
        <f t="shared" si="8"/>
        <v>-40</v>
      </c>
      <c r="S22" s="7"/>
      <c r="T22" s="7"/>
      <c r="U22" s="7"/>
      <c r="V22" s="7"/>
      <c r="W22" s="7"/>
      <c r="X22" s="7"/>
      <c r="Y22" s="7"/>
      <c r="Z22" s="7"/>
      <c r="AA22" s="7"/>
    </row>
    <row r="23" spans="1:43" s="8" customFormat="1" ht="21" customHeight="1" x14ac:dyDescent="0.2">
      <c r="A23" s="25">
        <v>2012</v>
      </c>
      <c r="B23" s="22">
        <f>+B74+B75+B76+B77</f>
        <v>-436</v>
      </c>
      <c r="C23" s="22">
        <f t="shared" ref="C23:R23" si="9">+C74+C75+C76+C77</f>
        <v>-567</v>
      </c>
      <c r="D23" s="22">
        <f t="shared" si="9"/>
        <v>0</v>
      </c>
      <c r="E23" s="22">
        <f t="shared" si="9"/>
        <v>3</v>
      </c>
      <c r="F23" s="22">
        <f t="shared" si="9"/>
        <v>0</v>
      </c>
      <c r="G23" s="22">
        <f t="shared" si="9"/>
        <v>-570</v>
      </c>
      <c r="H23" s="22">
        <f t="shared" si="9"/>
        <v>131</v>
      </c>
      <c r="I23" s="22">
        <f t="shared" si="9"/>
        <v>192</v>
      </c>
      <c r="J23" s="22">
        <f t="shared" si="9"/>
        <v>0</v>
      </c>
      <c r="K23" s="22">
        <f t="shared" si="9"/>
        <v>203</v>
      </c>
      <c r="L23" s="22">
        <f t="shared" si="9"/>
        <v>293</v>
      </c>
      <c r="M23" s="22">
        <f t="shared" si="9"/>
        <v>-304</v>
      </c>
      <c r="N23" s="22">
        <f t="shared" si="9"/>
        <v>-61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-61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8" customFormat="1" ht="21" customHeight="1" x14ac:dyDescent="0.2">
      <c r="A24" s="23">
        <v>2013</v>
      </c>
      <c r="B24" s="24">
        <f>+B78+B79+B80+B81</f>
        <v>-2179</v>
      </c>
      <c r="C24" s="24">
        <f t="shared" ref="C24:R24" si="10">+C78+C79+C80+C81</f>
        <v>-1212</v>
      </c>
      <c r="D24" s="24">
        <f t="shared" si="10"/>
        <v>0</v>
      </c>
      <c r="E24" s="24">
        <f t="shared" si="10"/>
        <v>1</v>
      </c>
      <c r="F24" s="24">
        <f t="shared" si="10"/>
        <v>0</v>
      </c>
      <c r="G24" s="24">
        <f t="shared" si="10"/>
        <v>-1213</v>
      </c>
      <c r="H24" s="24">
        <f t="shared" si="10"/>
        <v>-967</v>
      </c>
      <c r="I24" s="24">
        <f t="shared" si="10"/>
        <v>-991</v>
      </c>
      <c r="J24" s="24">
        <f t="shared" si="10"/>
        <v>0</v>
      </c>
      <c r="K24" s="24">
        <f t="shared" si="10"/>
        <v>-527</v>
      </c>
      <c r="L24" s="24">
        <f t="shared" si="10"/>
        <v>0</v>
      </c>
      <c r="M24" s="24">
        <f t="shared" si="10"/>
        <v>-464</v>
      </c>
      <c r="N24" s="24">
        <f t="shared" si="10"/>
        <v>24</v>
      </c>
      <c r="O24" s="24">
        <f t="shared" si="10"/>
        <v>0</v>
      </c>
      <c r="P24" s="24">
        <f t="shared" si="10"/>
        <v>-69</v>
      </c>
      <c r="Q24" s="24">
        <f t="shared" si="10"/>
        <v>0</v>
      </c>
      <c r="R24" s="24">
        <f t="shared" si="10"/>
        <v>93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8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7"/>
      <c r="T25" s="7"/>
      <c r="U25" s="7"/>
      <c r="V25" s="7"/>
      <c r="W25" s="7"/>
      <c r="X25" s="7"/>
      <c r="Y25" s="7"/>
      <c r="Z25" s="7"/>
      <c r="AA25" s="7"/>
    </row>
    <row r="26" spans="1:43" s="1" customFormat="1" ht="21" customHeight="1" x14ac:dyDescent="0.2">
      <c r="A26" s="28" t="s">
        <v>0</v>
      </c>
      <c r="B26" s="22">
        <f t="shared" ref="B26:B49" si="11">C26+H26</f>
        <v>3</v>
      </c>
      <c r="C26" s="22">
        <f t="shared" ref="C26:C49" si="12">D26+E26+F26+G26</f>
        <v>-6</v>
      </c>
      <c r="D26" s="22">
        <v>0</v>
      </c>
      <c r="E26" s="22">
        <v>1</v>
      </c>
      <c r="F26" s="22">
        <v>0</v>
      </c>
      <c r="G26" s="22">
        <v>-7</v>
      </c>
      <c r="H26" s="22">
        <f t="shared" ref="H26:H49" si="13">I26+N26</f>
        <v>9</v>
      </c>
      <c r="I26" s="22">
        <f t="shared" ref="I26:I49" si="14">+J26+K26+L26+M26</f>
        <v>6</v>
      </c>
      <c r="J26" s="22">
        <v>0</v>
      </c>
      <c r="K26" s="22">
        <v>0</v>
      </c>
      <c r="L26" s="22">
        <v>6</v>
      </c>
      <c r="M26" s="22">
        <v>0</v>
      </c>
      <c r="N26" s="22">
        <f t="shared" ref="N26:N49" si="15">+O26+P26+Q26+R26</f>
        <v>3</v>
      </c>
      <c r="O26" s="22">
        <v>0</v>
      </c>
      <c r="P26" s="22">
        <v>5</v>
      </c>
      <c r="Q26" s="22">
        <v>0</v>
      </c>
      <c r="R26" s="22">
        <v>-2</v>
      </c>
      <c r="S26"/>
      <c r="T26"/>
      <c r="U26"/>
      <c r="V26"/>
      <c r="W26"/>
      <c r="X26"/>
      <c r="Y26"/>
      <c r="Z26"/>
      <c r="AA26"/>
    </row>
    <row r="27" spans="1:43" s="1" customFormat="1" ht="21" customHeight="1" x14ac:dyDescent="0.2">
      <c r="A27" s="29" t="s">
        <v>1</v>
      </c>
      <c r="B27" s="24">
        <f t="shared" si="11"/>
        <v>-101</v>
      </c>
      <c r="C27" s="24">
        <f t="shared" si="12"/>
        <v>-3</v>
      </c>
      <c r="D27" s="24">
        <v>0</v>
      </c>
      <c r="E27" s="24">
        <v>4</v>
      </c>
      <c r="F27" s="24">
        <v>0</v>
      </c>
      <c r="G27" s="24">
        <v>-7</v>
      </c>
      <c r="H27" s="24">
        <f t="shared" si="13"/>
        <v>-98</v>
      </c>
      <c r="I27" s="24">
        <f t="shared" si="14"/>
        <v>-79</v>
      </c>
      <c r="J27" s="24">
        <v>0</v>
      </c>
      <c r="K27" s="24">
        <v>-38</v>
      </c>
      <c r="L27" s="24">
        <v>-10</v>
      </c>
      <c r="M27" s="24">
        <v>-31</v>
      </c>
      <c r="N27" s="24">
        <f t="shared" si="15"/>
        <v>-19</v>
      </c>
      <c r="O27" s="24">
        <v>0</v>
      </c>
      <c r="P27" s="24">
        <v>-13</v>
      </c>
      <c r="Q27" s="24">
        <v>0</v>
      </c>
      <c r="R27" s="24">
        <v>-6</v>
      </c>
      <c r="S27"/>
      <c r="T27"/>
      <c r="U27"/>
      <c r="V27"/>
      <c r="W27"/>
      <c r="X27"/>
      <c r="Y27"/>
      <c r="Z27"/>
      <c r="AA27"/>
    </row>
    <row r="28" spans="1:43" s="1" customFormat="1" ht="21" customHeight="1" x14ac:dyDescent="0.2">
      <c r="A28" s="28" t="s">
        <v>2</v>
      </c>
      <c r="B28" s="22">
        <f t="shared" si="11"/>
        <v>42</v>
      </c>
      <c r="C28" s="22">
        <f t="shared" si="12"/>
        <v>-7</v>
      </c>
      <c r="D28" s="22">
        <v>0</v>
      </c>
      <c r="E28" s="22">
        <v>-8</v>
      </c>
      <c r="F28" s="22">
        <v>-1</v>
      </c>
      <c r="G28" s="22">
        <v>2</v>
      </c>
      <c r="H28" s="22">
        <f t="shared" si="13"/>
        <v>49</v>
      </c>
      <c r="I28" s="22">
        <f t="shared" si="14"/>
        <v>42</v>
      </c>
      <c r="J28" s="22">
        <v>0</v>
      </c>
      <c r="K28" s="22">
        <v>41</v>
      </c>
      <c r="L28" s="22">
        <v>15</v>
      </c>
      <c r="M28" s="22">
        <v>-14</v>
      </c>
      <c r="N28" s="22">
        <f t="shared" si="15"/>
        <v>7</v>
      </c>
      <c r="O28" s="22">
        <v>0</v>
      </c>
      <c r="P28" s="22">
        <v>-15</v>
      </c>
      <c r="Q28" s="22">
        <v>0</v>
      </c>
      <c r="R28" s="22">
        <v>22</v>
      </c>
      <c r="S28"/>
      <c r="T28"/>
      <c r="U28"/>
      <c r="V28"/>
      <c r="W28"/>
      <c r="X28"/>
      <c r="Y28"/>
      <c r="Z28"/>
      <c r="AA28"/>
    </row>
    <row r="29" spans="1:43" s="1" customFormat="1" ht="21" customHeight="1" x14ac:dyDescent="0.2">
      <c r="A29" s="29" t="s">
        <v>3</v>
      </c>
      <c r="B29" s="24">
        <f t="shared" si="11"/>
        <v>-28</v>
      </c>
      <c r="C29" s="24">
        <f t="shared" si="12"/>
        <v>-4</v>
      </c>
      <c r="D29" s="24">
        <v>0</v>
      </c>
      <c r="E29" s="24">
        <v>0</v>
      </c>
      <c r="F29" s="24">
        <v>0</v>
      </c>
      <c r="G29" s="24">
        <v>-4</v>
      </c>
      <c r="H29" s="24">
        <f t="shared" si="13"/>
        <v>-24</v>
      </c>
      <c r="I29" s="24">
        <f t="shared" si="14"/>
        <v>23</v>
      </c>
      <c r="J29" s="24">
        <v>0</v>
      </c>
      <c r="K29" s="24">
        <v>19</v>
      </c>
      <c r="L29" s="24">
        <v>0</v>
      </c>
      <c r="M29" s="24">
        <v>4</v>
      </c>
      <c r="N29" s="24">
        <f t="shared" si="15"/>
        <v>-47</v>
      </c>
      <c r="O29" s="24">
        <v>0</v>
      </c>
      <c r="P29" s="24">
        <v>-3</v>
      </c>
      <c r="Q29" s="24">
        <v>-3</v>
      </c>
      <c r="R29" s="24">
        <v>-41</v>
      </c>
      <c r="S29"/>
      <c r="T29"/>
      <c r="U29"/>
      <c r="V29"/>
      <c r="W29"/>
      <c r="X29"/>
      <c r="Y29"/>
      <c r="Z29"/>
      <c r="AA29"/>
    </row>
    <row r="30" spans="1:43" s="1" customFormat="1" ht="21" customHeight="1" x14ac:dyDescent="0.2">
      <c r="A30" s="28" t="s">
        <v>7</v>
      </c>
      <c r="B30" s="22">
        <f t="shared" si="11"/>
        <v>237</v>
      </c>
      <c r="C30" s="22">
        <f t="shared" si="12"/>
        <v>0</v>
      </c>
      <c r="D30" s="22">
        <v>0</v>
      </c>
      <c r="E30" s="22">
        <v>0</v>
      </c>
      <c r="F30" s="22">
        <v>0</v>
      </c>
      <c r="G30" s="22">
        <v>0</v>
      </c>
      <c r="H30" s="22">
        <f t="shared" si="13"/>
        <v>237</v>
      </c>
      <c r="I30" s="22">
        <f t="shared" si="14"/>
        <v>165</v>
      </c>
      <c r="J30" s="22">
        <v>0</v>
      </c>
      <c r="K30" s="22">
        <v>-19</v>
      </c>
      <c r="L30" s="22">
        <v>196</v>
      </c>
      <c r="M30" s="22">
        <v>-12</v>
      </c>
      <c r="N30" s="22">
        <f t="shared" si="15"/>
        <v>72</v>
      </c>
      <c r="O30" s="22">
        <v>0</v>
      </c>
      <c r="P30" s="22">
        <v>-9</v>
      </c>
      <c r="Q30" s="22">
        <v>0</v>
      </c>
      <c r="R30" s="22">
        <v>81</v>
      </c>
      <c r="S30"/>
      <c r="T30"/>
      <c r="U30"/>
      <c r="V30"/>
      <c r="W30"/>
      <c r="X30"/>
      <c r="Y30"/>
      <c r="Z30"/>
      <c r="AA30"/>
    </row>
    <row r="31" spans="1:43" s="1" customFormat="1" ht="21" customHeight="1" x14ac:dyDescent="0.2">
      <c r="A31" s="29" t="s">
        <v>4</v>
      </c>
      <c r="B31" s="24">
        <f t="shared" si="11"/>
        <v>-83</v>
      </c>
      <c r="C31" s="24">
        <f t="shared" si="12"/>
        <v>-51</v>
      </c>
      <c r="D31" s="24">
        <v>0</v>
      </c>
      <c r="E31" s="24">
        <v>0</v>
      </c>
      <c r="F31" s="24">
        <v>0</v>
      </c>
      <c r="G31" s="24">
        <v>-51</v>
      </c>
      <c r="H31" s="24">
        <f t="shared" si="13"/>
        <v>-32</v>
      </c>
      <c r="I31" s="24">
        <f t="shared" si="14"/>
        <v>-1</v>
      </c>
      <c r="J31" s="24">
        <v>0</v>
      </c>
      <c r="K31" s="24">
        <v>0</v>
      </c>
      <c r="L31" s="24">
        <v>-1</v>
      </c>
      <c r="M31" s="24">
        <v>0</v>
      </c>
      <c r="N31" s="24">
        <f t="shared" si="15"/>
        <v>-31</v>
      </c>
      <c r="O31" s="24">
        <v>0</v>
      </c>
      <c r="P31" s="24">
        <v>-1</v>
      </c>
      <c r="Q31" s="24">
        <v>0</v>
      </c>
      <c r="R31" s="24">
        <v>-30</v>
      </c>
      <c r="S31"/>
      <c r="T31"/>
      <c r="U31"/>
      <c r="V31"/>
      <c r="W31"/>
      <c r="X31"/>
      <c r="Y31"/>
      <c r="Z31"/>
      <c r="AA31"/>
    </row>
    <row r="32" spans="1:43" s="1" customFormat="1" ht="21" customHeight="1" x14ac:dyDescent="0.2">
      <c r="A32" s="28" t="s">
        <v>5</v>
      </c>
      <c r="B32" s="22">
        <f t="shared" si="11"/>
        <v>-85</v>
      </c>
      <c r="C32" s="22">
        <f t="shared" si="12"/>
        <v>0</v>
      </c>
      <c r="D32" s="22">
        <v>0</v>
      </c>
      <c r="E32" s="22">
        <v>3</v>
      </c>
      <c r="F32" s="22">
        <v>-1</v>
      </c>
      <c r="G32" s="22">
        <v>-2</v>
      </c>
      <c r="H32" s="22">
        <f t="shared" si="13"/>
        <v>-85</v>
      </c>
      <c r="I32" s="22">
        <f t="shared" si="14"/>
        <v>-58</v>
      </c>
      <c r="J32" s="22">
        <v>0</v>
      </c>
      <c r="K32" s="22">
        <v>-30</v>
      </c>
      <c r="L32" s="22">
        <v>0</v>
      </c>
      <c r="M32" s="22">
        <v>-28</v>
      </c>
      <c r="N32" s="22">
        <f t="shared" si="15"/>
        <v>-27</v>
      </c>
      <c r="O32" s="22">
        <v>0</v>
      </c>
      <c r="P32" s="22">
        <v>-12</v>
      </c>
      <c r="Q32" s="22">
        <v>0</v>
      </c>
      <c r="R32" s="22">
        <v>-15</v>
      </c>
      <c r="S32"/>
      <c r="T32"/>
      <c r="U32"/>
      <c r="V32"/>
      <c r="W32"/>
      <c r="X32"/>
      <c r="Y32"/>
      <c r="Z32"/>
      <c r="AA32"/>
    </row>
    <row r="33" spans="1:27" s="1" customFormat="1" ht="21" customHeight="1" x14ac:dyDescent="0.2">
      <c r="A33" s="29" t="s">
        <v>6</v>
      </c>
      <c r="B33" s="24">
        <f t="shared" si="11"/>
        <v>-21</v>
      </c>
      <c r="C33" s="24">
        <f t="shared" si="12"/>
        <v>-16</v>
      </c>
      <c r="D33" s="24">
        <v>0</v>
      </c>
      <c r="E33" s="24">
        <v>0</v>
      </c>
      <c r="F33" s="24">
        <v>0</v>
      </c>
      <c r="G33" s="24">
        <v>-16</v>
      </c>
      <c r="H33" s="24">
        <f t="shared" si="13"/>
        <v>-5</v>
      </c>
      <c r="I33" s="24">
        <f t="shared" si="14"/>
        <v>19</v>
      </c>
      <c r="J33" s="24">
        <v>0</v>
      </c>
      <c r="K33" s="24">
        <v>14</v>
      </c>
      <c r="L33" s="24">
        <v>0</v>
      </c>
      <c r="M33" s="24">
        <v>5</v>
      </c>
      <c r="N33" s="24">
        <f t="shared" si="15"/>
        <v>-24</v>
      </c>
      <c r="O33" s="24">
        <v>0</v>
      </c>
      <c r="P33" s="24">
        <v>3</v>
      </c>
      <c r="Q33" s="24">
        <v>0</v>
      </c>
      <c r="R33" s="24">
        <v>-27</v>
      </c>
      <c r="S33"/>
      <c r="T33"/>
      <c r="U33"/>
      <c r="V33"/>
      <c r="W33"/>
      <c r="X33"/>
      <c r="Y33"/>
      <c r="Z33"/>
      <c r="AA33"/>
    </row>
    <row r="34" spans="1:27" s="1" customFormat="1" ht="21" customHeight="1" x14ac:dyDescent="0.2">
      <c r="A34" s="28" t="s">
        <v>11</v>
      </c>
      <c r="B34" s="22">
        <f t="shared" si="11"/>
        <v>-63</v>
      </c>
      <c r="C34" s="22">
        <f t="shared" si="12"/>
        <v>-21</v>
      </c>
      <c r="D34" s="22">
        <v>0</v>
      </c>
      <c r="E34" s="22">
        <v>-1</v>
      </c>
      <c r="F34" s="22">
        <v>0</v>
      </c>
      <c r="G34" s="22">
        <v>-20</v>
      </c>
      <c r="H34" s="22">
        <f t="shared" si="13"/>
        <v>-42</v>
      </c>
      <c r="I34" s="22">
        <f t="shared" si="14"/>
        <v>-16</v>
      </c>
      <c r="J34" s="22">
        <v>0</v>
      </c>
      <c r="K34" s="22">
        <v>38</v>
      </c>
      <c r="L34" s="22">
        <v>0</v>
      </c>
      <c r="M34" s="22">
        <v>-54</v>
      </c>
      <c r="N34" s="22">
        <f t="shared" si="15"/>
        <v>-26</v>
      </c>
      <c r="O34" s="22">
        <v>0</v>
      </c>
      <c r="P34" s="22">
        <v>-94</v>
      </c>
      <c r="Q34" s="22">
        <v>0</v>
      </c>
      <c r="R34" s="22">
        <v>68</v>
      </c>
      <c r="S34"/>
      <c r="T34"/>
      <c r="U34"/>
      <c r="V34"/>
      <c r="W34"/>
      <c r="X34"/>
      <c r="Y34"/>
      <c r="Z34"/>
      <c r="AA34"/>
    </row>
    <row r="35" spans="1:27" s="1" customFormat="1" ht="21" customHeight="1" x14ac:dyDescent="0.2">
      <c r="A35" s="29" t="s">
        <v>8</v>
      </c>
      <c r="B35" s="24">
        <f t="shared" si="11"/>
        <v>-410</v>
      </c>
      <c r="C35" s="24">
        <f t="shared" si="12"/>
        <v>-118</v>
      </c>
      <c r="D35" s="24">
        <v>0</v>
      </c>
      <c r="E35" s="24">
        <v>0</v>
      </c>
      <c r="F35" s="24">
        <v>0</v>
      </c>
      <c r="G35" s="24">
        <v>-118</v>
      </c>
      <c r="H35" s="24">
        <f t="shared" si="13"/>
        <v>-292</v>
      </c>
      <c r="I35" s="24">
        <f t="shared" si="14"/>
        <v>-165</v>
      </c>
      <c r="J35" s="24">
        <v>0</v>
      </c>
      <c r="K35" s="24">
        <v>-6</v>
      </c>
      <c r="L35" s="24">
        <v>0</v>
      </c>
      <c r="M35" s="24">
        <v>-159</v>
      </c>
      <c r="N35" s="24">
        <f t="shared" si="15"/>
        <v>-127</v>
      </c>
      <c r="O35" s="24">
        <v>0</v>
      </c>
      <c r="P35" s="24">
        <v>4</v>
      </c>
      <c r="Q35" s="24">
        <v>0</v>
      </c>
      <c r="R35" s="24">
        <v>-131</v>
      </c>
      <c r="S35"/>
      <c r="T35"/>
      <c r="U35"/>
      <c r="V35"/>
      <c r="W35"/>
      <c r="X35"/>
      <c r="Y35"/>
      <c r="Z35"/>
      <c r="AA35"/>
    </row>
    <row r="36" spans="1:27" s="1" customFormat="1" ht="21" customHeight="1" x14ac:dyDescent="0.2">
      <c r="A36" s="28" t="s">
        <v>9</v>
      </c>
      <c r="B36" s="22">
        <f t="shared" si="11"/>
        <v>-313</v>
      </c>
      <c r="C36" s="22">
        <f t="shared" si="12"/>
        <v>-113</v>
      </c>
      <c r="D36" s="22">
        <v>0</v>
      </c>
      <c r="E36" s="22">
        <v>0</v>
      </c>
      <c r="F36" s="22">
        <v>0</v>
      </c>
      <c r="G36" s="22">
        <v>-113</v>
      </c>
      <c r="H36" s="22">
        <f t="shared" si="13"/>
        <v>-200</v>
      </c>
      <c r="I36" s="22">
        <f t="shared" si="14"/>
        <v>-89</v>
      </c>
      <c r="J36" s="22">
        <v>0</v>
      </c>
      <c r="K36" s="22">
        <v>-82</v>
      </c>
      <c r="L36" s="22">
        <v>37</v>
      </c>
      <c r="M36" s="22">
        <v>-44</v>
      </c>
      <c r="N36" s="22">
        <f t="shared" si="15"/>
        <v>-111</v>
      </c>
      <c r="O36" s="22">
        <v>0</v>
      </c>
      <c r="P36" s="22">
        <v>-129</v>
      </c>
      <c r="Q36" s="22">
        <v>0</v>
      </c>
      <c r="R36" s="22">
        <v>18</v>
      </c>
      <c r="S36"/>
      <c r="T36"/>
      <c r="U36"/>
      <c r="V36"/>
      <c r="W36"/>
      <c r="X36"/>
      <c r="Y36"/>
      <c r="Z36"/>
      <c r="AA36"/>
    </row>
    <row r="37" spans="1:27" s="1" customFormat="1" ht="21" customHeight="1" x14ac:dyDescent="0.2">
      <c r="A37" s="29" t="s">
        <v>10</v>
      </c>
      <c r="B37" s="24">
        <f t="shared" si="11"/>
        <v>-371</v>
      </c>
      <c r="C37" s="24">
        <f t="shared" si="12"/>
        <v>-16</v>
      </c>
      <c r="D37" s="24">
        <v>0</v>
      </c>
      <c r="E37" s="24">
        <v>0</v>
      </c>
      <c r="F37" s="24">
        <v>0</v>
      </c>
      <c r="G37" s="24">
        <v>-16</v>
      </c>
      <c r="H37" s="24">
        <f t="shared" si="13"/>
        <v>-355</v>
      </c>
      <c r="I37" s="24">
        <f t="shared" si="14"/>
        <v>-344</v>
      </c>
      <c r="J37" s="24">
        <v>0</v>
      </c>
      <c r="K37" s="24">
        <v>-83</v>
      </c>
      <c r="L37" s="24">
        <v>0</v>
      </c>
      <c r="M37" s="24">
        <v>-261</v>
      </c>
      <c r="N37" s="24">
        <f t="shared" si="15"/>
        <v>-11</v>
      </c>
      <c r="O37" s="24">
        <v>0</v>
      </c>
      <c r="P37" s="24">
        <v>7</v>
      </c>
      <c r="Q37" s="24">
        <v>0</v>
      </c>
      <c r="R37" s="24">
        <v>-18</v>
      </c>
      <c r="S37"/>
      <c r="T37"/>
      <c r="U37"/>
      <c r="V37"/>
      <c r="W37"/>
      <c r="X37"/>
      <c r="Y37"/>
      <c r="Z37"/>
      <c r="AA37"/>
    </row>
    <row r="38" spans="1:27" s="1" customFormat="1" ht="21" customHeight="1" x14ac:dyDescent="0.2">
      <c r="A38" s="28" t="s">
        <v>15</v>
      </c>
      <c r="B38" s="22">
        <f t="shared" si="11"/>
        <v>8</v>
      </c>
      <c r="C38" s="22">
        <f t="shared" si="12"/>
        <v>130</v>
      </c>
      <c r="D38" s="22">
        <v>0</v>
      </c>
      <c r="E38" s="22">
        <v>0</v>
      </c>
      <c r="F38" s="22">
        <v>0</v>
      </c>
      <c r="G38" s="22">
        <v>130</v>
      </c>
      <c r="H38" s="22">
        <f t="shared" si="13"/>
        <v>-122</v>
      </c>
      <c r="I38" s="22">
        <f t="shared" si="14"/>
        <v>-180</v>
      </c>
      <c r="J38" s="22">
        <v>0</v>
      </c>
      <c r="K38" s="22">
        <v>36</v>
      </c>
      <c r="L38" s="22">
        <v>0</v>
      </c>
      <c r="M38" s="22">
        <v>-216</v>
      </c>
      <c r="N38" s="22">
        <f t="shared" si="15"/>
        <v>58</v>
      </c>
      <c r="O38" s="22">
        <v>0</v>
      </c>
      <c r="P38" s="22">
        <v>50</v>
      </c>
      <c r="Q38" s="22">
        <v>0</v>
      </c>
      <c r="R38" s="22">
        <v>8</v>
      </c>
      <c r="S38"/>
      <c r="T38"/>
      <c r="U38"/>
      <c r="V38"/>
      <c r="W38"/>
      <c r="X38"/>
      <c r="Y38"/>
      <c r="Z38"/>
      <c r="AA38"/>
    </row>
    <row r="39" spans="1:27" s="1" customFormat="1" ht="21" customHeight="1" x14ac:dyDescent="0.2">
      <c r="A39" s="29" t="s">
        <v>12</v>
      </c>
      <c r="B39" s="24">
        <f t="shared" si="11"/>
        <v>-135</v>
      </c>
      <c r="C39" s="24">
        <f t="shared" si="12"/>
        <v>165</v>
      </c>
      <c r="D39" s="24">
        <v>0</v>
      </c>
      <c r="E39" s="24">
        <v>0</v>
      </c>
      <c r="F39" s="24">
        <v>0</v>
      </c>
      <c r="G39" s="24">
        <v>165</v>
      </c>
      <c r="H39" s="24">
        <f t="shared" si="13"/>
        <v>-300</v>
      </c>
      <c r="I39" s="24">
        <f t="shared" si="14"/>
        <v>-348</v>
      </c>
      <c r="J39" s="24">
        <v>0</v>
      </c>
      <c r="K39" s="24">
        <v>-5</v>
      </c>
      <c r="L39" s="24">
        <v>-1</v>
      </c>
      <c r="M39" s="24">
        <v>-342</v>
      </c>
      <c r="N39" s="24">
        <f t="shared" si="15"/>
        <v>48</v>
      </c>
      <c r="O39" s="24">
        <v>0</v>
      </c>
      <c r="P39" s="24">
        <v>6</v>
      </c>
      <c r="Q39" s="24">
        <v>0</v>
      </c>
      <c r="R39" s="24">
        <v>42</v>
      </c>
      <c r="S39"/>
      <c r="T39"/>
      <c r="U39"/>
      <c r="V39"/>
      <c r="W39"/>
      <c r="X39"/>
      <c r="Y39"/>
      <c r="Z39"/>
      <c r="AA39"/>
    </row>
    <row r="40" spans="1:27" s="1" customFormat="1" ht="21" customHeight="1" x14ac:dyDescent="0.2">
      <c r="A40" s="28" t="s">
        <v>13</v>
      </c>
      <c r="B40" s="22">
        <f t="shared" si="11"/>
        <v>-881</v>
      </c>
      <c r="C40" s="22">
        <f t="shared" si="12"/>
        <v>-45</v>
      </c>
      <c r="D40" s="22">
        <v>0</v>
      </c>
      <c r="E40" s="22">
        <v>-3</v>
      </c>
      <c r="F40" s="22">
        <v>0</v>
      </c>
      <c r="G40" s="22">
        <v>-42</v>
      </c>
      <c r="H40" s="22">
        <f t="shared" si="13"/>
        <v>-836</v>
      </c>
      <c r="I40" s="22">
        <f t="shared" si="14"/>
        <v>-674</v>
      </c>
      <c r="J40" s="22">
        <v>0</v>
      </c>
      <c r="K40" s="22">
        <v>-378</v>
      </c>
      <c r="L40" s="22">
        <v>-19</v>
      </c>
      <c r="M40" s="22">
        <v>-277</v>
      </c>
      <c r="N40" s="22">
        <f t="shared" si="15"/>
        <v>-162</v>
      </c>
      <c r="O40" s="22">
        <v>0</v>
      </c>
      <c r="P40" s="22">
        <v>0</v>
      </c>
      <c r="Q40" s="22">
        <v>1</v>
      </c>
      <c r="R40" s="22">
        <v>-163</v>
      </c>
      <c r="S40"/>
      <c r="T40"/>
      <c r="U40"/>
      <c r="V40"/>
      <c r="W40"/>
      <c r="X40"/>
      <c r="Y40"/>
      <c r="Z40"/>
      <c r="AA40"/>
    </row>
    <row r="41" spans="1:27" s="1" customFormat="1" ht="21" customHeight="1" x14ac:dyDescent="0.2">
      <c r="A41" s="29" t="s">
        <v>14</v>
      </c>
      <c r="B41" s="24">
        <f t="shared" si="11"/>
        <v>-288</v>
      </c>
      <c r="C41" s="24">
        <f t="shared" si="12"/>
        <v>-67</v>
      </c>
      <c r="D41" s="24">
        <v>0</v>
      </c>
      <c r="E41" s="24">
        <v>14</v>
      </c>
      <c r="F41" s="24">
        <v>0</v>
      </c>
      <c r="G41" s="24">
        <v>-81</v>
      </c>
      <c r="H41" s="24">
        <f t="shared" si="13"/>
        <v>-221</v>
      </c>
      <c r="I41" s="24">
        <f t="shared" si="14"/>
        <v>-174</v>
      </c>
      <c r="J41" s="24">
        <v>0</v>
      </c>
      <c r="K41" s="24">
        <v>63</v>
      </c>
      <c r="L41" s="24">
        <v>-2</v>
      </c>
      <c r="M41" s="24">
        <v>-235</v>
      </c>
      <c r="N41" s="24">
        <f t="shared" si="15"/>
        <v>-47</v>
      </c>
      <c r="O41" s="24">
        <v>0</v>
      </c>
      <c r="P41" s="24">
        <v>-30</v>
      </c>
      <c r="Q41" s="24">
        <v>0</v>
      </c>
      <c r="R41" s="24">
        <v>-17</v>
      </c>
      <c r="S41"/>
      <c r="T41"/>
      <c r="U41"/>
      <c r="V41"/>
      <c r="W41"/>
      <c r="X41"/>
      <c r="Y41"/>
      <c r="Z41"/>
      <c r="AA41"/>
    </row>
    <row r="42" spans="1:27" s="1" customFormat="1" ht="21" customHeight="1" x14ac:dyDescent="0.2">
      <c r="A42" s="28" t="s">
        <v>19</v>
      </c>
      <c r="B42" s="22">
        <f t="shared" si="11"/>
        <v>-554</v>
      </c>
      <c r="C42" s="22">
        <f t="shared" si="12"/>
        <v>-50</v>
      </c>
      <c r="D42" s="22">
        <v>0</v>
      </c>
      <c r="E42" s="22">
        <v>-15</v>
      </c>
      <c r="F42" s="22">
        <v>2</v>
      </c>
      <c r="G42" s="22">
        <v>-37</v>
      </c>
      <c r="H42" s="22">
        <f t="shared" si="13"/>
        <v>-504</v>
      </c>
      <c r="I42" s="22">
        <f t="shared" si="14"/>
        <v>-294</v>
      </c>
      <c r="J42" s="22">
        <v>0</v>
      </c>
      <c r="K42" s="22">
        <v>-175</v>
      </c>
      <c r="L42" s="22">
        <v>-1</v>
      </c>
      <c r="M42" s="22">
        <v>-118</v>
      </c>
      <c r="N42" s="22">
        <f t="shared" si="15"/>
        <v>-210</v>
      </c>
      <c r="O42" s="22">
        <v>0</v>
      </c>
      <c r="P42" s="22">
        <v>-186</v>
      </c>
      <c r="Q42" s="22">
        <v>0</v>
      </c>
      <c r="R42" s="22">
        <v>-24</v>
      </c>
      <c r="S42"/>
      <c r="T42"/>
      <c r="U42"/>
      <c r="V42"/>
      <c r="W42"/>
      <c r="X42"/>
      <c r="Y42"/>
      <c r="Z42"/>
      <c r="AA42"/>
    </row>
    <row r="43" spans="1:27" s="1" customFormat="1" ht="21" customHeight="1" x14ac:dyDescent="0.2">
      <c r="A43" s="29" t="s">
        <v>20</v>
      </c>
      <c r="B43" s="24">
        <f t="shared" si="11"/>
        <v>-59</v>
      </c>
      <c r="C43" s="24">
        <f t="shared" si="12"/>
        <v>-31</v>
      </c>
      <c r="D43" s="24">
        <v>0</v>
      </c>
      <c r="E43" s="24">
        <v>-3</v>
      </c>
      <c r="F43" s="24">
        <v>0</v>
      </c>
      <c r="G43" s="24">
        <v>-28</v>
      </c>
      <c r="H43" s="24">
        <f t="shared" si="13"/>
        <v>-28</v>
      </c>
      <c r="I43" s="24">
        <f t="shared" si="14"/>
        <v>17</v>
      </c>
      <c r="J43" s="24">
        <v>0</v>
      </c>
      <c r="K43" s="24">
        <v>60</v>
      </c>
      <c r="L43" s="24">
        <v>-5</v>
      </c>
      <c r="M43" s="24">
        <v>-38</v>
      </c>
      <c r="N43" s="24">
        <f t="shared" si="15"/>
        <v>-45</v>
      </c>
      <c r="O43" s="24">
        <v>0</v>
      </c>
      <c r="P43" s="24">
        <v>0</v>
      </c>
      <c r="Q43" s="24">
        <v>0</v>
      </c>
      <c r="R43" s="24">
        <v>-45</v>
      </c>
      <c r="S43"/>
      <c r="T43"/>
      <c r="U43"/>
      <c r="V43"/>
      <c r="W43"/>
      <c r="X43"/>
      <c r="Y43"/>
      <c r="Z43"/>
      <c r="AA43"/>
    </row>
    <row r="44" spans="1:27" s="1" customFormat="1" ht="21" customHeight="1" x14ac:dyDescent="0.2">
      <c r="A44" s="28" t="s">
        <v>21</v>
      </c>
      <c r="B44" s="22">
        <f t="shared" si="11"/>
        <v>-133</v>
      </c>
      <c r="C44" s="22">
        <f t="shared" si="12"/>
        <v>65</v>
      </c>
      <c r="D44" s="22">
        <v>0</v>
      </c>
      <c r="E44" s="22">
        <v>5</v>
      </c>
      <c r="F44" s="22">
        <v>0</v>
      </c>
      <c r="G44" s="22">
        <v>60</v>
      </c>
      <c r="H44" s="22">
        <f t="shared" si="13"/>
        <v>-198</v>
      </c>
      <c r="I44" s="22">
        <f t="shared" si="14"/>
        <v>-142</v>
      </c>
      <c r="J44" s="22">
        <v>0</v>
      </c>
      <c r="K44" s="22">
        <v>8</v>
      </c>
      <c r="L44" s="22">
        <v>0</v>
      </c>
      <c r="M44" s="22">
        <v>-150</v>
      </c>
      <c r="N44" s="22">
        <f t="shared" si="15"/>
        <v>-56</v>
      </c>
      <c r="O44" s="22">
        <v>0</v>
      </c>
      <c r="P44" s="22">
        <v>-67</v>
      </c>
      <c r="Q44" s="22">
        <v>0</v>
      </c>
      <c r="R44" s="22">
        <v>11</v>
      </c>
      <c r="S44"/>
      <c r="T44"/>
      <c r="U44"/>
      <c r="V44"/>
      <c r="W44"/>
      <c r="X44"/>
      <c r="Y44"/>
      <c r="Z44"/>
      <c r="AA44"/>
    </row>
    <row r="45" spans="1:27" s="1" customFormat="1" ht="21" customHeight="1" x14ac:dyDescent="0.2">
      <c r="A45" s="29" t="s">
        <v>22</v>
      </c>
      <c r="B45" s="24">
        <f t="shared" si="11"/>
        <v>-585</v>
      </c>
      <c r="C45" s="24">
        <f t="shared" si="12"/>
        <v>-41</v>
      </c>
      <c r="D45" s="24">
        <v>0</v>
      </c>
      <c r="E45" s="24">
        <v>19</v>
      </c>
      <c r="F45" s="24">
        <v>3</v>
      </c>
      <c r="G45" s="24">
        <v>-63</v>
      </c>
      <c r="H45" s="24">
        <f t="shared" si="13"/>
        <v>-544</v>
      </c>
      <c r="I45" s="24">
        <f t="shared" si="14"/>
        <v>-515</v>
      </c>
      <c r="J45" s="24">
        <v>0</v>
      </c>
      <c r="K45" s="24">
        <v>-130</v>
      </c>
      <c r="L45" s="24">
        <v>-1</v>
      </c>
      <c r="M45" s="24">
        <v>-384</v>
      </c>
      <c r="N45" s="24">
        <f t="shared" si="15"/>
        <v>-29</v>
      </c>
      <c r="O45" s="24">
        <v>0</v>
      </c>
      <c r="P45" s="24">
        <v>-40</v>
      </c>
      <c r="Q45" s="24">
        <v>0</v>
      </c>
      <c r="R45" s="24">
        <v>11</v>
      </c>
      <c r="S45"/>
      <c r="T45"/>
      <c r="U45"/>
      <c r="V45"/>
      <c r="W45"/>
      <c r="X45"/>
      <c r="Y45"/>
      <c r="Z45"/>
      <c r="AA45"/>
    </row>
    <row r="46" spans="1:27" s="1" customFormat="1" ht="21" customHeight="1" x14ac:dyDescent="0.2">
      <c r="A46" s="28" t="s">
        <v>23</v>
      </c>
      <c r="B46" s="22">
        <f t="shared" si="11"/>
        <v>-505</v>
      </c>
      <c r="C46" s="22">
        <f t="shared" si="12"/>
        <v>139</v>
      </c>
      <c r="D46" s="22">
        <v>0</v>
      </c>
      <c r="E46" s="22">
        <v>69</v>
      </c>
      <c r="F46" s="22">
        <v>0</v>
      </c>
      <c r="G46" s="22">
        <v>70</v>
      </c>
      <c r="H46" s="22">
        <f t="shared" si="13"/>
        <v>-644</v>
      </c>
      <c r="I46" s="22">
        <f t="shared" si="14"/>
        <v>-662</v>
      </c>
      <c r="J46" s="22">
        <v>0</v>
      </c>
      <c r="K46" s="22">
        <v>-561</v>
      </c>
      <c r="L46" s="22">
        <v>-1</v>
      </c>
      <c r="M46" s="22">
        <v>-100</v>
      </c>
      <c r="N46" s="22">
        <f t="shared" si="15"/>
        <v>18</v>
      </c>
      <c r="O46" s="22">
        <v>0</v>
      </c>
      <c r="P46" s="22">
        <v>-31</v>
      </c>
      <c r="Q46" s="22">
        <v>6</v>
      </c>
      <c r="R46" s="22">
        <v>43</v>
      </c>
      <c r="S46"/>
      <c r="T46"/>
      <c r="U46"/>
      <c r="V46"/>
      <c r="W46"/>
      <c r="X46"/>
      <c r="Y46"/>
      <c r="Z46"/>
      <c r="AA46"/>
    </row>
    <row r="47" spans="1:27" s="1" customFormat="1" ht="21" customHeight="1" x14ac:dyDescent="0.2">
      <c r="A47" s="29" t="s">
        <v>24</v>
      </c>
      <c r="B47" s="24">
        <f t="shared" si="11"/>
        <v>-926</v>
      </c>
      <c r="C47" s="24">
        <f t="shared" si="12"/>
        <v>-153</v>
      </c>
      <c r="D47" s="24">
        <v>0</v>
      </c>
      <c r="E47" s="24">
        <v>13</v>
      </c>
      <c r="F47" s="24">
        <v>0</v>
      </c>
      <c r="G47" s="24">
        <v>-166</v>
      </c>
      <c r="H47" s="24">
        <f t="shared" si="13"/>
        <v>-773</v>
      </c>
      <c r="I47" s="24">
        <f t="shared" si="14"/>
        <v>-784</v>
      </c>
      <c r="J47" s="24">
        <v>0</v>
      </c>
      <c r="K47" s="24">
        <v>-118</v>
      </c>
      <c r="L47" s="24">
        <v>-3</v>
      </c>
      <c r="M47" s="24">
        <v>-663</v>
      </c>
      <c r="N47" s="24">
        <f t="shared" si="15"/>
        <v>11</v>
      </c>
      <c r="O47" s="24">
        <v>0</v>
      </c>
      <c r="P47" s="24">
        <v>-4</v>
      </c>
      <c r="Q47" s="24">
        <v>0</v>
      </c>
      <c r="R47" s="24">
        <v>15</v>
      </c>
      <c r="S47"/>
      <c r="T47"/>
      <c r="U47"/>
      <c r="V47"/>
      <c r="W47"/>
      <c r="X47"/>
      <c r="Y47"/>
      <c r="Z47"/>
      <c r="AA47"/>
    </row>
    <row r="48" spans="1:27" s="1" customFormat="1" ht="21" customHeight="1" x14ac:dyDescent="0.2">
      <c r="A48" s="28" t="s">
        <v>25</v>
      </c>
      <c r="B48" s="22">
        <f t="shared" si="11"/>
        <v>-808</v>
      </c>
      <c r="C48" s="22">
        <f t="shared" si="12"/>
        <v>-199</v>
      </c>
      <c r="D48" s="22">
        <v>0</v>
      </c>
      <c r="E48" s="22">
        <v>2</v>
      </c>
      <c r="F48" s="22">
        <v>0</v>
      </c>
      <c r="G48" s="22">
        <v>-201</v>
      </c>
      <c r="H48" s="22">
        <f t="shared" si="13"/>
        <v>-609</v>
      </c>
      <c r="I48" s="22">
        <f t="shared" si="14"/>
        <v>-582</v>
      </c>
      <c r="J48" s="22">
        <v>0</v>
      </c>
      <c r="K48" s="22">
        <v>-329</v>
      </c>
      <c r="L48" s="22">
        <v>0</v>
      </c>
      <c r="M48" s="22">
        <v>-253</v>
      </c>
      <c r="N48" s="22">
        <f t="shared" si="15"/>
        <v>-27</v>
      </c>
      <c r="O48" s="22">
        <v>0</v>
      </c>
      <c r="P48" s="22">
        <v>0</v>
      </c>
      <c r="Q48" s="22">
        <v>0</v>
      </c>
      <c r="R48" s="22">
        <v>-27</v>
      </c>
      <c r="S48"/>
      <c r="T48"/>
      <c r="U48"/>
      <c r="V48"/>
      <c r="W48"/>
      <c r="X48"/>
      <c r="Y48"/>
      <c r="Z48"/>
      <c r="AA48"/>
    </row>
    <row r="49" spans="1:27" s="1" customFormat="1" ht="21" customHeight="1" x14ac:dyDescent="0.2">
      <c r="A49" s="29" t="s">
        <v>26</v>
      </c>
      <c r="B49" s="24">
        <f t="shared" si="11"/>
        <v>-270</v>
      </c>
      <c r="C49" s="24">
        <f t="shared" si="12"/>
        <v>-362</v>
      </c>
      <c r="D49" s="24">
        <v>0</v>
      </c>
      <c r="E49" s="24">
        <v>-7</v>
      </c>
      <c r="F49" s="24">
        <v>-4</v>
      </c>
      <c r="G49" s="24">
        <v>-351</v>
      </c>
      <c r="H49" s="24">
        <f t="shared" si="13"/>
        <v>92</v>
      </c>
      <c r="I49" s="24">
        <f t="shared" si="14"/>
        <v>-147</v>
      </c>
      <c r="J49" s="24">
        <v>0</v>
      </c>
      <c r="K49" s="24">
        <v>-158</v>
      </c>
      <c r="L49" s="24">
        <v>0</v>
      </c>
      <c r="M49" s="24">
        <v>11</v>
      </c>
      <c r="N49" s="24">
        <f t="shared" si="15"/>
        <v>239</v>
      </c>
      <c r="O49" s="24">
        <v>0</v>
      </c>
      <c r="P49" s="24">
        <v>-1</v>
      </c>
      <c r="Q49" s="24">
        <v>-2</v>
      </c>
      <c r="R49" s="24">
        <v>242</v>
      </c>
      <c r="S49"/>
      <c r="T49"/>
      <c r="U49"/>
      <c r="V49"/>
      <c r="W49"/>
      <c r="X49"/>
      <c r="Y49"/>
      <c r="Z49"/>
      <c r="AA49"/>
    </row>
    <row r="50" spans="1:27" s="1" customFormat="1" ht="21" customHeight="1" x14ac:dyDescent="0.2">
      <c r="A50" s="28" t="s">
        <v>131</v>
      </c>
      <c r="B50" s="22">
        <f t="shared" ref="B50:B57" si="16">C50+H50</f>
        <v>-1005</v>
      </c>
      <c r="C50" s="22">
        <f t="shared" ref="C50:C57" si="17">D50+E50+F50+G50</f>
        <v>-925</v>
      </c>
      <c r="D50" s="22">
        <v>0</v>
      </c>
      <c r="E50" s="22">
        <v>-35</v>
      </c>
      <c r="F50" s="22">
        <v>0</v>
      </c>
      <c r="G50" s="22">
        <v>-890</v>
      </c>
      <c r="H50" s="22">
        <f t="shared" ref="H50:H57" si="18">I50+N50</f>
        <v>-80</v>
      </c>
      <c r="I50" s="22">
        <f t="shared" ref="I50:I57" si="19">+J50+K50+L50+M50</f>
        <v>-76</v>
      </c>
      <c r="J50" s="22">
        <v>0</v>
      </c>
      <c r="K50" s="22">
        <v>-119</v>
      </c>
      <c r="L50" s="22">
        <v>0</v>
      </c>
      <c r="M50" s="22">
        <v>43</v>
      </c>
      <c r="N50" s="22">
        <f t="shared" ref="N50:N57" si="20">+O50+P50+Q50+R50</f>
        <v>-4</v>
      </c>
      <c r="O50" s="22">
        <v>0</v>
      </c>
      <c r="P50" s="22">
        <v>-33</v>
      </c>
      <c r="Q50" s="22">
        <v>0</v>
      </c>
      <c r="R50" s="22">
        <v>29</v>
      </c>
      <c r="S50"/>
      <c r="T50"/>
      <c r="U50"/>
      <c r="V50"/>
      <c r="W50"/>
      <c r="X50"/>
      <c r="Y50"/>
      <c r="Z50"/>
      <c r="AA50"/>
    </row>
    <row r="51" spans="1:27" s="1" customFormat="1" ht="21" customHeight="1" x14ac:dyDescent="0.2">
      <c r="A51" s="29" t="s">
        <v>132</v>
      </c>
      <c r="B51" s="24">
        <f t="shared" si="16"/>
        <v>-456</v>
      </c>
      <c r="C51" s="24">
        <f t="shared" si="17"/>
        <v>-493</v>
      </c>
      <c r="D51" s="24">
        <v>0</v>
      </c>
      <c r="E51" s="24">
        <v>-12</v>
      </c>
      <c r="F51" s="24">
        <v>-2</v>
      </c>
      <c r="G51" s="24">
        <v>-479</v>
      </c>
      <c r="H51" s="24">
        <f t="shared" si="18"/>
        <v>37</v>
      </c>
      <c r="I51" s="24">
        <f t="shared" si="19"/>
        <v>48</v>
      </c>
      <c r="J51" s="24">
        <v>0</v>
      </c>
      <c r="K51" s="24">
        <v>130</v>
      </c>
      <c r="L51" s="24">
        <v>2</v>
      </c>
      <c r="M51" s="24">
        <v>-84</v>
      </c>
      <c r="N51" s="24">
        <f t="shared" si="20"/>
        <v>-11</v>
      </c>
      <c r="O51" s="24">
        <v>0</v>
      </c>
      <c r="P51" s="24">
        <v>-27</v>
      </c>
      <c r="Q51" s="24">
        <v>-2</v>
      </c>
      <c r="R51" s="24">
        <v>18</v>
      </c>
      <c r="S51"/>
      <c r="T51"/>
      <c r="U51"/>
      <c r="V51"/>
      <c r="W51"/>
      <c r="X51"/>
      <c r="Y51"/>
      <c r="Z51"/>
      <c r="AA51"/>
    </row>
    <row r="52" spans="1:27" s="1" customFormat="1" ht="21" customHeight="1" x14ac:dyDescent="0.2">
      <c r="A52" s="28" t="s">
        <v>133</v>
      </c>
      <c r="B52" s="22">
        <f t="shared" si="16"/>
        <v>-1183</v>
      </c>
      <c r="C52" s="22">
        <f t="shared" si="17"/>
        <v>-427</v>
      </c>
      <c r="D52" s="22">
        <v>0</v>
      </c>
      <c r="E52" s="22">
        <v>7</v>
      </c>
      <c r="F52" s="22">
        <v>0</v>
      </c>
      <c r="G52" s="22">
        <v>-434</v>
      </c>
      <c r="H52" s="22">
        <f t="shared" si="18"/>
        <v>-756</v>
      </c>
      <c r="I52" s="22">
        <f t="shared" si="19"/>
        <v>-671</v>
      </c>
      <c r="J52" s="22">
        <v>0</v>
      </c>
      <c r="K52" s="22">
        <v>103</v>
      </c>
      <c r="L52" s="22">
        <v>1</v>
      </c>
      <c r="M52" s="22">
        <v>-775</v>
      </c>
      <c r="N52" s="22">
        <f t="shared" si="20"/>
        <v>-85</v>
      </c>
      <c r="O52" s="22">
        <v>0</v>
      </c>
      <c r="P52" s="22">
        <v>-95</v>
      </c>
      <c r="Q52" s="22">
        <v>0</v>
      </c>
      <c r="R52" s="22">
        <v>10</v>
      </c>
      <c r="S52"/>
      <c r="T52"/>
      <c r="U52"/>
      <c r="V52"/>
      <c r="W52"/>
      <c r="X52"/>
      <c r="Y52"/>
      <c r="Z52"/>
      <c r="AA52"/>
    </row>
    <row r="53" spans="1:27" s="1" customFormat="1" ht="21" customHeight="1" x14ac:dyDescent="0.2">
      <c r="A53" s="29" t="s">
        <v>134</v>
      </c>
      <c r="B53" s="24">
        <f t="shared" si="16"/>
        <v>-2005</v>
      </c>
      <c r="C53" s="24">
        <f t="shared" si="17"/>
        <v>-1151</v>
      </c>
      <c r="D53" s="24">
        <v>0</v>
      </c>
      <c r="E53" s="24">
        <v>-44</v>
      </c>
      <c r="F53" s="24">
        <v>0</v>
      </c>
      <c r="G53" s="24">
        <v>-1107</v>
      </c>
      <c r="H53" s="24">
        <f t="shared" si="18"/>
        <v>-854</v>
      </c>
      <c r="I53" s="24">
        <f t="shared" si="19"/>
        <v>-842</v>
      </c>
      <c r="J53" s="24">
        <v>0</v>
      </c>
      <c r="K53" s="24">
        <v>-55</v>
      </c>
      <c r="L53" s="24">
        <v>1</v>
      </c>
      <c r="M53" s="24">
        <v>-788</v>
      </c>
      <c r="N53" s="24">
        <f t="shared" si="20"/>
        <v>-12</v>
      </c>
      <c r="O53" s="24">
        <v>0</v>
      </c>
      <c r="P53" s="24">
        <v>-32</v>
      </c>
      <c r="Q53" s="24">
        <v>0</v>
      </c>
      <c r="R53" s="24">
        <v>20</v>
      </c>
      <c r="S53"/>
      <c r="T53"/>
      <c r="U53"/>
      <c r="V53"/>
      <c r="W53"/>
      <c r="X53"/>
      <c r="Y53"/>
      <c r="Z53"/>
      <c r="AA53"/>
    </row>
    <row r="54" spans="1:27" s="1" customFormat="1" ht="21" customHeight="1" x14ac:dyDescent="0.2">
      <c r="A54" s="28" t="s">
        <v>136</v>
      </c>
      <c r="B54" s="22">
        <f t="shared" si="16"/>
        <v>-615</v>
      </c>
      <c r="C54" s="22">
        <f t="shared" si="17"/>
        <v>-527</v>
      </c>
      <c r="D54" s="22">
        <v>0</v>
      </c>
      <c r="E54" s="22">
        <v>6</v>
      </c>
      <c r="F54" s="22">
        <v>0</v>
      </c>
      <c r="G54" s="22">
        <v>-533</v>
      </c>
      <c r="H54" s="22">
        <f t="shared" si="18"/>
        <v>-88</v>
      </c>
      <c r="I54" s="22">
        <f t="shared" si="19"/>
        <v>-167</v>
      </c>
      <c r="J54" s="22">
        <v>0</v>
      </c>
      <c r="K54" s="22">
        <v>-71</v>
      </c>
      <c r="L54" s="22">
        <v>3</v>
      </c>
      <c r="M54" s="22">
        <v>-99</v>
      </c>
      <c r="N54" s="22">
        <f t="shared" si="20"/>
        <v>79</v>
      </c>
      <c r="O54" s="22">
        <v>0</v>
      </c>
      <c r="P54" s="22">
        <v>71</v>
      </c>
      <c r="Q54" s="22">
        <v>0</v>
      </c>
      <c r="R54" s="22">
        <v>8</v>
      </c>
      <c r="S54"/>
      <c r="T54"/>
      <c r="U54"/>
      <c r="V54"/>
      <c r="W54"/>
      <c r="X54"/>
      <c r="Y54"/>
      <c r="Z54"/>
      <c r="AA54"/>
    </row>
    <row r="55" spans="1:27" s="1" customFormat="1" ht="21" customHeight="1" x14ac:dyDescent="0.2">
      <c r="A55" s="29" t="s">
        <v>137</v>
      </c>
      <c r="B55" s="24">
        <f t="shared" si="16"/>
        <v>-1904</v>
      </c>
      <c r="C55" s="24">
        <f t="shared" si="17"/>
        <v>-1470</v>
      </c>
      <c r="D55" s="24">
        <v>0</v>
      </c>
      <c r="E55" s="24">
        <v>-77</v>
      </c>
      <c r="F55" s="24">
        <v>0</v>
      </c>
      <c r="G55" s="24">
        <v>-1393</v>
      </c>
      <c r="H55" s="24">
        <f t="shared" si="18"/>
        <v>-434</v>
      </c>
      <c r="I55" s="24">
        <f t="shared" si="19"/>
        <v>-404</v>
      </c>
      <c r="J55" s="24">
        <v>0</v>
      </c>
      <c r="K55" s="24">
        <v>60</v>
      </c>
      <c r="L55" s="24">
        <v>-2</v>
      </c>
      <c r="M55" s="24">
        <v>-462</v>
      </c>
      <c r="N55" s="24">
        <f t="shared" si="20"/>
        <v>-30</v>
      </c>
      <c r="O55" s="24">
        <v>0</v>
      </c>
      <c r="P55" s="24">
        <v>54</v>
      </c>
      <c r="Q55" s="24">
        <v>0</v>
      </c>
      <c r="R55" s="24">
        <v>-84</v>
      </c>
      <c r="S55"/>
      <c r="T55"/>
      <c r="U55"/>
      <c r="V55"/>
      <c r="W55"/>
      <c r="X55"/>
      <c r="Y55"/>
      <c r="Z55"/>
      <c r="AA55"/>
    </row>
    <row r="56" spans="1:27" s="1" customFormat="1" ht="21" customHeight="1" x14ac:dyDescent="0.2">
      <c r="A56" s="28" t="s">
        <v>138</v>
      </c>
      <c r="B56" s="22">
        <f t="shared" si="16"/>
        <v>-2173</v>
      </c>
      <c r="C56" s="22">
        <f t="shared" si="17"/>
        <v>-1614</v>
      </c>
      <c r="D56" s="22">
        <v>0</v>
      </c>
      <c r="E56" s="22">
        <v>1</v>
      </c>
      <c r="F56" s="22">
        <v>0</v>
      </c>
      <c r="G56" s="22">
        <v>-1615</v>
      </c>
      <c r="H56" s="22">
        <f t="shared" si="18"/>
        <v>-559</v>
      </c>
      <c r="I56" s="22">
        <f t="shared" si="19"/>
        <v>-495</v>
      </c>
      <c r="J56" s="22">
        <v>0</v>
      </c>
      <c r="K56" s="22">
        <v>-181</v>
      </c>
      <c r="L56" s="22">
        <v>-9</v>
      </c>
      <c r="M56" s="22">
        <v>-305</v>
      </c>
      <c r="N56" s="22">
        <f t="shared" si="20"/>
        <v>-64</v>
      </c>
      <c r="O56" s="22">
        <v>0</v>
      </c>
      <c r="P56" s="22">
        <v>-11</v>
      </c>
      <c r="Q56" s="22">
        <v>0</v>
      </c>
      <c r="R56" s="22">
        <v>-53</v>
      </c>
      <c r="S56"/>
      <c r="T56"/>
      <c r="U56"/>
      <c r="V56"/>
      <c r="W56"/>
      <c r="X56"/>
      <c r="Y56"/>
      <c r="Z56"/>
      <c r="AA56"/>
    </row>
    <row r="57" spans="1:27" s="1" customFormat="1" ht="21" customHeight="1" x14ac:dyDescent="0.2">
      <c r="A57" s="29" t="s">
        <v>139</v>
      </c>
      <c r="B57" s="24">
        <f t="shared" si="16"/>
        <v>-1648</v>
      </c>
      <c r="C57" s="24">
        <f t="shared" si="17"/>
        <v>-2271</v>
      </c>
      <c r="D57" s="24">
        <v>0</v>
      </c>
      <c r="E57" s="24">
        <v>9</v>
      </c>
      <c r="F57" s="24">
        <v>-3</v>
      </c>
      <c r="G57" s="24">
        <v>-2277</v>
      </c>
      <c r="H57" s="24">
        <f t="shared" si="18"/>
        <v>623</v>
      </c>
      <c r="I57" s="24">
        <f t="shared" si="19"/>
        <v>626</v>
      </c>
      <c r="J57" s="24">
        <v>0</v>
      </c>
      <c r="K57" s="24">
        <v>623</v>
      </c>
      <c r="L57" s="24">
        <v>-13</v>
      </c>
      <c r="M57" s="24">
        <v>16</v>
      </c>
      <c r="N57" s="24">
        <f t="shared" si="20"/>
        <v>-3</v>
      </c>
      <c r="O57" s="24">
        <v>0</v>
      </c>
      <c r="P57" s="24">
        <v>55</v>
      </c>
      <c r="Q57" s="24">
        <v>0</v>
      </c>
      <c r="R57" s="24">
        <v>-58</v>
      </c>
      <c r="S57"/>
      <c r="T57"/>
      <c r="U57"/>
      <c r="V57"/>
      <c r="W57"/>
      <c r="X57"/>
      <c r="Y57"/>
      <c r="Z57"/>
      <c r="AA57"/>
    </row>
    <row r="58" spans="1:27" s="1" customFormat="1" ht="21" customHeight="1" x14ac:dyDescent="0.2">
      <c r="A58" s="28" t="s">
        <v>140</v>
      </c>
      <c r="B58" s="22">
        <f t="shared" ref="B58:B65" si="21">C58+H58</f>
        <v>1003</v>
      </c>
      <c r="C58" s="22">
        <f t="shared" ref="C58:C65" si="22">D58+E58+F58+G58</f>
        <v>787</v>
      </c>
      <c r="D58" s="22">
        <v>0</v>
      </c>
      <c r="E58" s="22">
        <v>-134</v>
      </c>
      <c r="F58" s="22">
        <v>1</v>
      </c>
      <c r="G58" s="22">
        <v>920</v>
      </c>
      <c r="H58" s="22">
        <f t="shared" ref="H58:H65" si="23">I58+N58</f>
        <v>216</v>
      </c>
      <c r="I58" s="22">
        <f t="shared" ref="I58:I65" si="24">+J58+K58+L58+M58</f>
        <v>169</v>
      </c>
      <c r="J58" s="22">
        <v>0</v>
      </c>
      <c r="K58" s="22">
        <v>-62</v>
      </c>
      <c r="L58" s="22">
        <v>0</v>
      </c>
      <c r="M58" s="22">
        <v>231</v>
      </c>
      <c r="N58" s="22">
        <f t="shared" ref="N58:N65" si="25">+O58+P58+Q58+R58</f>
        <v>47</v>
      </c>
      <c r="O58" s="22">
        <v>0</v>
      </c>
      <c r="P58" s="22">
        <v>20</v>
      </c>
      <c r="Q58" s="22">
        <v>0</v>
      </c>
      <c r="R58" s="22">
        <v>27</v>
      </c>
      <c r="S58"/>
      <c r="T58"/>
      <c r="U58"/>
      <c r="V58"/>
      <c r="W58"/>
      <c r="X58"/>
      <c r="Y58"/>
      <c r="Z58"/>
      <c r="AA58"/>
    </row>
    <row r="59" spans="1:27" s="1" customFormat="1" ht="21" customHeight="1" x14ac:dyDescent="0.2">
      <c r="A59" s="29" t="s">
        <v>141</v>
      </c>
      <c r="B59" s="24">
        <f t="shared" si="21"/>
        <v>-1626</v>
      </c>
      <c r="C59" s="24">
        <f t="shared" si="22"/>
        <v>377</v>
      </c>
      <c r="D59" s="24">
        <v>0</v>
      </c>
      <c r="E59" s="24">
        <v>21</v>
      </c>
      <c r="F59" s="24">
        <v>0</v>
      </c>
      <c r="G59" s="24">
        <v>356</v>
      </c>
      <c r="H59" s="24">
        <f t="shared" si="23"/>
        <v>-2003</v>
      </c>
      <c r="I59" s="24">
        <f t="shared" si="24"/>
        <v>-1891</v>
      </c>
      <c r="J59" s="24">
        <v>0</v>
      </c>
      <c r="K59" s="24">
        <v>-12</v>
      </c>
      <c r="L59" s="24">
        <v>-1</v>
      </c>
      <c r="M59" s="24">
        <v>-1878</v>
      </c>
      <c r="N59" s="24">
        <f t="shared" si="25"/>
        <v>-112</v>
      </c>
      <c r="O59" s="24">
        <v>0</v>
      </c>
      <c r="P59" s="24">
        <v>-94</v>
      </c>
      <c r="Q59" s="24">
        <v>0</v>
      </c>
      <c r="R59" s="24">
        <v>-18</v>
      </c>
      <c r="S59"/>
      <c r="T59"/>
      <c r="U59"/>
      <c r="V59"/>
      <c r="W59"/>
      <c r="X59"/>
      <c r="Y59"/>
      <c r="Z59"/>
      <c r="AA59"/>
    </row>
    <row r="60" spans="1:27" s="1" customFormat="1" ht="21" customHeight="1" x14ac:dyDescent="0.2">
      <c r="A60" s="28" t="s">
        <v>142</v>
      </c>
      <c r="B60" s="22">
        <f t="shared" si="21"/>
        <v>2067</v>
      </c>
      <c r="C60" s="22">
        <f t="shared" si="22"/>
        <v>364</v>
      </c>
      <c r="D60" s="22">
        <v>0</v>
      </c>
      <c r="E60" s="22">
        <v>49</v>
      </c>
      <c r="F60" s="22">
        <v>0</v>
      </c>
      <c r="G60" s="22">
        <v>315</v>
      </c>
      <c r="H60" s="22">
        <f t="shared" si="23"/>
        <v>1703</v>
      </c>
      <c r="I60" s="22">
        <f t="shared" si="24"/>
        <v>398</v>
      </c>
      <c r="J60" s="22">
        <v>0</v>
      </c>
      <c r="K60" s="22">
        <v>352</v>
      </c>
      <c r="L60" s="22">
        <v>0</v>
      </c>
      <c r="M60" s="22">
        <v>46</v>
      </c>
      <c r="N60" s="22">
        <f t="shared" si="25"/>
        <v>1305</v>
      </c>
      <c r="O60" s="22">
        <v>0</v>
      </c>
      <c r="P60" s="22">
        <v>137</v>
      </c>
      <c r="Q60" s="22">
        <v>0</v>
      </c>
      <c r="R60" s="22">
        <v>1168</v>
      </c>
      <c r="S60"/>
      <c r="T60"/>
      <c r="U60"/>
      <c r="V60"/>
      <c r="W60"/>
      <c r="X60"/>
      <c r="Y60"/>
      <c r="Z60"/>
      <c r="AA60"/>
    </row>
    <row r="61" spans="1:27" s="1" customFormat="1" ht="21" customHeight="1" x14ac:dyDescent="0.2">
      <c r="A61" s="29" t="s">
        <v>143</v>
      </c>
      <c r="B61" s="24">
        <f t="shared" si="21"/>
        <v>914</v>
      </c>
      <c r="C61" s="24">
        <f t="shared" si="22"/>
        <v>-71</v>
      </c>
      <c r="D61" s="24">
        <v>0</v>
      </c>
      <c r="E61" s="24">
        <v>-129</v>
      </c>
      <c r="F61" s="24">
        <v>0</v>
      </c>
      <c r="G61" s="24">
        <v>58</v>
      </c>
      <c r="H61" s="24">
        <f t="shared" si="23"/>
        <v>985</v>
      </c>
      <c r="I61" s="24">
        <f t="shared" si="24"/>
        <v>-168</v>
      </c>
      <c r="J61" s="24">
        <v>0</v>
      </c>
      <c r="K61" s="24">
        <v>398</v>
      </c>
      <c r="L61" s="24">
        <v>0</v>
      </c>
      <c r="M61" s="24">
        <v>-566</v>
      </c>
      <c r="N61" s="24">
        <f t="shared" si="25"/>
        <v>1153</v>
      </c>
      <c r="O61" s="24">
        <v>0</v>
      </c>
      <c r="P61" s="24">
        <v>100</v>
      </c>
      <c r="Q61" s="24">
        <v>0</v>
      </c>
      <c r="R61" s="24">
        <v>1053</v>
      </c>
      <c r="S61"/>
      <c r="T61"/>
      <c r="U61"/>
      <c r="V61"/>
      <c r="W61"/>
      <c r="X61"/>
      <c r="Y61"/>
      <c r="Z61"/>
      <c r="AA61"/>
    </row>
    <row r="62" spans="1:27" s="1" customFormat="1" ht="21" customHeight="1" x14ac:dyDescent="0.2">
      <c r="A62" s="28" t="s">
        <v>146</v>
      </c>
      <c r="B62" s="22">
        <f t="shared" si="21"/>
        <v>159</v>
      </c>
      <c r="C62" s="22">
        <f t="shared" si="22"/>
        <v>74</v>
      </c>
      <c r="D62" s="22">
        <v>0</v>
      </c>
      <c r="E62" s="22">
        <v>-12</v>
      </c>
      <c r="F62" s="22">
        <v>0</v>
      </c>
      <c r="G62" s="22">
        <v>86</v>
      </c>
      <c r="H62" s="22">
        <f t="shared" si="23"/>
        <v>85</v>
      </c>
      <c r="I62" s="22">
        <f t="shared" si="24"/>
        <v>-39</v>
      </c>
      <c r="J62" s="22">
        <v>0</v>
      </c>
      <c r="K62" s="22">
        <v>-15</v>
      </c>
      <c r="L62" s="22">
        <v>0</v>
      </c>
      <c r="M62" s="22">
        <v>-24</v>
      </c>
      <c r="N62" s="22">
        <f t="shared" si="25"/>
        <v>124</v>
      </c>
      <c r="O62" s="22">
        <v>0</v>
      </c>
      <c r="P62" s="22">
        <v>33</v>
      </c>
      <c r="Q62" s="22">
        <v>0</v>
      </c>
      <c r="R62" s="22">
        <v>91</v>
      </c>
      <c r="S62"/>
      <c r="T62"/>
      <c r="U62"/>
      <c r="V62"/>
      <c r="W62"/>
      <c r="X62"/>
      <c r="Y62"/>
      <c r="Z62"/>
      <c r="AA62"/>
    </row>
    <row r="63" spans="1:27" s="1" customFormat="1" ht="21" customHeight="1" x14ac:dyDescent="0.2">
      <c r="A63" s="29" t="s">
        <v>147</v>
      </c>
      <c r="B63" s="24">
        <f t="shared" si="21"/>
        <v>-411</v>
      </c>
      <c r="C63" s="24">
        <f t="shared" si="22"/>
        <v>-966</v>
      </c>
      <c r="D63" s="24">
        <v>0</v>
      </c>
      <c r="E63" s="24">
        <v>24</v>
      </c>
      <c r="F63" s="24">
        <v>0</v>
      </c>
      <c r="G63" s="24">
        <v>-990</v>
      </c>
      <c r="H63" s="24">
        <f t="shared" si="23"/>
        <v>555</v>
      </c>
      <c r="I63" s="24">
        <f t="shared" si="24"/>
        <v>471</v>
      </c>
      <c r="J63" s="24">
        <v>0</v>
      </c>
      <c r="K63" s="24">
        <v>521</v>
      </c>
      <c r="L63" s="24">
        <v>0</v>
      </c>
      <c r="M63" s="24">
        <v>-50</v>
      </c>
      <c r="N63" s="24">
        <f t="shared" si="25"/>
        <v>84</v>
      </c>
      <c r="O63" s="24">
        <v>0</v>
      </c>
      <c r="P63" s="24">
        <v>59</v>
      </c>
      <c r="Q63" s="24">
        <v>0</v>
      </c>
      <c r="R63" s="24">
        <v>25</v>
      </c>
      <c r="S63"/>
      <c r="T63"/>
      <c r="U63"/>
      <c r="V63"/>
      <c r="W63"/>
      <c r="X63"/>
      <c r="Y63"/>
      <c r="Z63"/>
      <c r="AA63"/>
    </row>
    <row r="64" spans="1:27" s="1" customFormat="1" ht="21" customHeight="1" x14ac:dyDescent="0.2">
      <c r="A64" s="28" t="s">
        <v>148</v>
      </c>
      <c r="B64" s="22">
        <f t="shared" si="21"/>
        <v>-811</v>
      </c>
      <c r="C64" s="22">
        <f t="shared" si="22"/>
        <v>-749</v>
      </c>
      <c r="D64" s="22">
        <v>0</v>
      </c>
      <c r="E64" s="22">
        <v>-144</v>
      </c>
      <c r="F64" s="22">
        <v>0</v>
      </c>
      <c r="G64" s="22">
        <v>-605</v>
      </c>
      <c r="H64" s="22">
        <f t="shared" si="23"/>
        <v>-62</v>
      </c>
      <c r="I64" s="22">
        <f t="shared" si="24"/>
        <v>-79</v>
      </c>
      <c r="J64" s="22">
        <v>0</v>
      </c>
      <c r="K64" s="22">
        <v>76</v>
      </c>
      <c r="L64" s="22">
        <v>0</v>
      </c>
      <c r="M64" s="22">
        <v>-155</v>
      </c>
      <c r="N64" s="22">
        <f t="shared" si="25"/>
        <v>17</v>
      </c>
      <c r="O64" s="22">
        <v>0</v>
      </c>
      <c r="P64" s="22">
        <v>19</v>
      </c>
      <c r="Q64" s="22">
        <v>0</v>
      </c>
      <c r="R64" s="22">
        <v>-2</v>
      </c>
      <c r="S64"/>
      <c r="T64"/>
      <c r="U64"/>
      <c r="V64"/>
      <c r="W64"/>
      <c r="X64"/>
      <c r="Y64"/>
      <c r="Z64"/>
      <c r="AA64"/>
    </row>
    <row r="65" spans="1:27" s="1" customFormat="1" ht="21" customHeight="1" x14ac:dyDescent="0.2">
      <c r="A65" s="29" t="s">
        <v>149</v>
      </c>
      <c r="B65" s="24">
        <f t="shared" si="21"/>
        <v>-385</v>
      </c>
      <c r="C65" s="24">
        <f t="shared" si="22"/>
        <v>-221</v>
      </c>
      <c r="D65" s="24">
        <v>0</v>
      </c>
      <c r="E65" s="24">
        <v>-88</v>
      </c>
      <c r="F65" s="24">
        <v>0</v>
      </c>
      <c r="G65" s="24">
        <v>-133</v>
      </c>
      <c r="H65" s="24">
        <f t="shared" si="23"/>
        <v>-164</v>
      </c>
      <c r="I65" s="24">
        <f t="shared" si="24"/>
        <v>-253</v>
      </c>
      <c r="J65" s="24">
        <v>0</v>
      </c>
      <c r="K65" s="24">
        <v>-411</v>
      </c>
      <c r="L65" s="24">
        <v>0</v>
      </c>
      <c r="M65" s="24">
        <v>158</v>
      </c>
      <c r="N65" s="24">
        <f t="shared" si="25"/>
        <v>89</v>
      </c>
      <c r="O65" s="24">
        <v>0</v>
      </c>
      <c r="P65" s="24">
        <v>96</v>
      </c>
      <c r="Q65" s="24">
        <v>0</v>
      </c>
      <c r="R65" s="24">
        <v>-7</v>
      </c>
      <c r="S65"/>
      <c r="T65"/>
      <c r="U65"/>
      <c r="V65"/>
      <c r="W65"/>
      <c r="X65"/>
      <c r="Y65"/>
      <c r="Z65"/>
      <c r="AA65"/>
    </row>
    <row r="66" spans="1:27" s="1" customFormat="1" ht="21" customHeight="1" x14ac:dyDescent="0.2">
      <c r="A66" s="28" t="s">
        <v>152</v>
      </c>
      <c r="B66" s="22">
        <f t="shared" ref="B66:B73" si="26">C66+H66</f>
        <v>-807</v>
      </c>
      <c r="C66" s="22">
        <f t="shared" ref="C66:C73" si="27">D66+E66+F66+G66</f>
        <v>-420</v>
      </c>
      <c r="D66" s="22">
        <v>0</v>
      </c>
      <c r="E66" s="22">
        <v>21</v>
      </c>
      <c r="F66" s="22">
        <v>0</v>
      </c>
      <c r="G66" s="22">
        <v>-441</v>
      </c>
      <c r="H66" s="22">
        <f t="shared" ref="H66:H73" si="28">I66+N66</f>
        <v>-387</v>
      </c>
      <c r="I66" s="22">
        <f t="shared" ref="I66:I73" si="29">+J66+K66+L66+M66</f>
        <v>-454</v>
      </c>
      <c r="J66" s="22">
        <v>0</v>
      </c>
      <c r="K66" s="22">
        <v>19</v>
      </c>
      <c r="L66" s="22">
        <v>0</v>
      </c>
      <c r="M66" s="22">
        <v>-473</v>
      </c>
      <c r="N66" s="22">
        <f t="shared" ref="N66:N73" si="30">+O66+P66+Q66+R66</f>
        <v>67</v>
      </c>
      <c r="O66" s="22">
        <v>0</v>
      </c>
      <c r="P66" s="22">
        <v>69</v>
      </c>
      <c r="Q66" s="22">
        <v>0</v>
      </c>
      <c r="R66" s="22">
        <v>-2</v>
      </c>
      <c r="S66"/>
      <c r="T66"/>
      <c r="U66"/>
      <c r="V66"/>
      <c r="W66"/>
      <c r="X66"/>
      <c r="Y66"/>
      <c r="Z66"/>
      <c r="AA66"/>
    </row>
    <row r="67" spans="1:27" s="1" customFormat="1" ht="21" customHeight="1" x14ac:dyDescent="0.2">
      <c r="A67" s="29" t="s">
        <v>153</v>
      </c>
      <c r="B67" s="24">
        <f t="shared" si="26"/>
        <v>232</v>
      </c>
      <c r="C67" s="24">
        <f t="shared" si="27"/>
        <v>34</v>
      </c>
      <c r="D67" s="24">
        <v>0</v>
      </c>
      <c r="E67" s="24">
        <v>0</v>
      </c>
      <c r="F67" s="24">
        <v>0</v>
      </c>
      <c r="G67" s="24">
        <v>34</v>
      </c>
      <c r="H67" s="24">
        <f t="shared" si="28"/>
        <v>198</v>
      </c>
      <c r="I67" s="24">
        <f t="shared" si="29"/>
        <v>165</v>
      </c>
      <c r="J67" s="24">
        <v>0</v>
      </c>
      <c r="K67" s="24">
        <v>34</v>
      </c>
      <c r="L67" s="24">
        <v>-3</v>
      </c>
      <c r="M67" s="24">
        <v>134</v>
      </c>
      <c r="N67" s="24">
        <f t="shared" si="30"/>
        <v>33</v>
      </c>
      <c r="O67" s="24">
        <v>0</v>
      </c>
      <c r="P67" s="24">
        <v>0</v>
      </c>
      <c r="Q67" s="24">
        <v>0</v>
      </c>
      <c r="R67" s="24">
        <v>33</v>
      </c>
      <c r="S67"/>
      <c r="T67"/>
      <c r="U67"/>
      <c r="V67"/>
      <c r="W67"/>
      <c r="X67"/>
      <c r="Y67"/>
      <c r="Z67"/>
      <c r="AA67"/>
    </row>
    <row r="68" spans="1:27" s="1" customFormat="1" ht="21" customHeight="1" x14ac:dyDescent="0.2">
      <c r="A68" s="28" t="s">
        <v>154</v>
      </c>
      <c r="B68" s="22">
        <f t="shared" si="26"/>
        <v>-217</v>
      </c>
      <c r="C68" s="22">
        <f t="shared" si="27"/>
        <v>-267</v>
      </c>
      <c r="D68" s="22">
        <v>0</v>
      </c>
      <c r="E68" s="22">
        <v>-2</v>
      </c>
      <c r="F68" s="22">
        <v>0</v>
      </c>
      <c r="G68" s="22">
        <v>-265</v>
      </c>
      <c r="H68" s="22">
        <f t="shared" si="28"/>
        <v>50</v>
      </c>
      <c r="I68" s="22">
        <f t="shared" si="29"/>
        <v>47</v>
      </c>
      <c r="J68" s="22">
        <v>0</v>
      </c>
      <c r="K68" s="22">
        <v>-3</v>
      </c>
      <c r="L68" s="22">
        <v>-3</v>
      </c>
      <c r="M68" s="22">
        <v>53</v>
      </c>
      <c r="N68" s="22">
        <f t="shared" si="30"/>
        <v>3</v>
      </c>
      <c r="O68" s="22">
        <v>0</v>
      </c>
      <c r="P68" s="22">
        <v>0</v>
      </c>
      <c r="Q68" s="22">
        <v>0</v>
      </c>
      <c r="R68" s="22">
        <v>3</v>
      </c>
      <c r="S68"/>
      <c r="T68"/>
      <c r="U68"/>
      <c r="V68"/>
      <c r="W68"/>
      <c r="X68"/>
      <c r="Y68"/>
      <c r="Z68"/>
      <c r="AA68"/>
    </row>
    <row r="69" spans="1:27" s="1" customFormat="1" ht="21" customHeight="1" x14ac:dyDescent="0.2">
      <c r="A69" s="29" t="s">
        <v>155</v>
      </c>
      <c r="B69" s="24">
        <f t="shared" si="26"/>
        <v>-319</v>
      </c>
      <c r="C69" s="24">
        <f t="shared" si="27"/>
        <v>-350</v>
      </c>
      <c r="D69" s="24">
        <v>0</v>
      </c>
      <c r="E69" s="24">
        <v>11</v>
      </c>
      <c r="F69" s="24">
        <v>0</v>
      </c>
      <c r="G69" s="24">
        <v>-361</v>
      </c>
      <c r="H69" s="24">
        <f t="shared" si="28"/>
        <v>31</v>
      </c>
      <c r="I69" s="24">
        <f t="shared" si="29"/>
        <v>-20</v>
      </c>
      <c r="J69" s="24">
        <v>0</v>
      </c>
      <c r="K69" s="24">
        <v>-26</v>
      </c>
      <c r="L69" s="24">
        <v>-3</v>
      </c>
      <c r="M69" s="24">
        <v>9</v>
      </c>
      <c r="N69" s="24">
        <f t="shared" si="30"/>
        <v>51</v>
      </c>
      <c r="O69" s="24">
        <v>0</v>
      </c>
      <c r="P69" s="24">
        <v>-1</v>
      </c>
      <c r="Q69" s="24">
        <v>0</v>
      </c>
      <c r="R69" s="24">
        <v>52</v>
      </c>
      <c r="S69"/>
      <c r="T69"/>
      <c r="U69"/>
      <c r="V69"/>
      <c r="W69"/>
      <c r="X69"/>
      <c r="Y69"/>
      <c r="Z69"/>
      <c r="AA69"/>
    </row>
    <row r="70" spans="1:27" s="1" customFormat="1" ht="21" customHeight="1" x14ac:dyDescent="0.2">
      <c r="A70" s="28" t="s">
        <v>156</v>
      </c>
      <c r="B70" s="22">
        <f t="shared" si="26"/>
        <v>-610</v>
      </c>
      <c r="C70" s="22">
        <f t="shared" si="27"/>
        <v>-641</v>
      </c>
      <c r="D70" s="22">
        <v>0</v>
      </c>
      <c r="E70" s="22">
        <v>1</v>
      </c>
      <c r="F70" s="22">
        <v>0</v>
      </c>
      <c r="G70" s="22">
        <v>-642</v>
      </c>
      <c r="H70" s="22">
        <f t="shared" si="28"/>
        <v>31</v>
      </c>
      <c r="I70" s="22">
        <f t="shared" si="29"/>
        <v>-102</v>
      </c>
      <c r="J70" s="22">
        <v>0</v>
      </c>
      <c r="K70" s="22">
        <v>55</v>
      </c>
      <c r="L70" s="22">
        <v>-3</v>
      </c>
      <c r="M70" s="22">
        <v>-154</v>
      </c>
      <c r="N70" s="22">
        <f t="shared" si="30"/>
        <v>133</v>
      </c>
      <c r="O70" s="22">
        <v>0</v>
      </c>
      <c r="P70" s="22">
        <v>135</v>
      </c>
      <c r="Q70" s="22">
        <v>0</v>
      </c>
      <c r="R70" s="22">
        <v>-2</v>
      </c>
      <c r="S70"/>
      <c r="T70"/>
      <c r="U70"/>
      <c r="V70"/>
      <c r="W70"/>
      <c r="X70"/>
      <c r="Y70"/>
      <c r="Z70"/>
      <c r="AA70"/>
    </row>
    <row r="71" spans="1:27" s="1" customFormat="1" ht="21" customHeight="1" x14ac:dyDescent="0.2">
      <c r="A71" s="29" t="s">
        <v>157</v>
      </c>
      <c r="B71" s="24">
        <f t="shared" si="26"/>
        <v>-266</v>
      </c>
      <c r="C71" s="24">
        <f t="shared" si="27"/>
        <v>-33</v>
      </c>
      <c r="D71" s="24">
        <v>0</v>
      </c>
      <c r="E71" s="24">
        <v>3</v>
      </c>
      <c r="F71" s="24">
        <v>0</v>
      </c>
      <c r="G71" s="24">
        <v>-36</v>
      </c>
      <c r="H71" s="24">
        <f t="shared" si="28"/>
        <v>-233</v>
      </c>
      <c r="I71" s="24">
        <f t="shared" si="29"/>
        <v>-211</v>
      </c>
      <c r="J71" s="24">
        <v>0</v>
      </c>
      <c r="K71" s="24">
        <v>-42</v>
      </c>
      <c r="L71" s="24">
        <v>-3</v>
      </c>
      <c r="M71" s="24">
        <v>-166</v>
      </c>
      <c r="N71" s="24">
        <f t="shared" si="30"/>
        <v>-22</v>
      </c>
      <c r="O71" s="24">
        <v>0</v>
      </c>
      <c r="P71" s="24">
        <v>0</v>
      </c>
      <c r="Q71" s="24">
        <v>0</v>
      </c>
      <c r="R71" s="24">
        <v>-22</v>
      </c>
      <c r="S71"/>
      <c r="T71"/>
      <c r="U71"/>
      <c r="V71"/>
      <c r="W71"/>
      <c r="X71"/>
      <c r="Y71"/>
      <c r="Z71"/>
      <c r="AA71"/>
    </row>
    <row r="72" spans="1:27" s="1" customFormat="1" ht="21" customHeight="1" x14ac:dyDescent="0.2">
      <c r="A72" s="28" t="s">
        <v>158</v>
      </c>
      <c r="B72" s="22">
        <f t="shared" si="26"/>
        <v>1065</v>
      </c>
      <c r="C72" s="22">
        <f t="shared" si="27"/>
        <v>1155</v>
      </c>
      <c r="D72" s="22">
        <v>0</v>
      </c>
      <c r="E72" s="22">
        <v>0</v>
      </c>
      <c r="F72" s="22">
        <v>0</v>
      </c>
      <c r="G72" s="22">
        <v>1155</v>
      </c>
      <c r="H72" s="22">
        <f t="shared" si="28"/>
        <v>-90</v>
      </c>
      <c r="I72" s="22">
        <f t="shared" si="29"/>
        <v>-100</v>
      </c>
      <c r="J72" s="22">
        <v>0</v>
      </c>
      <c r="K72" s="22">
        <v>-49</v>
      </c>
      <c r="L72" s="22">
        <v>-3</v>
      </c>
      <c r="M72" s="22">
        <v>-48</v>
      </c>
      <c r="N72" s="22">
        <f t="shared" si="30"/>
        <v>10</v>
      </c>
      <c r="O72" s="22">
        <v>0</v>
      </c>
      <c r="P72" s="22">
        <v>0</v>
      </c>
      <c r="Q72" s="22">
        <v>0</v>
      </c>
      <c r="R72" s="22">
        <v>10</v>
      </c>
      <c r="S72"/>
      <c r="T72"/>
      <c r="U72"/>
      <c r="V72"/>
      <c r="W72"/>
      <c r="X72"/>
      <c r="Y72"/>
      <c r="Z72"/>
      <c r="AA72"/>
    </row>
    <row r="73" spans="1:27" s="1" customFormat="1" ht="21" customHeight="1" x14ac:dyDescent="0.2">
      <c r="A73" s="29" t="s">
        <v>159</v>
      </c>
      <c r="B73" s="24">
        <f t="shared" si="26"/>
        <v>680</v>
      </c>
      <c r="C73" s="24">
        <f t="shared" si="27"/>
        <v>199</v>
      </c>
      <c r="D73" s="24">
        <v>0</v>
      </c>
      <c r="E73" s="24">
        <v>2</v>
      </c>
      <c r="F73" s="24">
        <v>0</v>
      </c>
      <c r="G73" s="24">
        <v>197</v>
      </c>
      <c r="H73" s="24">
        <f t="shared" si="28"/>
        <v>481</v>
      </c>
      <c r="I73" s="24">
        <f t="shared" si="29"/>
        <v>507</v>
      </c>
      <c r="J73" s="24">
        <v>0</v>
      </c>
      <c r="K73" s="24">
        <v>-3</v>
      </c>
      <c r="L73" s="24">
        <v>-3</v>
      </c>
      <c r="M73" s="24">
        <v>513</v>
      </c>
      <c r="N73" s="24">
        <f t="shared" si="30"/>
        <v>-26</v>
      </c>
      <c r="O73" s="24">
        <v>0</v>
      </c>
      <c r="P73" s="24">
        <v>0</v>
      </c>
      <c r="Q73" s="24">
        <v>0</v>
      </c>
      <c r="R73" s="24">
        <v>-26</v>
      </c>
      <c r="S73"/>
      <c r="T73"/>
      <c r="U73"/>
      <c r="V73"/>
      <c r="W73"/>
      <c r="X73"/>
      <c r="Y73"/>
      <c r="Z73"/>
      <c r="AA73"/>
    </row>
    <row r="74" spans="1:27" s="1" customFormat="1" ht="21" customHeight="1" x14ac:dyDescent="0.2">
      <c r="A74" s="28" t="s">
        <v>161</v>
      </c>
      <c r="B74" s="22">
        <f t="shared" ref="B74:B81" si="31">C74+H74</f>
        <v>-202</v>
      </c>
      <c r="C74" s="22">
        <f t="shared" ref="C74:C81" si="32">D74+E74+F74+G74</f>
        <v>-165</v>
      </c>
      <c r="D74" s="22">
        <v>0</v>
      </c>
      <c r="E74" s="22">
        <v>2</v>
      </c>
      <c r="F74" s="22">
        <v>0</v>
      </c>
      <c r="G74" s="22">
        <v>-167</v>
      </c>
      <c r="H74" s="22">
        <f t="shared" ref="H74:H81" si="33">I74+N74</f>
        <v>-37</v>
      </c>
      <c r="I74" s="22">
        <f t="shared" ref="I74:I81" si="34">+J74+K74+L74+M74</f>
        <v>-61</v>
      </c>
      <c r="J74" s="22">
        <v>0</v>
      </c>
      <c r="K74" s="22">
        <v>41</v>
      </c>
      <c r="L74" s="22">
        <v>-3</v>
      </c>
      <c r="M74" s="22">
        <v>-99</v>
      </c>
      <c r="N74" s="22">
        <f t="shared" ref="N74:N81" si="35">+O74+P74+Q74+R74</f>
        <v>24</v>
      </c>
      <c r="O74" s="22">
        <v>0</v>
      </c>
      <c r="P74" s="22">
        <v>0</v>
      </c>
      <c r="Q74" s="22">
        <v>0</v>
      </c>
      <c r="R74" s="22">
        <v>24</v>
      </c>
      <c r="S74"/>
      <c r="T74"/>
      <c r="U74"/>
      <c r="V74"/>
      <c r="W74"/>
      <c r="X74"/>
      <c r="Y74"/>
      <c r="Z74"/>
      <c r="AA74"/>
    </row>
    <row r="75" spans="1:27" s="1" customFormat="1" ht="21" customHeight="1" x14ac:dyDescent="0.2">
      <c r="A75" s="29" t="s">
        <v>162</v>
      </c>
      <c r="B75" s="24">
        <f t="shared" si="31"/>
        <v>210</v>
      </c>
      <c r="C75" s="24">
        <f t="shared" si="32"/>
        <v>48</v>
      </c>
      <c r="D75" s="24">
        <v>0</v>
      </c>
      <c r="E75" s="24">
        <v>0</v>
      </c>
      <c r="F75" s="24">
        <v>0</v>
      </c>
      <c r="G75" s="24">
        <v>48</v>
      </c>
      <c r="H75" s="24">
        <f t="shared" si="33"/>
        <v>162</v>
      </c>
      <c r="I75" s="24">
        <f t="shared" si="34"/>
        <v>216</v>
      </c>
      <c r="J75" s="24">
        <v>0</v>
      </c>
      <c r="K75" s="24">
        <v>118</v>
      </c>
      <c r="L75" s="24">
        <v>-1</v>
      </c>
      <c r="M75" s="24">
        <v>99</v>
      </c>
      <c r="N75" s="24">
        <f t="shared" si="35"/>
        <v>-54</v>
      </c>
      <c r="O75" s="24">
        <v>0</v>
      </c>
      <c r="P75" s="24">
        <v>0</v>
      </c>
      <c r="Q75" s="24">
        <v>0</v>
      </c>
      <c r="R75" s="24">
        <v>-54</v>
      </c>
      <c r="S75"/>
      <c r="T75"/>
      <c r="U75"/>
      <c r="V75"/>
      <c r="W75"/>
      <c r="X75"/>
      <c r="Y75"/>
      <c r="Z75"/>
      <c r="AA75"/>
    </row>
    <row r="76" spans="1:27" s="1" customFormat="1" ht="21" customHeight="1" x14ac:dyDescent="0.2">
      <c r="A76" s="28" t="s">
        <v>163</v>
      </c>
      <c r="B76" s="22">
        <f t="shared" si="31"/>
        <v>-74</v>
      </c>
      <c r="C76" s="22">
        <f t="shared" si="32"/>
        <v>-195</v>
      </c>
      <c r="D76" s="22">
        <v>0</v>
      </c>
      <c r="E76" s="22">
        <v>0</v>
      </c>
      <c r="F76" s="22">
        <v>0</v>
      </c>
      <c r="G76" s="22">
        <v>-195</v>
      </c>
      <c r="H76" s="22">
        <f t="shared" si="33"/>
        <v>121</v>
      </c>
      <c r="I76" s="22">
        <f t="shared" si="34"/>
        <v>66</v>
      </c>
      <c r="J76" s="22">
        <v>0</v>
      </c>
      <c r="K76" s="22">
        <v>5</v>
      </c>
      <c r="L76" s="22">
        <v>0</v>
      </c>
      <c r="M76" s="22">
        <v>61</v>
      </c>
      <c r="N76" s="22">
        <f t="shared" si="35"/>
        <v>55</v>
      </c>
      <c r="O76" s="22">
        <v>0</v>
      </c>
      <c r="P76" s="22">
        <v>0</v>
      </c>
      <c r="Q76" s="22">
        <v>0</v>
      </c>
      <c r="R76" s="22">
        <v>55</v>
      </c>
      <c r="S76"/>
      <c r="T76"/>
      <c r="U76"/>
      <c r="V76"/>
      <c r="W76"/>
      <c r="X76"/>
      <c r="Y76"/>
      <c r="Z76"/>
      <c r="AA76"/>
    </row>
    <row r="77" spans="1:27" s="1" customFormat="1" ht="21" customHeight="1" x14ac:dyDescent="0.2">
      <c r="A77" s="29" t="s">
        <v>164</v>
      </c>
      <c r="B77" s="24">
        <f t="shared" si="31"/>
        <v>-370</v>
      </c>
      <c r="C77" s="24">
        <f t="shared" si="32"/>
        <v>-255</v>
      </c>
      <c r="D77" s="24">
        <v>0</v>
      </c>
      <c r="E77" s="24">
        <v>1</v>
      </c>
      <c r="F77" s="24">
        <v>0</v>
      </c>
      <c r="G77" s="24">
        <v>-256</v>
      </c>
      <c r="H77" s="24">
        <f t="shared" si="33"/>
        <v>-115</v>
      </c>
      <c r="I77" s="24">
        <f t="shared" si="34"/>
        <v>-29</v>
      </c>
      <c r="J77" s="24">
        <v>0</v>
      </c>
      <c r="K77" s="24">
        <v>39</v>
      </c>
      <c r="L77" s="24">
        <v>297</v>
      </c>
      <c r="M77" s="24">
        <v>-365</v>
      </c>
      <c r="N77" s="24">
        <f t="shared" si="35"/>
        <v>-86</v>
      </c>
      <c r="O77" s="24">
        <v>0</v>
      </c>
      <c r="P77" s="24">
        <v>0</v>
      </c>
      <c r="Q77" s="24">
        <v>0</v>
      </c>
      <c r="R77" s="24">
        <v>-86</v>
      </c>
      <c r="S77"/>
      <c r="T77"/>
      <c r="U77"/>
      <c r="V77"/>
      <c r="W77"/>
      <c r="X77"/>
      <c r="Y77"/>
      <c r="Z77"/>
      <c r="AA77"/>
    </row>
    <row r="78" spans="1:27" s="1" customFormat="1" ht="21" customHeight="1" x14ac:dyDescent="0.2">
      <c r="A78" s="28" t="s">
        <v>165</v>
      </c>
      <c r="B78" s="22">
        <f t="shared" si="31"/>
        <v>-1633</v>
      </c>
      <c r="C78" s="22">
        <f t="shared" si="32"/>
        <v>-1140</v>
      </c>
      <c r="D78" s="22">
        <v>0</v>
      </c>
      <c r="E78" s="22">
        <v>1</v>
      </c>
      <c r="F78" s="22">
        <v>0</v>
      </c>
      <c r="G78" s="22">
        <v>-1141</v>
      </c>
      <c r="H78" s="22">
        <f t="shared" si="33"/>
        <v>-493</v>
      </c>
      <c r="I78" s="22">
        <f t="shared" si="34"/>
        <v>-587</v>
      </c>
      <c r="J78" s="22">
        <v>0</v>
      </c>
      <c r="K78" s="22">
        <v>14</v>
      </c>
      <c r="L78" s="22">
        <v>0</v>
      </c>
      <c r="M78" s="22">
        <v>-601</v>
      </c>
      <c r="N78" s="22">
        <f t="shared" si="35"/>
        <v>94</v>
      </c>
      <c r="O78" s="22">
        <v>0</v>
      </c>
      <c r="P78" s="22">
        <v>0</v>
      </c>
      <c r="Q78" s="22">
        <v>0</v>
      </c>
      <c r="R78" s="22">
        <v>94</v>
      </c>
      <c r="S78"/>
      <c r="T78"/>
      <c r="U78"/>
      <c r="V78"/>
      <c r="W78"/>
      <c r="X78"/>
      <c r="Y78"/>
      <c r="Z78"/>
      <c r="AA78"/>
    </row>
    <row r="79" spans="1:27" s="1" customFormat="1" ht="21" customHeight="1" x14ac:dyDescent="0.2">
      <c r="A79" s="29" t="s">
        <v>166</v>
      </c>
      <c r="B79" s="24">
        <f t="shared" si="31"/>
        <v>-580</v>
      </c>
      <c r="C79" s="24">
        <f t="shared" si="32"/>
        <v>-510</v>
      </c>
      <c r="D79" s="24">
        <v>0</v>
      </c>
      <c r="E79" s="24">
        <v>0</v>
      </c>
      <c r="F79" s="24">
        <v>0</v>
      </c>
      <c r="G79" s="24">
        <v>-510</v>
      </c>
      <c r="H79" s="24">
        <f t="shared" si="33"/>
        <v>-70</v>
      </c>
      <c r="I79" s="24">
        <f t="shared" si="34"/>
        <v>-66</v>
      </c>
      <c r="J79" s="24">
        <v>0</v>
      </c>
      <c r="K79" s="24">
        <v>-56</v>
      </c>
      <c r="L79" s="24">
        <v>0</v>
      </c>
      <c r="M79" s="24">
        <v>-10</v>
      </c>
      <c r="N79" s="24">
        <f t="shared" si="35"/>
        <v>-4</v>
      </c>
      <c r="O79" s="24">
        <v>0</v>
      </c>
      <c r="P79" s="24">
        <v>0</v>
      </c>
      <c r="Q79" s="24">
        <v>0</v>
      </c>
      <c r="R79" s="24">
        <v>-4</v>
      </c>
      <c r="S79"/>
      <c r="T79"/>
      <c r="U79"/>
      <c r="V79"/>
      <c r="W79"/>
      <c r="X79"/>
      <c r="Y79"/>
      <c r="Z79"/>
      <c r="AA79"/>
    </row>
    <row r="80" spans="1:27" s="1" customFormat="1" ht="21" customHeight="1" x14ac:dyDescent="0.2">
      <c r="A80" s="28" t="s">
        <v>167</v>
      </c>
      <c r="B80" s="22">
        <f t="shared" si="31"/>
        <v>-352</v>
      </c>
      <c r="C80" s="22">
        <f t="shared" si="32"/>
        <v>-353</v>
      </c>
      <c r="D80" s="22">
        <v>0</v>
      </c>
      <c r="E80" s="22">
        <v>0</v>
      </c>
      <c r="F80" s="22">
        <v>0</v>
      </c>
      <c r="G80" s="22">
        <v>-353</v>
      </c>
      <c r="H80" s="22">
        <f t="shared" si="33"/>
        <v>1</v>
      </c>
      <c r="I80" s="22">
        <f t="shared" si="34"/>
        <v>-4</v>
      </c>
      <c r="J80" s="22">
        <v>0</v>
      </c>
      <c r="K80" s="22">
        <v>-141</v>
      </c>
      <c r="L80" s="22">
        <v>0</v>
      </c>
      <c r="M80" s="22">
        <v>137</v>
      </c>
      <c r="N80" s="22">
        <f t="shared" si="35"/>
        <v>5</v>
      </c>
      <c r="O80" s="22">
        <v>0</v>
      </c>
      <c r="P80" s="22">
        <v>0</v>
      </c>
      <c r="Q80" s="22">
        <v>0</v>
      </c>
      <c r="R80" s="22">
        <v>5</v>
      </c>
      <c r="S80"/>
      <c r="T80"/>
      <c r="U80"/>
      <c r="V80"/>
      <c r="W80"/>
      <c r="X80"/>
      <c r="Y80"/>
      <c r="Z80"/>
      <c r="AA80"/>
    </row>
    <row r="81" spans="1:27" s="1" customFormat="1" ht="21" customHeight="1" x14ac:dyDescent="0.2">
      <c r="A81" s="29" t="s">
        <v>168</v>
      </c>
      <c r="B81" s="24">
        <f t="shared" si="31"/>
        <v>386</v>
      </c>
      <c r="C81" s="24">
        <f t="shared" si="32"/>
        <v>791</v>
      </c>
      <c r="D81" s="24">
        <v>0</v>
      </c>
      <c r="E81" s="24">
        <v>0</v>
      </c>
      <c r="F81" s="24">
        <v>0</v>
      </c>
      <c r="G81" s="24">
        <v>791</v>
      </c>
      <c r="H81" s="24">
        <f t="shared" si="33"/>
        <v>-405</v>
      </c>
      <c r="I81" s="24">
        <f t="shared" si="34"/>
        <v>-334</v>
      </c>
      <c r="J81" s="24">
        <v>0</v>
      </c>
      <c r="K81" s="24">
        <v>-344</v>
      </c>
      <c r="L81" s="24">
        <v>0</v>
      </c>
      <c r="M81" s="24">
        <v>10</v>
      </c>
      <c r="N81" s="24">
        <f t="shared" si="35"/>
        <v>-71</v>
      </c>
      <c r="O81" s="24">
        <v>0</v>
      </c>
      <c r="P81" s="24">
        <v>-69</v>
      </c>
      <c r="Q81" s="24">
        <v>0</v>
      </c>
      <c r="R81" s="24">
        <v>-2</v>
      </c>
      <c r="S81"/>
      <c r="T81"/>
      <c r="U81"/>
      <c r="V81"/>
      <c r="W81"/>
      <c r="X81"/>
      <c r="Y81"/>
      <c r="Z81"/>
      <c r="AA81"/>
    </row>
    <row r="82" spans="1:27" s="1" customFormat="1" ht="21" customHeight="1" x14ac:dyDescent="0.2">
      <c r="A82" s="28" t="s">
        <v>172</v>
      </c>
      <c r="B82" s="22">
        <f t="shared" ref="B82:B85" si="36">C82+H82</f>
        <v>-1222</v>
      </c>
      <c r="C82" s="22">
        <f t="shared" ref="C82:C85" si="37">D82+E82+F82+G82</f>
        <v>-808</v>
      </c>
      <c r="D82" s="22">
        <v>0</v>
      </c>
      <c r="E82" s="22">
        <v>0</v>
      </c>
      <c r="F82" s="22">
        <v>0</v>
      </c>
      <c r="G82" s="22">
        <v>-808</v>
      </c>
      <c r="H82" s="22">
        <f t="shared" ref="H82:H85" si="38">I82+N82</f>
        <v>-414</v>
      </c>
      <c r="I82" s="22">
        <f t="shared" ref="I82:I85" si="39">+J82+K82+L82+M82</f>
        <v>-424</v>
      </c>
      <c r="J82" s="22">
        <v>0</v>
      </c>
      <c r="K82" s="22">
        <v>-106</v>
      </c>
      <c r="L82" s="22">
        <v>0</v>
      </c>
      <c r="M82" s="22">
        <v>-318</v>
      </c>
      <c r="N82" s="22">
        <f t="shared" ref="N82:N85" si="40">+O82+P82+Q82+R82</f>
        <v>10</v>
      </c>
      <c r="O82" s="22">
        <v>0</v>
      </c>
      <c r="P82" s="22">
        <v>0</v>
      </c>
      <c r="Q82" s="22">
        <v>0</v>
      </c>
      <c r="R82" s="22">
        <v>10</v>
      </c>
      <c r="S82"/>
      <c r="T82"/>
      <c r="U82"/>
      <c r="V82"/>
      <c r="W82"/>
      <c r="X82"/>
      <c r="Y82"/>
      <c r="Z82"/>
      <c r="AA82"/>
    </row>
    <row r="83" spans="1:27" s="1" customFormat="1" ht="21" customHeight="1" x14ac:dyDescent="0.2">
      <c r="A83" s="29" t="s">
        <v>173</v>
      </c>
      <c r="B83" s="24">
        <f t="shared" si="36"/>
        <v>0</v>
      </c>
      <c r="C83" s="24">
        <f t="shared" si="37"/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38"/>
        <v>0</v>
      </c>
      <c r="I83" s="24">
        <f t="shared" si="39"/>
        <v>0</v>
      </c>
      <c r="J83" s="24">
        <v>0</v>
      </c>
      <c r="K83" s="24">
        <v>0</v>
      </c>
      <c r="L83" s="24">
        <v>0</v>
      </c>
      <c r="M83" s="24">
        <v>0</v>
      </c>
      <c r="N83" s="24">
        <f t="shared" si="40"/>
        <v>0</v>
      </c>
      <c r="O83" s="24">
        <v>0</v>
      </c>
      <c r="P83" s="24">
        <v>0</v>
      </c>
      <c r="Q83" s="24">
        <v>0</v>
      </c>
      <c r="R83" s="24">
        <v>0</v>
      </c>
      <c r="S83"/>
      <c r="T83"/>
      <c r="U83"/>
      <c r="V83"/>
      <c r="W83"/>
      <c r="X83"/>
      <c r="Y83"/>
      <c r="Z83"/>
      <c r="AA83"/>
    </row>
    <row r="84" spans="1:27" s="1" customFormat="1" ht="21" customHeight="1" x14ac:dyDescent="0.2">
      <c r="A84" s="28" t="s">
        <v>174</v>
      </c>
      <c r="B84" s="22">
        <f t="shared" si="36"/>
        <v>0</v>
      </c>
      <c r="C84" s="22">
        <f t="shared" si="37"/>
        <v>0</v>
      </c>
      <c r="D84" s="22">
        <v>0</v>
      </c>
      <c r="E84" s="22">
        <v>0</v>
      </c>
      <c r="F84" s="22">
        <v>0</v>
      </c>
      <c r="G84" s="22">
        <v>0</v>
      </c>
      <c r="H84" s="22">
        <f t="shared" si="38"/>
        <v>0</v>
      </c>
      <c r="I84" s="22">
        <f t="shared" si="39"/>
        <v>0</v>
      </c>
      <c r="J84" s="22">
        <v>0</v>
      </c>
      <c r="K84" s="22">
        <v>0</v>
      </c>
      <c r="L84" s="22">
        <v>0</v>
      </c>
      <c r="M84" s="22">
        <v>0</v>
      </c>
      <c r="N84" s="22">
        <f t="shared" si="40"/>
        <v>0</v>
      </c>
      <c r="O84" s="22">
        <v>0</v>
      </c>
      <c r="P84" s="22">
        <v>0</v>
      </c>
      <c r="Q84" s="22">
        <v>0</v>
      </c>
      <c r="R84" s="22">
        <v>0</v>
      </c>
      <c r="S84"/>
      <c r="T84"/>
      <c r="U84"/>
      <c r="V84"/>
      <c r="W84"/>
      <c r="X84"/>
      <c r="Y84"/>
      <c r="Z84"/>
      <c r="AA84"/>
    </row>
    <row r="85" spans="1:27" s="1" customFormat="1" ht="21" customHeight="1" x14ac:dyDescent="0.2">
      <c r="A85" s="29" t="s">
        <v>175</v>
      </c>
      <c r="B85" s="24">
        <f t="shared" si="36"/>
        <v>0</v>
      </c>
      <c r="C85" s="24">
        <f t="shared" si="37"/>
        <v>0</v>
      </c>
      <c r="D85" s="24">
        <v>0</v>
      </c>
      <c r="E85" s="24">
        <v>0</v>
      </c>
      <c r="F85" s="24">
        <v>0</v>
      </c>
      <c r="G85" s="24">
        <v>0</v>
      </c>
      <c r="H85" s="24">
        <f t="shared" si="38"/>
        <v>0</v>
      </c>
      <c r="I85" s="24">
        <f t="shared" si="39"/>
        <v>0</v>
      </c>
      <c r="J85" s="24">
        <v>0</v>
      </c>
      <c r="K85" s="24">
        <v>0</v>
      </c>
      <c r="L85" s="24">
        <v>0</v>
      </c>
      <c r="M85" s="24">
        <v>0</v>
      </c>
      <c r="N85" s="24">
        <f t="shared" si="40"/>
        <v>0</v>
      </c>
      <c r="O85" s="24">
        <v>0</v>
      </c>
      <c r="P85" s="24">
        <v>0</v>
      </c>
      <c r="Q85" s="24">
        <v>0</v>
      </c>
      <c r="R85" s="24">
        <v>0</v>
      </c>
      <c r="S85"/>
      <c r="T85"/>
      <c r="U85"/>
      <c r="V85"/>
      <c r="W85"/>
      <c r="X85"/>
      <c r="Y85"/>
      <c r="Z85"/>
      <c r="AA85"/>
    </row>
    <row r="86" spans="1:27" s="1" customFormat="1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1" customFormat="1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1" customFormat="1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1" customFormat="1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</sheetData>
  <mergeCells count="13">
    <mergeCell ref="A6:A9"/>
    <mergeCell ref="C7:G7"/>
    <mergeCell ref="B6:R6"/>
    <mergeCell ref="N8:R8"/>
    <mergeCell ref="B7:B9"/>
    <mergeCell ref="C8:C9"/>
    <mergeCell ref="D8:D9"/>
    <mergeCell ref="H7:R7"/>
    <mergeCell ref="E8:E9"/>
    <mergeCell ref="F8:F9"/>
    <mergeCell ref="G8:G9"/>
    <mergeCell ref="H8:H9"/>
    <mergeCell ref="I8:M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58" fitToHeight="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2:AY221"/>
  <sheetViews>
    <sheetView showGridLines="0" view="pageBreakPreview" zoomScale="75" zoomScaleNormal="100" workbookViewId="0">
      <pane ySplit="10" topLeftCell="A71" activePane="bottomLeft" state="frozen"/>
      <selection pane="bottomLeft" activeCell="P86" sqref="P86"/>
    </sheetView>
  </sheetViews>
  <sheetFormatPr defaultRowHeight="12.75" x14ac:dyDescent="0.2"/>
  <cols>
    <col min="1" max="1" width="14.42578125" customWidth="1"/>
    <col min="2" max="2" width="13.7109375" customWidth="1"/>
    <col min="3" max="3" width="14.42578125" customWidth="1"/>
    <col min="4" max="4" width="14" customWidth="1"/>
    <col min="5" max="5" width="18.5703125" customWidth="1"/>
    <col min="6" max="6" width="13.42578125" customWidth="1"/>
    <col min="7" max="7" width="13.7109375" customWidth="1"/>
    <col min="8" max="9" width="11.7109375" customWidth="1"/>
    <col min="10" max="10" width="16.140625" customWidth="1"/>
    <col min="11" max="11" width="18.85546875" customWidth="1"/>
    <col min="12" max="12" width="12.5703125" customWidth="1"/>
    <col min="13" max="14" width="11.7109375" customWidth="1"/>
    <col min="15" max="15" width="16.85546875" customWidth="1"/>
    <col min="16" max="16" width="19.28515625" customWidth="1"/>
    <col min="17" max="44" width="10.7109375" customWidth="1"/>
  </cols>
  <sheetData>
    <row r="2" spans="1:51" ht="20.25" x14ac:dyDescent="0.2">
      <c r="A2" s="12" t="s">
        <v>169</v>
      </c>
    </row>
    <row r="4" spans="1:51" ht="15.75" x14ac:dyDescent="0.25">
      <c r="A4" s="5" t="s">
        <v>109</v>
      </c>
    </row>
    <row r="5" spans="1:51" x14ac:dyDescent="0.2">
      <c r="P5" s="2"/>
    </row>
    <row r="6" spans="1:51" s="1" customFormat="1" ht="17.25" customHeight="1" x14ac:dyDescent="0.2">
      <c r="A6" s="49" t="s">
        <v>171</v>
      </c>
      <c r="B6" s="116" t="s">
        <v>135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" customFormat="1" ht="27.75" customHeight="1" x14ac:dyDescent="0.2">
      <c r="A7" s="56"/>
      <c r="B7" s="100" t="s">
        <v>63</v>
      </c>
      <c r="C7" s="57" t="s">
        <v>67</v>
      </c>
      <c r="D7" s="57"/>
      <c r="E7" s="57"/>
      <c r="F7" s="57" t="s">
        <v>68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" customFormat="1" ht="29.25" customHeight="1" x14ac:dyDescent="0.2">
      <c r="A8" s="56"/>
      <c r="B8" s="100"/>
      <c r="C8" s="94" t="s">
        <v>63</v>
      </c>
      <c r="D8" s="85" t="s">
        <v>18</v>
      </c>
      <c r="E8" s="85" t="s">
        <v>126</v>
      </c>
      <c r="F8" s="94" t="s">
        <v>63</v>
      </c>
      <c r="G8" s="115" t="s">
        <v>76</v>
      </c>
      <c r="H8" s="115"/>
      <c r="I8" s="115"/>
      <c r="J8" s="115"/>
      <c r="K8" s="115"/>
      <c r="L8" s="115" t="s">
        <v>77</v>
      </c>
      <c r="M8" s="115"/>
      <c r="N8" s="115"/>
      <c r="O8" s="115"/>
      <c r="P8" s="11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" customFormat="1" ht="63" customHeight="1" x14ac:dyDescent="0.2">
      <c r="A9" s="50"/>
      <c r="B9" s="101"/>
      <c r="C9" s="95"/>
      <c r="D9" s="86"/>
      <c r="E9" s="86"/>
      <c r="F9" s="95"/>
      <c r="G9" s="46" t="s">
        <v>63</v>
      </c>
      <c r="H9" s="43" t="s">
        <v>17</v>
      </c>
      <c r="I9" s="43" t="s">
        <v>18</v>
      </c>
      <c r="J9" s="43" t="s">
        <v>75</v>
      </c>
      <c r="K9" s="43" t="s">
        <v>126</v>
      </c>
      <c r="L9" s="46" t="s">
        <v>63</v>
      </c>
      <c r="M9" s="43" t="s">
        <v>17</v>
      </c>
      <c r="N9" s="43" t="s">
        <v>18</v>
      </c>
      <c r="O9" s="43" t="s">
        <v>75</v>
      </c>
      <c r="P9" s="43" t="s">
        <v>126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" customFormat="1" ht="21" customHeight="1" x14ac:dyDescent="0.2">
      <c r="A10" s="20">
        <v>1</v>
      </c>
      <c r="B10" s="20">
        <f t="shared" ref="B10:P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" customFormat="1" ht="21" customHeight="1" x14ac:dyDescent="0.2">
      <c r="A11" s="21">
        <v>2000</v>
      </c>
      <c r="B11" s="22">
        <f t="shared" ref="B11:B16" si="1">C11+F11</f>
        <v>3423</v>
      </c>
      <c r="C11" s="22">
        <f t="shared" ref="C11:C16" si="2">D11+E11</f>
        <v>447</v>
      </c>
      <c r="D11" s="22">
        <f>+D26+D27+D28+D29</f>
        <v>-626</v>
      </c>
      <c r="E11" s="22">
        <f>+E26+E27+E28+E29</f>
        <v>1073</v>
      </c>
      <c r="F11" s="22">
        <f t="shared" ref="F11:F16" si="3">G11+L11</f>
        <v>2976</v>
      </c>
      <c r="G11" s="22">
        <f>+H11+I11+J11+K11</f>
        <v>2890</v>
      </c>
      <c r="H11" s="22">
        <f>+H26+H27+H28+H29</f>
        <v>0</v>
      </c>
      <c r="I11" s="22">
        <f>+I26+I27+I28+I29</f>
        <v>101</v>
      </c>
      <c r="J11" s="22">
        <f>+J26+J27+J28+J29</f>
        <v>2206</v>
      </c>
      <c r="K11" s="22">
        <f>+K26+K27+K28+K29</f>
        <v>583</v>
      </c>
      <c r="L11" s="22">
        <f t="shared" ref="L11:L16" si="4">+M11+N11+O11+P11</f>
        <v>86</v>
      </c>
      <c r="M11" s="22">
        <f>+M26+M27+M28+M29</f>
        <v>0</v>
      </c>
      <c r="N11" s="22">
        <f>+N26+N27+N28+N29</f>
        <v>0</v>
      </c>
      <c r="O11" s="22">
        <f>+O26+O27+O28+O29</f>
        <v>12</v>
      </c>
      <c r="P11" s="22">
        <f>+P26+P27+P28+P29</f>
        <v>74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1" customFormat="1" ht="21" customHeight="1" x14ac:dyDescent="0.2">
      <c r="A12" s="23">
        <v>2001</v>
      </c>
      <c r="B12" s="24">
        <f t="shared" si="1"/>
        <v>1067</v>
      </c>
      <c r="C12" s="24">
        <f t="shared" si="2"/>
        <v>-307</v>
      </c>
      <c r="D12" s="24">
        <f>+D30+D31+D32+D33</f>
        <v>187</v>
      </c>
      <c r="E12" s="24">
        <f>+E30+E31+E32+E33</f>
        <v>-494</v>
      </c>
      <c r="F12" s="24">
        <f t="shared" si="3"/>
        <v>1374</v>
      </c>
      <c r="G12" s="24">
        <f>+H12+I12+J12+K12</f>
        <v>1365</v>
      </c>
      <c r="H12" s="24">
        <f>+H30+H31+H32+H33</f>
        <v>0</v>
      </c>
      <c r="I12" s="24">
        <f>+I30+I31+I32+I33</f>
        <v>60</v>
      </c>
      <c r="J12" s="24">
        <f>+J30+J31+J32+J33</f>
        <v>789</v>
      </c>
      <c r="K12" s="24">
        <f>+K30+K31+K32+K33</f>
        <v>516</v>
      </c>
      <c r="L12" s="24">
        <f t="shared" si="4"/>
        <v>9</v>
      </c>
      <c r="M12" s="24">
        <f>+M30+M31+M32+M33</f>
        <v>0</v>
      </c>
      <c r="N12" s="24">
        <f>+N30+N31+N32+N33</f>
        <v>0</v>
      </c>
      <c r="O12" s="24">
        <f>+O30+O31+O32+O33</f>
        <v>15</v>
      </c>
      <c r="P12" s="24">
        <f>+P30+P31+P32+P33</f>
        <v>-6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1" customFormat="1" ht="21" customHeight="1" x14ac:dyDescent="0.2">
      <c r="A13" s="21">
        <v>2002</v>
      </c>
      <c r="B13" s="22">
        <f t="shared" si="1"/>
        <v>3051</v>
      </c>
      <c r="C13" s="22">
        <f t="shared" si="2"/>
        <v>-545</v>
      </c>
      <c r="D13" s="22">
        <f>+D34+D35+D36+D37</f>
        <v>14</v>
      </c>
      <c r="E13" s="22">
        <f>+E34+E35+E36+E37</f>
        <v>-559</v>
      </c>
      <c r="F13" s="22">
        <f t="shared" si="3"/>
        <v>3596</v>
      </c>
      <c r="G13" s="22">
        <f>+H13+I13+J13+K13</f>
        <v>3544</v>
      </c>
      <c r="H13" s="22">
        <f>+H34+H35+H36+H37</f>
        <v>0</v>
      </c>
      <c r="I13" s="22">
        <f>+I34+I35+I36+I37</f>
        <v>195</v>
      </c>
      <c r="J13" s="22">
        <f>+J34+J35+J36+J37</f>
        <v>3433</v>
      </c>
      <c r="K13" s="22">
        <f>+K34+K35+K36+K37</f>
        <v>-84</v>
      </c>
      <c r="L13" s="22">
        <f t="shared" si="4"/>
        <v>52</v>
      </c>
      <c r="M13" s="22">
        <f>+M34+M35+M36+M37</f>
        <v>0</v>
      </c>
      <c r="N13" s="22">
        <f>+N34+N35+N36+N37</f>
        <v>1</v>
      </c>
      <c r="O13" s="22">
        <f>+O34+O35+O36+O37</f>
        <v>39</v>
      </c>
      <c r="P13" s="22">
        <f>+P34+P35+P36+P37</f>
        <v>12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8" customFormat="1" ht="21" customHeight="1" x14ac:dyDescent="0.2">
      <c r="A14" s="23">
        <v>2003</v>
      </c>
      <c r="B14" s="24">
        <f t="shared" si="1"/>
        <v>3740</v>
      </c>
      <c r="C14" s="24">
        <f t="shared" si="2"/>
        <v>-837</v>
      </c>
      <c r="D14" s="24">
        <f>+D38+D39+D40+D41</f>
        <v>-181</v>
      </c>
      <c r="E14" s="24">
        <f>+E38+E39+E40+E41</f>
        <v>-656</v>
      </c>
      <c r="F14" s="24">
        <f t="shared" si="3"/>
        <v>4577</v>
      </c>
      <c r="G14" s="24">
        <f>+H14+I14+J14+K14</f>
        <v>4741</v>
      </c>
      <c r="H14" s="24">
        <f>+H38+H39+H40+H41</f>
        <v>0</v>
      </c>
      <c r="I14" s="24">
        <f>+I38+I39+I40+I41</f>
        <v>51</v>
      </c>
      <c r="J14" s="24">
        <f>+J38+J39+J40+J41</f>
        <v>5346</v>
      </c>
      <c r="K14" s="24">
        <f>+K38+K39+K40+K41</f>
        <v>-656</v>
      </c>
      <c r="L14" s="24">
        <f t="shared" si="4"/>
        <v>-164</v>
      </c>
      <c r="M14" s="24">
        <f>+M38+M39+M40+M41</f>
        <v>0</v>
      </c>
      <c r="N14" s="24">
        <f>+N38+N39+N40+N41</f>
        <v>-3</v>
      </c>
      <c r="O14" s="24">
        <f>+O38+O39+O40+O41</f>
        <v>-120</v>
      </c>
      <c r="P14" s="24">
        <f>+P38+P39+P40+P41</f>
        <v>-41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s="1" customFormat="1" ht="21" customHeight="1" x14ac:dyDescent="0.2">
      <c r="A15" s="21">
        <v>2004</v>
      </c>
      <c r="B15" s="22">
        <f t="shared" si="1"/>
        <v>10571</v>
      </c>
      <c r="C15" s="22">
        <f t="shared" si="2"/>
        <v>1660</v>
      </c>
      <c r="D15" s="22">
        <f>+D42+D43+D45+D44</f>
        <v>454</v>
      </c>
      <c r="E15" s="22">
        <f>+E42+E43+E45+E44</f>
        <v>1206</v>
      </c>
      <c r="F15" s="22">
        <f t="shared" si="3"/>
        <v>8911</v>
      </c>
      <c r="G15" s="22">
        <f>+G42+G43+G45+G44</f>
        <v>8909</v>
      </c>
      <c r="H15" s="22">
        <f>+H42+H43+H45+H44</f>
        <v>0</v>
      </c>
      <c r="I15" s="22">
        <f>+I42+I43+I45+I44</f>
        <v>356</v>
      </c>
      <c r="J15" s="22">
        <f>+J42+J43+J45+J44</f>
        <v>8471</v>
      </c>
      <c r="K15" s="22">
        <f>+K42+K43+K45+K44</f>
        <v>82</v>
      </c>
      <c r="L15" s="22">
        <f t="shared" si="4"/>
        <v>2</v>
      </c>
      <c r="M15" s="22">
        <f>+M42+M43+M45+M44</f>
        <v>-1</v>
      </c>
      <c r="N15" s="22">
        <f>+N42+N43+N45+N44</f>
        <v>-8</v>
      </c>
      <c r="O15" s="22">
        <f>+O42+O43+O45+O44</f>
        <v>27</v>
      </c>
      <c r="P15" s="22">
        <f>+P42+P43+P45+P44</f>
        <v>-16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8" customFormat="1" ht="21" customHeight="1" x14ac:dyDescent="0.2">
      <c r="A16" s="23">
        <v>2005</v>
      </c>
      <c r="B16" s="24">
        <f t="shared" si="1"/>
        <v>15095</v>
      </c>
      <c r="C16" s="24">
        <f t="shared" si="2"/>
        <v>1333</v>
      </c>
      <c r="D16" s="24">
        <f>+D46+D47+D48+D49</f>
        <v>166</v>
      </c>
      <c r="E16" s="24">
        <f>+E46+E47+E48+E49</f>
        <v>1167</v>
      </c>
      <c r="F16" s="24">
        <f t="shared" si="3"/>
        <v>13762</v>
      </c>
      <c r="G16" s="24">
        <f>+G46+G47+G48+G49</f>
        <v>13999</v>
      </c>
      <c r="H16" s="24">
        <f>+H46+H47+H48+H49</f>
        <v>0</v>
      </c>
      <c r="I16" s="24">
        <f>+I46+I47+I48+I49</f>
        <v>754</v>
      </c>
      <c r="J16" s="24">
        <f>+J46+J47+J48+J49</f>
        <v>13300</v>
      </c>
      <c r="K16" s="24">
        <f>+K46+K47+K48+K49</f>
        <v>-55</v>
      </c>
      <c r="L16" s="24">
        <f t="shared" si="4"/>
        <v>-237</v>
      </c>
      <c r="M16" s="24">
        <f>+M46+M47+M48+M49</f>
        <v>0</v>
      </c>
      <c r="N16" s="24">
        <f>+N46+N47+N48+N49</f>
        <v>-40</v>
      </c>
      <c r="O16" s="24">
        <f>+O46+O47+O48+O49</f>
        <v>27</v>
      </c>
      <c r="P16" s="24">
        <f>+P46+P47+P48+P49</f>
        <v>-224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s="8" customFormat="1" ht="21" customHeight="1" x14ac:dyDescent="0.2">
      <c r="A17" s="21">
        <v>2006</v>
      </c>
      <c r="B17" s="22">
        <f>C17+F17</f>
        <v>1706</v>
      </c>
      <c r="C17" s="22">
        <f>D17+E17</f>
        <v>-2128</v>
      </c>
      <c r="D17" s="22">
        <f>+D50+D51+D52+D53</f>
        <v>-1096</v>
      </c>
      <c r="E17" s="22">
        <f>+E50+E51+E52+E53</f>
        <v>-1032</v>
      </c>
      <c r="F17" s="22">
        <f>G17+L17</f>
        <v>3834</v>
      </c>
      <c r="G17" s="22">
        <f>+G50+G51+G52+G53</f>
        <v>4275</v>
      </c>
      <c r="H17" s="22">
        <f>+H50+H51+H52+H53</f>
        <v>0</v>
      </c>
      <c r="I17" s="22">
        <f>+I50+I51+I52+I53</f>
        <v>776</v>
      </c>
      <c r="J17" s="22">
        <f>+J50+J51+J52+J53</f>
        <v>4402</v>
      </c>
      <c r="K17" s="22">
        <f>+K50+K51+K52+K53</f>
        <v>-903</v>
      </c>
      <c r="L17" s="22">
        <f>+M17+N17+O17+P17</f>
        <v>-441</v>
      </c>
      <c r="M17" s="22">
        <f>+M50+M51+M52+M53</f>
        <v>0</v>
      </c>
      <c r="N17" s="22">
        <f>+N50+N51+N52+N53</f>
        <v>5</v>
      </c>
      <c r="O17" s="22">
        <f>+O50+O51+O52+O53</f>
        <v>-251</v>
      </c>
      <c r="P17" s="22">
        <f>+P50+P51+P52+P53</f>
        <v>-195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s="8" customFormat="1" ht="21" customHeight="1" x14ac:dyDescent="0.2">
      <c r="A18" s="23">
        <v>2007</v>
      </c>
      <c r="B18" s="24">
        <f>C18+F18</f>
        <v>113</v>
      </c>
      <c r="C18" s="24">
        <f>D18+E18</f>
        <v>-470</v>
      </c>
      <c r="D18" s="24">
        <f>+D57+D56+D55+D54</f>
        <v>-775</v>
      </c>
      <c r="E18" s="24">
        <f>+E57+E56+E55+E54</f>
        <v>305</v>
      </c>
      <c r="F18" s="24">
        <f>G18+L18</f>
        <v>583</v>
      </c>
      <c r="G18" s="24">
        <f>+G57+G56+G55+G54</f>
        <v>610</v>
      </c>
      <c r="H18" s="24">
        <f>+H57+H56+H55+H54</f>
        <v>0</v>
      </c>
      <c r="I18" s="24">
        <f>+I57+I56+I55+I54</f>
        <v>-1724</v>
      </c>
      <c r="J18" s="24">
        <f>+J57+J56+J55+J54</f>
        <v>2471</v>
      </c>
      <c r="K18" s="24">
        <f>+K57+K56+K55+K54</f>
        <v>-137</v>
      </c>
      <c r="L18" s="24">
        <f>+M18+N18+O18+P18</f>
        <v>-27</v>
      </c>
      <c r="M18" s="24">
        <f>+M57+M56+M55+M54</f>
        <v>0</v>
      </c>
      <c r="N18" s="24">
        <f>+N57+N56+N55+N54</f>
        <v>-18</v>
      </c>
      <c r="O18" s="24">
        <f>+O57+O56+O55+O54</f>
        <v>13</v>
      </c>
      <c r="P18" s="24">
        <f>+P57+P56+P55+P54</f>
        <v>-22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8" customFormat="1" ht="21" customHeight="1" x14ac:dyDescent="0.2">
      <c r="A19" s="21">
        <v>2008</v>
      </c>
      <c r="B19" s="22">
        <f>C19+F19</f>
        <v>-4723</v>
      </c>
      <c r="C19" s="22">
        <f>D19+E19</f>
        <v>564</v>
      </c>
      <c r="D19" s="22">
        <f>+D58+D59+D60+D61</f>
        <v>1171</v>
      </c>
      <c r="E19" s="22">
        <f>+E58+E59+E60+E61</f>
        <v>-607</v>
      </c>
      <c r="F19" s="22">
        <f>G19+L19</f>
        <v>-5287</v>
      </c>
      <c r="G19" s="22">
        <f t="shared" ref="G19:P19" si="5">+G58+G59+G60+G61</f>
        <v>-5483</v>
      </c>
      <c r="H19" s="22">
        <f t="shared" si="5"/>
        <v>0</v>
      </c>
      <c r="I19" s="22">
        <f t="shared" si="5"/>
        <v>-81</v>
      </c>
      <c r="J19" s="22">
        <f t="shared" si="5"/>
        <v>-4679</v>
      </c>
      <c r="K19" s="22">
        <f t="shared" si="5"/>
        <v>-723</v>
      </c>
      <c r="L19" s="22">
        <f t="shared" si="5"/>
        <v>196</v>
      </c>
      <c r="M19" s="22">
        <f t="shared" si="5"/>
        <v>0</v>
      </c>
      <c r="N19" s="22">
        <f t="shared" si="5"/>
        <v>-14</v>
      </c>
      <c r="O19" s="22">
        <f t="shared" si="5"/>
        <v>263</v>
      </c>
      <c r="P19" s="22">
        <f t="shared" si="5"/>
        <v>-53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s="8" customFormat="1" ht="21" customHeight="1" x14ac:dyDescent="0.2">
      <c r="A20" s="23">
        <v>2009</v>
      </c>
      <c r="B20" s="24">
        <f>C20+F20</f>
        <v>16202</v>
      </c>
      <c r="C20" s="24">
        <f>D20+E20</f>
        <v>1579</v>
      </c>
      <c r="D20" s="24">
        <f>+D62+D63+D64+D65</f>
        <v>929</v>
      </c>
      <c r="E20" s="24">
        <f>+E62+E63+E64+E65</f>
        <v>650</v>
      </c>
      <c r="F20" s="24">
        <f>G20+L20</f>
        <v>14623</v>
      </c>
      <c r="G20" s="24">
        <f t="shared" ref="G20:P20" si="6">+G62+G63+G64+G65</f>
        <v>13718</v>
      </c>
      <c r="H20" s="24">
        <f t="shared" si="6"/>
        <v>-1</v>
      </c>
      <c r="I20" s="24">
        <f t="shared" si="6"/>
        <v>-14</v>
      </c>
      <c r="J20" s="24">
        <f t="shared" si="6"/>
        <v>13370</v>
      </c>
      <c r="K20" s="24">
        <f t="shared" si="6"/>
        <v>363</v>
      </c>
      <c r="L20" s="24">
        <f t="shared" si="6"/>
        <v>905</v>
      </c>
      <c r="M20" s="24">
        <f t="shared" si="6"/>
        <v>0</v>
      </c>
      <c r="N20" s="24">
        <f t="shared" si="6"/>
        <v>0</v>
      </c>
      <c r="O20" s="24">
        <f t="shared" si="6"/>
        <v>970</v>
      </c>
      <c r="P20" s="24">
        <f t="shared" si="6"/>
        <v>-65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8" customFormat="1" ht="21" customHeight="1" x14ac:dyDescent="0.2">
      <c r="A21" s="25">
        <v>2010</v>
      </c>
      <c r="B21" s="22">
        <f>+B66+B67+B68+B69</f>
        <v>26649</v>
      </c>
      <c r="C21" s="22">
        <f t="shared" ref="C21:P21" si="7">+C66+C67+C68+C69</f>
        <v>7875</v>
      </c>
      <c r="D21" s="22">
        <f t="shared" si="7"/>
        <v>1474</v>
      </c>
      <c r="E21" s="22">
        <f t="shared" si="7"/>
        <v>6401</v>
      </c>
      <c r="F21" s="22">
        <f t="shared" si="7"/>
        <v>18774</v>
      </c>
      <c r="G21" s="22">
        <f t="shared" si="7"/>
        <v>18499</v>
      </c>
      <c r="H21" s="22">
        <f t="shared" si="7"/>
        <v>0</v>
      </c>
      <c r="I21" s="22">
        <f t="shared" si="7"/>
        <v>124</v>
      </c>
      <c r="J21" s="22">
        <f t="shared" si="7"/>
        <v>18110</v>
      </c>
      <c r="K21" s="22">
        <f t="shared" si="7"/>
        <v>265</v>
      </c>
      <c r="L21" s="22">
        <f t="shared" si="7"/>
        <v>275</v>
      </c>
      <c r="M21" s="22">
        <f t="shared" si="7"/>
        <v>0</v>
      </c>
      <c r="N21" s="22">
        <f t="shared" si="7"/>
        <v>18</v>
      </c>
      <c r="O21" s="22">
        <f t="shared" si="7"/>
        <v>507</v>
      </c>
      <c r="P21" s="22">
        <f t="shared" si="7"/>
        <v>-250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s="1" customFormat="1" ht="21" customHeight="1" x14ac:dyDescent="0.2">
      <c r="A22" s="23">
        <v>2011</v>
      </c>
      <c r="B22" s="24">
        <f>+B70+B71+B72+B73</f>
        <v>15875</v>
      </c>
      <c r="C22" s="24">
        <f t="shared" ref="C22:P22" si="8">+C70+C71+C72+C73</f>
        <v>3079</v>
      </c>
      <c r="D22" s="24">
        <f t="shared" si="8"/>
        <v>-895</v>
      </c>
      <c r="E22" s="24">
        <f t="shared" si="8"/>
        <v>3974</v>
      </c>
      <c r="F22" s="24">
        <f t="shared" si="8"/>
        <v>12796</v>
      </c>
      <c r="G22" s="24">
        <f t="shared" si="8"/>
        <v>13236</v>
      </c>
      <c r="H22" s="24">
        <f t="shared" si="8"/>
        <v>0</v>
      </c>
      <c r="I22" s="24">
        <f t="shared" si="8"/>
        <v>-44</v>
      </c>
      <c r="J22" s="24">
        <f t="shared" si="8"/>
        <v>14061</v>
      </c>
      <c r="K22" s="24">
        <f t="shared" si="8"/>
        <v>-781</v>
      </c>
      <c r="L22" s="24">
        <f t="shared" si="8"/>
        <v>-440</v>
      </c>
      <c r="M22" s="24">
        <f t="shared" si="8"/>
        <v>0</v>
      </c>
      <c r="N22" s="24">
        <f t="shared" si="8"/>
        <v>-18</v>
      </c>
      <c r="O22" s="24">
        <f t="shared" si="8"/>
        <v>-587</v>
      </c>
      <c r="P22" s="24">
        <f t="shared" si="8"/>
        <v>165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8" customFormat="1" ht="21" customHeight="1" x14ac:dyDescent="0.2">
      <c r="A23" s="25">
        <v>2012</v>
      </c>
      <c r="B23" s="22">
        <f>+B74+B75+B76+B77</f>
        <v>20747</v>
      </c>
      <c r="C23" s="22">
        <f t="shared" ref="C23:P23" si="9">+C74+C75+C76+C77</f>
        <v>3888</v>
      </c>
      <c r="D23" s="22">
        <f t="shared" si="9"/>
        <v>1430</v>
      </c>
      <c r="E23" s="22">
        <f t="shared" si="9"/>
        <v>2458</v>
      </c>
      <c r="F23" s="22">
        <f t="shared" si="9"/>
        <v>16859</v>
      </c>
      <c r="G23" s="22">
        <f t="shared" si="9"/>
        <v>17217</v>
      </c>
      <c r="H23" s="22">
        <f t="shared" si="9"/>
        <v>0</v>
      </c>
      <c r="I23" s="22">
        <f t="shared" si="9"/>
        <v>215</v>
      </c>
      <c r="J23" s="22">
        <f t="shared" si="9"/>
        <v>16921</v>
      </c>
      <c r="K23" s="22">
        <f t="shared" si="9"/>
        <v>81</v>
      </c>
      <c r="L23" s="22">
        <f t="shared" si="9"/>
        <v>-358</v>
      </c>
      <c r="M23" s="22">
        <f t="shared" si="9"/>
        <v>0</v>
      </c>
      <c r="N23" s="22">
        <f t="shared" si="9"/>
        <v>3</v>
      </c>
      <c r="O23" s="22">
        <f t="shared" si="9"/>
        <v>-357</v>
      </c>
      <c r="P23" s="22">
        <f t="shared" si="9"/>
        <v>-4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1" s="8" customFormat="1" ht="21" customHeight="1" x14ac:dyDescent="0.2">
      <c r="A24" s="23">
        <v>2013</v>
      </c>
      <c r="B24" s="24">
        <f>+B78+B79+B80+B81</f>
        <v>2652</v>
      </c>
      <c r="C24" s="24">
        <f t="shared" ref="C24:P24" si="10">+C78+C79+C80+C81</f>
        <v>2602</v>
      </c>
      <c r="D24" s="24">
        <f t="shared" si="10"/>
        <v>1746</v>
      </c>
      <c r="E24" s="24">
        <f t="shared" si="10"/>
        <v>856</v>
      </c>
      <c r="F24" s="24">
        <f t="shared" si="10"/>
        <v>50</v>
      </c>
      <c r="G24" s="24">
        <f t="shared" si="10"/>
        <v>311</v>
      </c>
      <c r="H24" s="24">
        <f t="shared" si="10"/>
        <v>0</v>
      </c>
      <c r="I24" s="24">
        <f t="shared" si="10"/>
        <v>38</v>
      </c>
      <c r="J24" s="24">
        <f t="shared" si="10"/>
        <v>122</v>
      </c>
      <c r="K24" s="24">
        <f t="shared" si="10"/>
        <v>151</v>
      </c>
      <c r="L24" s="24">
        <f t="shared" si="10"/>
        <v>-261</v>
      </c>
      <c r="M24" s="24">
        <f t="shared" si="10"/>
        <v>0</v>
      </c>
      <c r="N24" s="24">
        <f t="shared" si="10"/>
        <v>-1</v>
      </c>
      <c r="O24" s="24">
        <f t="shared" si="10"/>
        <v>-185</v>
      </c>
      <c r="P24" s="24">
        <f t="shared" si="10"/>
        <v>-75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1" s="1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1" customFormat="1" ht="21" customHeight="1" x14ac:dyDescent="0.2">
      <c r="A26" s="28" t="s">
        <v>0</v>
      </c>
      <c r="B26" s="22">
        <f t="shared" ref="B26:B49" si="11">C26+F26</f>
        <v>2596</v>
      </c>
      <c r="C26" s="22">
        <f t="shared" ref="C26:C49" si="12">D26+E26</f>
        <v>301</v>
      </c>
      <c r="D26" s="22">
        <v>-16</v>
      </c>
      <c r="E26" s="22">
        <v>317</v>
      </c>
      <c r="F26" s="22">
        <f t="shared" ref="F26:F49" si="13">G26+L26</f>
        <v>2295</v>
      </c>
      <c r="G26" s="22">
        <f t="shared" ref="G26:G49" si="14">+H26+I26+J26+K26</f>
        <v>2286</v>
      </c>
      <c r="H26" s="22">
        <v>0</v>
      </c>
      <c r="I26" s="22">
        <v>87</v>
      </c>
      <c r="J26" s="22">
        <v>1724</v>
      </c>
      <c r="K26" s="22">
        <v>475</v>
      </c>
      <c r="L26" s="22">
        <f t="shared" ref="L26:L49" si="15">+M26+N26+O26+P26</f>
        <v>9</v>
      </c>
      <c r="M26" s="22">
        <v>0</v>
      </c>
      <c r="N26" s="22">
        <v>0</v>
      </c>
      <c r="O26" s="22">
        <v>-8</v>
      </c>
      <c r="P26" s="22">
        <v>17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1" customFormat="1" ht="21" customHeight="1" x14ac:dyDescent="0.2">
      <c r="A27" s="29" t="s">
        <v>1</v>
      </c>
      <c r="B27" s="24">
        <f t="shared" si="11"/>
        <v>307</v>
      </c>
      <c r="C27" s="24">
        <f t="shared" si="12"/>
        <v>-70</v>
      </c>
      <c r="D27" s="24">
        <v>-413</v>
      </c>
      <c r="E27" s="24">
        <v>343</v>
      </c>
      <c r="F27" s="24">
        <f t="shared" si="13"/>
        <v>377</v>
      </c>
      <c r="G27" s="24">
        <f t="shared" si="14"/>
        <v>414</v>
      </c>
      <c r="H27" s="24">
        <v>0</v>
      </c>
      <c r="I27" s="24">
        <v>-33</v>
      </c>
      <c r="J27" s="24">
        <v>438</v>
      </c>
      <c r="K27" s="24">
        <v>9</v>
      </c>
      <c r="L27" s="24">
        <f t="shared" si="15"/>
        <v>-37</v>
      </c>
      <c r="M27" s="24">
        <v>0</v>
      </c>
      <c r="N27" s="24">
        <v>0</v>
      </c>
      <c r="O27" s="24">
        <v>-55</v>
      </c>
      <c r="P27" s="24">
        <v>18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1" customFormat="1" ht="21" customHeight="1" x14ac:dyDescent="0.2">
      <c r="A28" s="28" t="s">
        <v>2</v>
      </c>
      <c r="B28" s="22">
        <f t="shared" si="11"/>
        <v>563</v>
      </c>
      <c r="C28" s="22">
        <f t="shared" si="12"/>
        <v>175</v>
      </c>
      <c r="D28" s="22">
        <v>-200</v>
      </c>
      <c r="E28" s="22">
        <v>375</v>
      </c>
      <c r="F28" s="22">
        <f t="shared" si="13"/>
        <v>388</v>
      </c>
      <c r="G28" s="22">
        <f t="shared" si="14"/>
        <v>345</v>
      </c>
      <c r="H28" s="22">
        <v>0</v>
      </c>
      <c r="I28" s="22">
        <v>89</v>
      </c>
      <c r="J28" s="22">
        <v>233</v>
      </c>
      <c r="K28" s="22">
        <v>23</v>
      </c>
      <c r="L28" s="22">
        <f t="shared" si="15"/>
        <v>43</v>
      </c>
      <c r="M28" s="22">
        <v>0</v>
      </c>
      <c r="N28" s="22">
        <v>0</v>
      </c>
      <c r="O28" s="22">
        <v>26</v>
      </c>
      <c r="P28" s="22">
        <v>17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1" customFormat="1" ht="21" customHeight="1" x14ac:dyDescent="0.2">
      <c r="A29" s="29" t="s">
        <v>3</v>
      </c>
      <c r="B29" s="24">
        <f t="shared" si="11"/>
        <v>-43</v>
      </c>
      <c r="C29" s="24">
        <f t="shared" si="12"/>
        <v>41</v>
      </c>
      <c r="D29" s="24">
        <v>3</v>
      </c>
      <c r="E29" s="24">
        <v>38</v>
      </c>
      <c r="F29" s="24">
        <f t="shared" si="13"/>
        <v>-84</v>
      </c>
      <c r="G29" s="24">
        <f t="shared" si="14"/>
        <v>-155</v>
      </c>
      <c r="H29" s="24">
        <v>0</v>
      </c>
      <c r="I29" s="24">
        <v>-42</v>
      </c>
      <c r="J29" s="24">
        <v>-189</v>
      </c>
      <c r="K29" s="24">
        <v>76</v>
      </c>
      <c r="L29" s="24">
        <f t="shared" si="15"/>
        <v>71</v>
      </c>
      <c r="M29" s="24">
        <v>0</v>
      </c>
      <c r="N29" s="24">
        <v>0</v>
      </c>
      <c r="O29" s="24">
        <v>49</v>
      </c>
      <c r="P29" s="24">
        <v>22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1" customFormat="1" ht="21" customHeight="1" x14ac:dyDescent="0.2">
      <c r="A30" s="28" t="s">
        <v>7</v>
      </c>
      <c r="B30" s="22">
        <f t="shared" si="11"/>
        <v>2120</v>
      </c>
      <c r="C30" s="22">
        <f t="shared" si="12"/>
        <v>-80</v>
      </c>
      <c r="D30" s="22">
        <v>-71</v>
      </c>
      <c r="E30" s="22">
        <v>-9</v>
      </c>
      <c r="F30" s="22">
        <f t="shared" si="13"/>
        <v>2200</v>
      </c>
      <c r="G30" s="22">
        <f t="shared" si="14"/>
        <v>2239</v>
      </c>
      <c r="H30" s="22">
        <v>0</v>
      </c>
      <c r="I30" s="22">
        <v>19</v>
      </c>
      <c r="J30" s="22">
        <v>1541</v>
      </c>
      <c r="K30" s="22">
        <v>679</v>
      </c>
      <c r="L30" s="22">
        <f t="shared" si="15"/>
        <v>-39</v>
      </c>
      <c r="M30" s="22">
        <v>0</v>
      </c>
      <c r="N30" s="22">
        <v>0</v>
      </c>
      <c r="O30" s="22">
        <v>-50</v>
      </c>
      <c r="P30" s="22">
        <v>11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1" customFormat="1" ht="21" customHeight="1" x14ac:dyDescent="0.2">
      <c r="A31" s="29" t="s">
        <v>4</v>
      </c>
      <c r="B31" s="24">
        <f t="shared" si="11"/>
        <v>-867</v>
      </c>
      <c r="C31" s="24">
        <f t="shared" si="12"/>
        <v>-12</v>
      </c>
      <c r="D31" s="24">
        <v>81</v>
      </c>
      <c r="E31" s="24">
        <v>-93</v>
      </c>
      <c r="F31" s="24">
        <f t="shared" si="13"/>
        <v>-855</v>
      </c>
      <c r="G31" s="24">
        <f t="shared" si="14"/>
        <v>-863</v>
      </c>
      <c r="H31" s="24">
        <v>0</v>
      </c>
      <c r="I31" s="24">
        <v>20</v>
      </c>
      <c r="J31" s="24">
        <v>-879</v>
      </c>
      <c r="K31" s="24">
        <v>-4</v>
      </c>
      <c r="L31" s="24">
        <f t="shared" si="15"/>
        <v>8</v>
      </c>
      <c r="M31" s="24">
        <v>0</v>
      </c>
      <c r="N31" s="24">
        <v>0</v>
      </c>
      <c r="O31" s="24">
        <v>24</v>
      </c>
      <c r="P31" s="24">
        <v>-16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1" customFormat="1" ht="21" customHeight="1" x14ac:dyDescent="0.2">
      <c r="A32" s="28" t="s">
        <v>5</v>
      </c>
      <c r="B32" s="22">
        <f t="shared" si="11"/>
        <v>61</v>
      </c>
      <c r="C32" s="22">
        <f t="shared" si="12"/>
        <v>43</v>
      </c>
      <c r="D32" s="22">
        <v>149</v>
      </c>
      <c r="E32" s="22">
        <v>-106</v>
      </c>
      <c r="F32" s="22">
        <f t="shared" si="13"/>
        <v>18</v>
      </c>
      <c r="G32" s="22">
        <f t="shared" si="14"/>
        <v>-26</v>
      </c>
      <c r="H32" s="22">
        <v>0</v>
      </c>
      <c r="I32" s="22">
        <v>-12</v>
      </c>
      <c r="J32" s="22">
        <v>-25</v>
      </c>
      <c r="K32" s="22">
        <v>11</v>
      </c>
      <c r="L32" s="22">
        <f t="shared" si="15"/>
        <v>44</v>
      </c>
      <c r="M32" s="22">
        <v>0</v>
      </c>
      <c r="N32" s="22">
        <v>0</v>
      </c>
      <c r="O32" s="22">
        <v>54</v>
      </c>
      <c r="P32" s="22">
        <v>-10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1" customFormat="1" ht="21" customHeight="1" x14ac:dyDescent="0.2">
      <c r="A33" s="29" t="s">
        <v>6</v>
      </c>
      <c r="B33" s="24">
        <f t="shared" si="11"/>
        <v>-247</v>
      </c>
      <c r="C33" s="24">
        <f t="shared" si="12"/>
        <v>-258</v>
      </c>
      <c r="D33" s="24">
        <v>28</v>
      </c>
      <c r="E33" s="24">
        <v>-286</v>
      </c>
      <c r="F33" s="24">
        <f t="shared" si="13"/>
        <v>11</v>
      </c>
      <c r="G33" s="24">
        <f t="shared" si="14"/>
        <v>15</v>
      </c>
      <c r="H33" s="24">
        <v>0</v>
      </c>
      <c r="I33" s="24">
        <v>33</v>
      </c>
      <c r="J33" s="24">
        <v>152</v>
      </c>
      <c r="K33" s="24">
        <v>-170</v>
      </c>
      <c r="L33" s="24">
        <f t="shared" si="15"/>
        <v>-4</v>
      </c>
      <c r="M33" s="24">
        <v>0</v>
      </c>
      <c r="N33" s="24">
        <v>0</v>
      </c>
      <c r="O33" s="24">
        <v>-13</v>
      </c>
      <c r="P33" s="24">
        <v>9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1" customFormat="1" ht="21" customHeight="1" x14ac:dyDescent="0.2">
      <c r="A34" s="28" t="s">
        <v>11</v>
      </c>
      <c r="B34" s="22">
        <f t="shared" si="11"/>
        <v>1700</v>
      </c>
      <c r="C34" s="22">
        <f t="shared" si="12"/>
        <v>-169</v>
      </c>
      <c r="D34" s="22">
        <v>-2</v>
      </c>
      <c r="E34" s="22">
        <v>-167</v>
      </c>
      <c r="F34" s="22">
        <f t="shared" si="13"/>
        <v>1869</v>
      </c>
      <c r="G34" s="22">
        <f t="shared" si="14"/>
        <v>1895</v>
      </c>
      <c r="H34" s="22">
        <v>0</v>
      </c>
      <c r="I34" s="22">
        <v>166</v>
      </c>
      <c r="J34" s="22">
        <v>1715</v>
      </c>
      <c r="K34" s="22">
        <v>14</v>
      </c>
      <c r="L34" s="22">
        <f t="shared" si="15"/>
        <v>-26</v>
      </c>
      <c r="M34" s="22">
        <v>0</v>
      </c>
      <c r="N34" s="22">
        <v>0</v>
      </c>
      <c r="O34" s="22">
        <v>-28</v>
      </c>
      <c r="P34" s="22">
        <v>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1" customFormat="1" ht="21" customHeight="1" x14ac:dyDescent="0.2">
      <c r="A35" s="29" t="s">
        <v>8</v>
      </c>
      <c r="B35" s="24">
        <f t="shared" si="11"/>
        <v>743</v>
      </c>
      <c r="C35" s="24">
        <f t="shared" si="12"/>
        <v>-167</v>
      </c>
      <c r="D35" s="24">
        <v>1</v>
      </c>
      <c r="E35" s="24">
        <v>-168</v>
      </c>
      <c r="F35" s="24">
        <f t="shared" si="13"/>
        <v>910</v>
      </c>
      <c r="G35" s="24">
        <f t="shared" si="14"/>
        <v>968</v>
      </c>
      <c r="H35" s="24">
        <v>0</v>
      </c>
      <c r="I35" s="24">
        <v>-13</v>
      </c>
      <c r="J35" s="24">
        <v>1007</v>
      </c>
      <c r="K35" s="24">
        <v>-26</v>
      </c>
      <c r="L35" s="24">
        <f t="shared" si="15"/>
        <v>-58</v>
      </c>
      <c r="M35" s="24">
        <v>0</v>
      </c>
      <c r="N35" s="24">
        <v>0</v>
      </c>
      <c r="O35" s="24">
        <v>-58</v>
      </c>
      <c r="P35" s="24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1" customFormat="1" ht="21" customHeight="1" x14ac:dyDescent="0.2">
      <c r="A36" s="28" t="s">
        <v>9</v>
      </c>
      <c r="B36" s="22">
        <f t="shared" si="11"/>
        <v>897</v>
      </c>
      <c r="C36" s="22">
        <f t="shared" si="12"/>
        <v>-249</v>
      </c>
      <c r="D36" s="22">
        <v>12</v>
      </c>
      <c r="E36" s="22">
        <v>-261</v>
      </c>
      <c r="F36" s="22">
        <f t="shared" si="13"/>
        <v>1146</v>
      </c>
      <c r="G36" s="22">
        <f t="shared" si="14"/>
        <v>1170</v>
      </c>
      <c r="H36" s="22">
        <v>0</v>
      </c>
      <c r="I36" s="22">
        <v>42</v>
      </c>
      <c r="J36" s="22">
        <v>1150</v>
      </c>
      <c r="K36" s="22">
        <v>-22</v>
      </c>
      <c r="L36" s="22">
        <f t="shared" si="15"/>
        <v>-24</v>
      </c>
      <c r="M36" s="22">
        <v>0</v>
      </c>
      <c r="N36" s="22">
        <v>0</v>
      </c>
      <c r="O36" s="22">
        <v>-34</v>
      </c>
      <c r="P36" s="22">
        <v>10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1" customFormat="1" ht="21" customHeight="1" x14ac:dyDescent="0.2">
      <c r="A37" s="29" t="s">
        <v>10</v>
      </c>
      <c r="B37" s="24">
        <f t="shared" si="11"/>
        <v>-289</v>
      </c>
      <c r="C37" s="24">
        <f t="shared" si="12"/>
        <v>40</v>
      </c>
      <c r="D37" s="24">
        <v>3</v>
      </c>
      <c r="E37" s="24">
        <v>37</v>
      </c>
      <c r="F37" s="24">
        <f t="shared" si="13"/>
        <v>-329</v>
      </c>
      <c r="G37" s="24">
        <f t="shared" si="14"/>
        <v>-489</v>
      </c>
      <c r="H37" s="24">
        <v>0</v>
      </c>
      <c r="I37" s="24">
        <v>0</v>
      </c>
      <c r="J37" s="24">
        <v>-439</v>
      </c>
      <c r="K37" s="24">
        <v>-50</v>
      </c>
      <c r="L37" s="24">
        <f t="shared" si="15"/>
        <v>160</v>
      </c>
      <c r="M37" s="24">
        <v>0</v>
      </c>
      <c r="N37" s="24">
        <v>1</v>
      </c>
      <c r="O37" s="24">
        <v>159</v>
      </c>
      <c r="P37" s="24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1" customFormat="1" ht="21" customHeight="1" x14ac:dyDescent="0.2">
      <c r="A38" s="28" t="s">
        <v>15</v>
      </c>
      <c r="B38" s="22">
        <f t="shared" si="11"/>
        <v>3101</v>
      </c>
      <c r="C38" s="22">
        <f t="shared" si="12"/>
        <v>-46</v>
      </c>
      <c r="D38" s="22">
        <v>-15</v>
      </c>
      <c r="E38" s="22">
        <v>-31</v>
      </c>
      <c r="F38" s="22">
        <f t="shared" si="13"/>
        <v>3147</v>
      </c>
      <c r="G38" s="22">
        <f t="shared" si="14"/>
        <v>3043</v>
      </c>
      <c r="H38" s="22">
        <v>0</v>
      </c>
      <c r="I38" s="22">
        <v>-9</v>
      </c>
      <c r="J38" s="22">
        <v>3208</v>
      </c>
      <c r="K38" s="22">
        <v>-156</v>
      </c>
      <c r="L38" s="22">
        <f t="shared" si="15"/>
        <v>104</v>
      </c>
      <c r="M38" s="22">
        <v>0</v>
      </c>
      <c r="N38" s="22">
        <v>0</v>
      </c>
      <c r="O38" s="22">
        <v>90</v>
      </c>
      <c r="P38" s="22">
        <v>14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1" customFormat="1" ht="21" customHeight="1" x14ac:dyDescent="0.2">
      <c r="A39" s="29" t="s">
        <v>12</v>
      </c>
      <c r="B39" s="24">
        <f t="shared" si="11"/>
        <v>-860</v>
      </c>
      <c r="C39" s="24">
        <f t="shared" si="12"/>
        <v>94</v>
      </c>
      <c r="D39" s="24">
        <v>44</v>
      </c>
      <c r="E39" s="24">
        <v>50</v>
      </c>
      <c r="F39" s="24">
        <f t="shared" si="13"/>
        <v>-954</v>
      </c>
      <c r="G39" s="24">
        <f t="shared" si="14"/>
        <v>-903</v>
      </c>
      <c r="H39" s="24">
        <v>0</v>
      </c>
      <c r="I39" s="24">
        <v>-2</v>
      </c>
      <c r="J39" s="24">
        <v>-754</v>
      </c>
      <c r="K39" s="24">
        <v>-147</v>
      </c>
      <c r="L39" s="24">
        <f t="shared" si="15"/>
        <v>-51</v>
      </c>
      <c r="M39" s="24">
        <v>0</v>
      </c>
      <c r="N39" s="24">
        <v>0</v>
      </c>
      <c r="O39" s="24">
        <v>-17</v>
      </c>
      <c r="P39" s="24">
        <v>-34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1" customFormat="1" ht="21" customHeight="1" x14ac:dyDescent="0.2">
      <c r="A40" s="28" t="s">
        <v>13</v>
      </c>
      <c r="B40" s="22">
        <f t="shared" si="11"/>
        <v>-482</v>
      </c>
      <c r="C40" s="22">
        <f t="shared" si="12"/>
        <v>-307</v>
      </c>
      <c r="D40" s="22">
        <v>-55</v>
      </c>
      <c r="E40" s="22">
        <v>-252</v>
      </c>
      <c r="F40" s="22">
        <f t="shared" si="13"/>
        <v>-175</v>
      </c>
      <c r="G40" s="22">
        <f t="shared" si="14"/>
        <v>-65</v>
      </c>
      <c r="H40" s="22">
        <v>0</v>
      </c>
      <c r="I40" s="22">
        <v>-4</v>
      </c>
      <c r="J40" s="22">
        <v>-73</v>
      </c>
      <c r="K40" s="22">
        <v>12</v>
      </c>
      <c r="L40" s="22">
        <f t="shared" si="15"/>
        <v>-110</v>
      </c>
      <c r="M40" s="22">
        <v>0</v>
      </c>
      <c r="N40" s="22">
        <v>0</v>
      </c>
      <c r="O40" s="22">
        <v>-106</v>
      </c>
      <c r="P40" s="22">
        <v>-4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1" customFormat="1" ht="21" customHeight="1" x14ac:dyDescent="0.2">
      <c r="A41" s="29" t="s">
        <v>14</v>
      </c>
      <c r="B41" s="24">
        <f t="shared" si="11"/>
        <v>1981</v>
      </c>
      <c r="C41" s="24">
        <f t="shared" si="12"/>
        <v>-578</v>
      </c>
      <c r="D41" s="24">
        <v>-155</v>
      </c>
      <c r="E41" s="24">
        <v>-423</v>
      </c>
      <c r="F41" s="24">
        <f t="shared" si="13"/>
        <v>2559</v>
      </c>
      <c r="G41" s="24">
        <f t="shared" si="14"/>
        <v>2666</v>
      </c>
      <c r="H41" s="24">
        <v>0</v>
      </c>
      <c r="I41" s="24">
        <v>66</v>
      </c>
      <c r="J41" s="24">
        <v>2965</v>
      </c>
      <c r="K41" s="24">
        <v>-365</v>
      </c>
      <c r="L41" s="24">
        <f t="shared" si="15"/>
        <v>-107</v>
      </c>
      <c r="M41" s="24">
        <v>0</v>
      </c>
      <c r="N41" s="24">
        <v>-3</v>
      </c>
      <c r="O41" s="24">
        <v>-87</v>
      </c>
      <c r="P41" s="24">
        <v>-17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1" customFormat="1" ht="21" customHeight="1" x14ac:dyDescent="0.2">
      <c r="A42" s="28" t="s">
        <v>19</v>
      </c>
      <c r="B42" s="22">
        <f t="shared" si="11"/>
        <v>4150</v>
      </c>
      <c r="C42" s="22">
        <f t="shared" si="12"/>
        <v>261</v>
      </c>
      <c r="D42" s="22">
        <v>36</v>
      </c>
      <c r="E42" s="22">
        <v>225</v>
      </c>
      <c r="F42" s="22">
        <f t="shared" si="13"/>
        <v>3889</v>
      </c>
      <c r="G42" s="22">
        <f t="shared" si="14"/>
        <v>3924</v>
      </c>
      <c r="H42" s="22">
        <v>0</v>
      </c>
      <c r="I42" s="22">
        <v>-8</v>
      </c>
      <c r="J42" s="22">
        <v>3932</v>
      </c>
      <c r="K42" s="22">
        <v>0</v>
      </c>
      <c r="L42" s="22">
        <f t="shared" si="15"/>
        <v>-35</v>
      </c>
      <c r="M42" s="22">
        <v>0</v>
      </c>
      <c r="N42" s="22">
        <v>14</v>
      </c>
      <c r="O42" s="22">
        <v>-52</v>
      </c>
      <c r="P42" s="22">
        <v>3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1" customFormat="1" ht="21" customHeight="1" x14ac:dyDescent="0.2">
      <c r="A43" s="29" t="s">
        <v>20</v>
      </c>
      <c r="B43" s="24">
        <f t="shared" si="11"/>
        <v>2241</v>
      </c>
      <c r="C43" s="24">
        <f t="shared" si="12"/>
        <v>77</v>
      </c>
      <c r="D43" s="24">
        <v>44</v>
      </c>
      <c r="E43" s="24">
        <v>33</v>
      </c>
      <c r="F43" s="24">
        <f t="shared" si="13"/>
        <v>2164</v>
      </c>
      <c r="G43" s="24">
        <f t="shared" si="14"/>
        <v>2093</v>
      </c>
      <c r="H43" s="24">
        <v>0</v>
      </c>
      <c r="I43" s="24">
        <v>-9</v>
      </c>
      <c r="J43" s="24">
        <v>2097</v>
      </c>
      <c r="K43" s="24">
        <v>5</v>
      </c>
      <c r="L43" s="24">
        <f t="shared" si="15"/>
        <v>71</v>
      </c>
      <c r="M43" s="24">
        <v>0</v>
      </c>
      <c r="N43" s="24">
        <v>-23</v>
      </c>
      <c r="O43" s="24">
        <v>98</v>
      </c>
      <c r="P43" s="24">
        <v>-4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1" customFormat="1" ht="21" customHeight="1" x14ac:dyDescent="0.2">
      <c r="A44" s="28" t="s">
        <v>21</v>
      </c>
      <c r="B44" s="22">
        <f t="shared" si="11"/>
        <v>1614</v>
      </c>
      <c r="C44" s="22">
        <f t="shared" si="12"/>
        <v>36</v>
      </c>
      <c r="D44" s="22">
        <v>-32</v>
      </c>
      <c r="E44" s="22">
        <v>68</v>
      </c>
      <c r="F44" s="22">
        <f t="shared" si="13"/>
        <v>1578</v>
      </c>
      <c r="G44" s="22">
        <f t="shared" si="14"/>
        <v>1556</v>
      </c>
      <c r="H44" s="22">
        <v>0</v>
      </c>
      <c r="I44" s="22">
        <v>373</v>
      </c>
      <c r="J44" s="22">
        <v>622</v>
      </c>
      <c r="K44" s="22">
        <v>561</v>
      </c>
      <c r="L44" s="22">
        <f t="shared" si="15"/>
        <v>22</v>
      </c>
      <c r="M44" s="22">
        <v>-1</v>
      </c>
      <c r="N44" s="22">
        <v>0</v>
      </c>
      <c r="O44" s="22">
        <v>31</v>
      </c>
      <c r="P44" s="22">
        <v>-8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1" customFormat="1" ht="21" customHeight="1" x14ac:dyDescent="0.2">
      <c r="A45" s="29" t="s">
        <v>22</v>
      </c>
      <c r="B45" s="24">
        <f t="shared" si="11"/>
        <v>2566</v>
      </c>
      <c r="C45" s="24">
        <f t="shared" si="12"/>
        <v>1286</v>
      </c>
      <c r="D45" s="24">
        <v>406</v>
      </c>
      <c r="E45" s="24">
        <v>880</v>
      </c>
      <c r="F45" s="24">
        <f t="shared" si="13"/>
        <v>1280</v>
      </c>
      <c r="G45" s="24">
        <f t="shared" si="14"/>
        <v>1336</v>
      </c>
      <c r="H45" s="24">
        <v>0</v>
      </c>
      <c r="I45" s="24">
        <v>0</v>
      </c>
      <c r="J45" s="24">
        <v>1820</v>
      </c>
      <c r="K45" s="24">
        <v>-484</v>
      </c>
      <c r="L45" s="24">
        <f t="shared" si="15"/>
        <v>-56</v>
      </c>
      <c r="M45" s="24">
        <v>0</v>
      </c>
      <c r="N45" s="24">
        <v>1</v>
      </c>
      <c r="O45" s="24">
        <v>-50</v>
      </c>
      <c r="P45" s="24">
        <v>-7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1" customFormat="1" ht="21" customHeight="1" x14ac:dyDescent="0.2">
      <c r="A46" s="28" t="s">
        <v>23</v>
      </c>
      <c r="B46" s="22">
        <f t="shared" si="11"/>
        <v>6262</v>
      </c>
      <c r="C46" s="22">
        <f t="shared" si="12"/>
        <v>1002</v>
      </c>
      <c r="D46" s="22">
        <v>145</v>
      </c>
      <c r="E46" s="22">
        <v>857</v>
      </c>
      <c r="F46" s="22">
        <f t="shared" si="13"/>
        <v>5260</v>
      </c>
      <c r="G46" s="22">
        <f t="shared" si="14"/>
        <v>5178</v>
      </c>
      <c r="H46" s="22">
        <v>0</v>
      </c>
      <c r="I46" s="22">
        <v>0</v>
      </c>
      <c r="J46" s="22">
        <v>5227</v>
      </c>
      <c r="K46" s="22">
        <v>-49</v>
      </c>
      <c r="L46" s="22">
        <f t="shared" si="15"/>
        <v>82</v>
      </c>
      <c r="M46" s="22">
        <v>0</v>
      </c>
      <c r="N46" s="22">
        <v>0</v>
      </c>
      <c r="O46" s="22">
        <v>181</v>
      </c>
      <c r="P46" s="22">
        <v>-99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1" customFormat="1" ht="21" customHeight="1" x14ac:dyDescent="0.2">
      <c r="A47" s="29" t="s">
        <v>24</v>
      </c>
      <c r="B47" s="24">
        <f t="shared" si="11"/>
        <v>7719</v>
      </c>
      <c r="C47" s="24">
        <f t="shared" si="12"/>
        <v>45</v>
      </c>
      <c r="D47" s="24">
        <v>109</v>
      </c>
      <c r="E47" s="24">
        <v>-64</v>
      </c>
      <c r="F47" s="24">
        <f t="shared" si="13"/>
        <v>7674</v>
      </c>
      <c r="G47" s="24">
        <f t="shared" si="14"/>
        <v>7796</v>
      </c>
      <c r="H47" s="24">
        <v>0</v>
      </c>
      <c r="I47" s="24">
        <v>597</v>
      </c>
      <c r="J47" s="24">
        <v>7192</v>
      </c>
      <c r="K47" s="24">
        <v>7</v>
      </c>
      <c r="L47" s="24">
        <f t="shared" si="15"/>
        <v>-122</v>
      </c>
      <c r="M47" s="24">
        <v>0</v>
      </c>
      <c r="N47" s="24">
        <v>-39</v>
      </c>
      <c r="O47" s="24">
        <v>-59</v>
      </c>
      <c r="P47" s="24">
        <v>-24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1" customFormat="1" ht="21" customHeight="1" x14ac:dyDescent="0.2">
      <c r="A48" s="28" t="s">
        <v>25</v>
      </c>
      <c r="B48" s="22">
        <f t="shared" si="11"/>
        <v>1490</v>
      </c>
      <c r="C48" s="22">
        <f t="shared" si="12"/>
        <v>882</v>
      </c>
      <c r="D48" s="22">
        <v>148</v>
      </c>
      <c r="E48" s="22">
        <v>734</v>
      </c>
      <c r="F48" s="22">
        <f t="shared" si="13"/>
        <v>608</v>
      </c>
      <c r="G48" s="22">
        <f t="shared" si="14"/>
        <v>704</v>
      </c>
      <c r="H48" s="22">
        <v>0</v>
      </c>
      <c r="I48" s="22">
        <v>-94</v>
      </c>
      <c r="J48" s="22">
        <v>791</v>
      </c>
      <c r="K48" s="22">
        <v>7</v>
      </c>
      <c r="L48" s="22">
        <f t="shared" si="15"/>
        <v>-96</v>
      </c>
      <c r="M48" s="22">
        <v>0</v>
      </c>
      <c r="N48" s="22">
        <v>0</v>
      </c>
      <c r="O48" s="22">
        <v>-75</v>
      </c>
      <c r="P48" s="22">
        <v>-21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1" customFormat="1" ht="21" customHeight="1" x14ac:dyDescent="0.2">
      <c r="A49" s="29" t="s">
        <v>26</v>
      </c>
      <c r="B49" s="24">
        <f t="shared" si="11"/>
        <v>-376</v>
      </c>
      <c r="C49" s="24">
        <f t="shared" si="12"/>
        <v>-596</v>
      </c>
      <c r="D49" s="24">
        <v>-236</v>
      </c>
      <c r="E49" s="24">
        <v>-360</v>
      </c>
      <c r="F49" s="24">
        <f t="shared" si="13"/>
        <v>220</v>
      </c>
      <c r="G49" s="24">
        <f t="shared" si="14"/>
        <v>321</v>
      </c>
      <c r="H49" s="24">
        <v>0</v>
      </c>
      <c r="I49" s="24">
        <v>251</v>
      </c>
      <c r="J49" s="24">
        <v>90</v>
      </c>
      <c r="K49" s="24">
        <v>-20</v>
      </c>
      <c r="L49" s="24">
        <f t="shared" si="15"/>
        <v>-101</v>
      </c>
      <c r="M49" s="24">
        <v>0</v>
      </c>
      <c r="N49" s="24">
        <v>-1</v>
      </c>
      <c r="O49" s="24">
        <v>-20</v>
      </c>
      <c r="P49" s="24">
        <v>-80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1" customFormat="1" ht="21" customHeight="1" x14ac:dyDescent="0.2">
      <c r="A50" s="28" t="s">
        <v>131</v>
      </c>
      <c r="B50" s="22">
        <f t="shared" ref="B50:B57" si="16">C50+F50</f>
        <v>3804</v>
      </c>
      <c r="C50" s="22">
        <f t="shared" ref="C50:C57" si="17">D50+E50</f>
        <v>-587</v>
      </c>
      <c r="D50" s="22">
        <v>-66</v>
      </c>
      <c r="E50" s="22">
        <v>-521</v>
      </c>
      <c r="F50" s="22">
        <f t="shared" ref="F50:F57" si="18">G50+L50</f>
        <v>4391</v>
      </c>
      <c r="G50" s="22">
        <f t="shared" ref="G50:G57" si="19">+H50+I50+J50+K50</f>
        <v>4719</v>
      </c>
      <c r="H50" s="22">
        <v>0</v>
      </c>
      <c r="I50" s="22">
        <v>594</v>
      </c>
      <c r="J50" s="22">
        <v>4799</v>
      </c>
      <c r="K50" s="22">
        <v>-674</v>
      </c>
      <c r="L50" s="22">
        <f t="shared" ref="L50:L57" si="20">+M50+N50+O50+P50</f>
        <v>-328</v>
      </c>
      <c r="M50" s="22">
        <v>0</v>
      </c>
      <c r="N50" s="22">
        <v>-1</v>
      </c>
      <c r="O50" s="22">
        <v>-231</v>
      </c>
      <c r="P50" s="22">
        <v>-96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1" customFormat="1" ht="21" customHeight="1" x14ac:dyDescent="0.2">
      <c r="A51" s="29" t="s">
        <v>132</v>
      </c>
      <c r="B51" s="24">
        <f t="shared" si="16"/>
        <v>-2342</v>
      </c>
      <c r="C51" s="24">
        <f t="shared" si="17"/>
        <v>-980</v>
      </c>
      <c r="D51" s="24">
        <v>-386</v>
      </c>
      <c r="E51" s="24">
        <v>-594</v>
      </c>
      <c r="F51" s="24">
        <f t="shared" si="18"/>
        <v>-1362</v>
      </c>
      <c r="G51" s="24">
        <f t="shared" si="19"/>
        <v>-1324</v>
      </c>
      <c r="H51" s="24">
        <v>0</v>
      </c>
      <c r="I51" s="24">
        <v>309</v>
      </c>
      <c r="J51" s="24">
        <v>-1551</v>
      </c>
      <c r="K51" s="24">
        <v>-82</v>
      </c>
      <c r="L51" s="24">
        <f t="shared" si="20"/>
        <v>-38</v>
      </c>
      <c r="M51" s="24">
        <v>0</v>
      </c>
      <c r="N51" s="24">
        <v>0</v>
      </c>
      <c r="O51" s="24">
        <v>-4</v>
      </c>
      <c r="P51" s="24">
        <v>-34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1" customFormat="1" ht="21" customHeight="1" x14ac:dyDescent="0.2">
      <c r="A52" s="28" t="s">
        <v>133</v>
      </c>
      <c r="B52" s="22">
        <f t="shared" si="16"/>
        <v>-283</v>
      </c>
      <c r="C52" s="22">
        <f t="shared" si="17"/>
        <v>110</v>
      </c>
      <c r="D52" s="22">
        <v>-68</v>
      </c>
      <c r="E52" s="22">
        <v>178</v>
      </c>
      <c r="F52" s="22">
        <f t="shared" si="18"/>
        <v>-393</v>
      </c>
      <c r="G52" s="22">
        <f t="shared" si="19"/>
        <v>-358</v>
      </c>
      <c r="H52" s="22">
        <v>0</v>
      </c>
      <c r="I52" s="22">
        <v>-203</v>
      </c>
      <c r="J52" s="22">
        <v>-153</v>
      </c>
      <c r="K52" s="22">
        <v>-2</v>
      </c>
      <c r="L52" s="22">
        <f t="shared" si="20"/>
        <v>-35</v>
      </c>
      <c r="M52" s="22">
        <v>0</v>
      </c>
      <c r="N52" s="22">
        <v>0</v>
      </c>
      <c r="O52" s="22">
        <v>-5</v>
      </c>
      <c r="P52" s="22">
        <v>-30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1" customFormat="1" ht="21" customHeight="1" x14ac:dyDescent="0.2">
      <c r="A53" s="29" t="s">
        <v>134</v>
      </c>
      <c r="B53" s="24">
        <f t="shared" si="16"/>
        <v>527</v>
      </c>
      <c r="C53" s="24">
        <f t="shared" si="17"/>
        <v>-671</v>
      </c>
      <c r="D53" s="24">
        <v>-576</v>
      </c>
      <c r="E53" s="24">
        <v>-95</v>
      </c>
      <c r="F53" s="24">
        <f t="shared" si="18"/>
        <v>1198</v>
      </c>
      <c r="G53" s="24">
        <f t="shared" si="19"/>
        <v>1238</v>
      </c>
      <c r="H53" s="24">
        <v>0</v>
      </c>
      <c r="I53" s="24">
        <v>76</v>
      </c>
      <c r="J53" s="24">
        <v>1307</v>
      </c>
      <c r="K53" s="24">
        <v>-145</v>
      </c>
      <c r="L53" s="24">
        <f t="shared" si="20"/>
        <v>-40</v>
      </c>
      <c r="M53" s="24">
        <v>0</v>
      </c>
      <c r="N53" s="24">
        <v>6</v>
      </c>
      <c r="O53" s="24">
        <v>-11</v>
      </c>
      <c r="P53" s="24">
        <v>-35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1" customFormat="1" ht="21" customHeight="1" x14ac:dyDescent="0.2">
      <c r="A54" s="28" t="s">
        <v>136</v>
      </c>
      <c r="B54" s="22">
        <f t="shared" si="16"/>
        <v>-139</v>
      </c>
      <c r="C54" s="22">
        <f t="shared" si="17"/>
        <v>-364</v>
      </c>
      <c r="D54" s="22">
        <v>-174</v>
      </c>
      <c r="E54" s="22">
        <v>-190</v>
      </c>
      <c r="F54" s="22">
        <f t="shared" si="18"/>
        <v>225</v>
      </c>
      <c r="G54" s="22">
        <f t="shared" si="19"/>
        <v>248</v>
      </c>
      <c r="H54" s="22">
        <v>0</v>
      </c>
      <c r="I54" s="22">
        <v>-2000</v>
      </c>
      <c r="J54" s="22">
        <v>2865</v>
      </c>
      <c r="K54" s="22">
        <v>-617</v>
      </c>
      <c r="L54" s="22">
        <f t="shared" si="20"/>
        <v>-23</v>
      </c>
      <c r="M54" s="22">
        <v>0</v>
      </c>
      <c r="N54" s="22">
        <v>-2</v>
      </c>
      <c r="O54" s="22">
        <v>-1</v>
      </c>
      <c r="P54" s="22">
        <v>-20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1" customFormat="1" ht="21" customHeight="1" x14ac:dyDescent="0.2">
      <c r="A55" s="29" t="s">
        <v>137</v>
      </c>
      <c r="B55" s="24">
        <f t="shared" si="16"/>
        <v>-792</v>
      </c>
      <c r="C55" s="24">
        <f t="shared" si="17"/>
        <v>-133</v>
      </c>
      <c r="D55" s="24">
        <v>-35</v>
      </c>
      <c r="E55" s="24">
        <v>-98</v>
      </c>
      <c r="F55" s="24">
        <f t="shared" si="18"/>
        <v>-659</v>
      </c>
      <c r="G55" s="24">
        <f t="shared" si="19"/>
        <v>-644</v>
      </c>
      <c r="H55" s="24">
        <v>0</v>
      </c>
      <c r="I55" s="24">
        <v>1</v>
      </c>
      <c r="J55" s="24">
        <v>-651</v>
      </c>
      <c r="K55" s="24">
        <v>6</v>
      </c>
      <c r="L55" s="24">
        <f t="shared" si="20"/>
        <v>-15</v>
      </c>
      <c r="M55" s="24">
        <v>0</v>
      </c>
      <c r="N55" s="24">
        <v>-2</v>
      </c>
      <c r="O55" s="24">
        <v>13</v>
      </c>
      <c r="P55" s="24">
        <v>-26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1" customFormat="1" ht="21" customHeight="1" x14ac:dyDescent="0.2">
      <c r="A56" s="28" t="s">
        <v>138</v>
      </c>
      <c r="B56" s="22">
        <f t="shared" si="16"/>
        <v>-1441</v>
      </c>
      <c r="C56" s="22">
        <f t="shared" si="17"/>
        <v>-262</v>
      </c>
      <c r="D56" s="22">
        <v>-407</v>
      </c>
      <c r="E56" s="22">
        <v>145</v>
      </c>
      <c r="F56" s="22">
        <f t="shared" si="18"/>
        <v>-1179</v>
      </c>
      <c r="G56" s="22">
        <f t="shared" si="19"/>
        <v>-1135</v>
      </c>
      <c r="H56" s="22">
        <v>0</v>
      </c>
      <c r="I56" s="22">
        <v>1</v>
      </c>
      <c r="J56" s="22">
        <v>-1293</v>
      </c>
      <c r="K56" s="22">
        <v>157</v>
      </c>
      <c r="L56" s="22">
        <f t="shared" si="20"/>
        <v>-44</v>
      </c>
      <c r="M56" s="22">
        <v>0</v>
      </c>
      <c r="N56" s="22">
        <v>-14</v>
      </c>
      <c r="O56" s="22">
        <v>-5</v>
      </c>
      <c r="P56" s="22">
        <v>-25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1" customFormat="1" ht="21" customHeight="1" x14ac:dyDescent="0.2">
      <c r="A57" s="29" t="s">
        <v>139</v>
      </c>
      <c r="B57" s="24">
        <f t="shared" si="16"/>
        <v>2485</v>
      </c>
      <c r="C57" s="24">
        <f t="shared" si="17"/>
        <v>289</v>
      </c>
      <c r="D57" s="24">
        <v>-159</v>
      </c>
      <c r="E57" s="24">
        <v>448</v>
      </c>
      <c r="F57" s="24">
        <f t="shared" si="18"/>
        <v>2196</v>
      </c>
      <c r="G57" s="24">
        <f t="shared" si="19"/>
        <v>2141</v>
      </c>
      <c r="H57" s="24">
        <v>0</v>
      </c>
      <c r="I57" s="24">
        <v>274</v>
      </c>
      <c r="J57" s="24">
        <v>1550</v>
      </c>
      <c r="K57" s="24">
        <v>317</v>
      </c>
      <c r="L57" s="24">
        <f t="shared" si="20"/>
        <v>55</v>
      </c>
      <c r="M57" s="24">
        <v>0</v>
      </c>
      <c r="N57" s="24">
        <v>0</v>
      </c>
      <c r="O57" s="24">
        <v>6</v>
      </c>
      <c r="P57" s="24">
        <v>49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1" customFormat="1" ht="21" customHeight="1" x14ac:dyDescent="0.2">
      <c r="A58" s="28" t="s">
        <v>140</v>
      </c>
      <c r="B58" s="22">
        <f t="shared" ref="B58:B65" si="21">C58+F58</f>
        <v>-2679</v>
      </c>
      <c r="C58" s="22">
        <f t="shared" ref="C58:C65" si="22">D58+E58</f>
        <v>301</v>
      </c>
      <c r="D58" s="22">
        <v>39</v>
      </c>
      <c r="E58" s="22">
        <v>262</v>
      </c>
      <c r="F58" s="22">
        <f t="shared" ref="F58:F65" si="23">G58+L58</f>
        <v>-2980</v>
      </c>
      <c r="G58" s="22">
        <f t="shared" ref="G58:G65" si="24">+H58+I58+J58+K58</f>
        <v>-2897</v>
      </c>
      <c r="H58" s="22">
        <v>0</v>
      </c>
      <c r="I58" s="22">
        <v>-34</v>
      </c>
      <c r="J58" s="22">
        <v>-2726</v>
      </c>
      <c r="K58" s="22">
        <v>-137</v>
      </c>
      <c r="L58" s="22">
        <f t="shared" ref="L58:L65" si="25">+M58+N58+O58+P58</f>
        <v>-83</v>
      </c>
      <c r="M58" s="22">
        <v>0</v>
      </c>
      <c r="N58" s="22">
        <v>-7</v>
      </c>
      <c r="O58" s="22">
        <v>-2</v>
      </c>
      <c r="P58" s="22">
        <v>-74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1" customFormat="1" ht="21" customHeight="1" x14ac:dyDescent="0.2">
      <c r="A59" s="29" t="s">
        <v>141</v>
      </c>
      <c r="B59" s="24">
        <f t="shared" si="21"/>
        <v>2986</v>
      </c>
      <c r="C59" s="24">
        <f t="shared" si="22"/>
        <v>1019</v>
      </c>
      <c r="D59" s="24">
        <v>866</v>
      </c>
      <c r="E59" s="24">
        <v>153</v>
      </c>
      <c r="F59" s="24">
        <f t="shared" si="23"/>
        <v>1967</v>
      </c>
      <c r="G59" s="24">
        <f t="shared" si="24"/>
        <v>1331</v>
      </c>
      <c r="H59" s="24">
        <v>0</v>
      </c>
      <c r="I59" s="24">
        <v>-72</v>
      </c>
      <c r="J59" s="24">
        <v>1148</v>
      </c>
      <c r="K59" s="24">
        <v>255</v>
      </c>
      <c r="L59" s="24">
        <f t="shared" si="25"/>
        <v>636</v>
      </c>
      <c r="M59" s="24">
        <v>0</v>
      </c>
      <c r="N59" s="24">
        <v>-1</v>
      </c>
      <c r="O59" s="24">
        <v>665</v>
      </c>
      <c r="P59" s="24">
        <v>-28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1" customFormat="1" ht="21" customHeight="1" x14ac:dyDescent="0.2">
      <c r="A60" s="28" t="s">
        <v>142</v>
      </c>
      <c r="B60" s="22">
        <f t="shared" si="21"/>
        <v>-392</v>
      </c>
      <c r="C60" s="22">
        <f t="shared" si="22"/>
        <v>297</v>
      </c>
      <c r="D60" s="22">
        <v>703</v>
      </c>
      <c r="E60" s="22">
        <v>-406</v>
      </c>
      <c r="F60" s="22">
        <f t="shared" si="23"/>
        <v>-689</v>
      </c>
      <c r="G60" s="22">
        <f t="shared" si="24"/>
        <v>-715</v>
      </c>
      <c r="H60" s="22">
        <v>0</v>
      </c>
      <c r="I60" s="22">
        <v>73</v>
      </c>
      <c r="J60" s="22">
        <v>-750</v>
      </c>
      <c r="K60" s="22">
        <v>-38</v>
      </c>
      <c r="L60" s="22">
        <f t="shared" si="25"/>
        <v>26</v>
      </c>
      <c r="M60" s="22">
        <v>0</v>
      </c>
      <c r="N60" s="22">
        <v>-5</v>
      </c>
      <c r="O60" s="22">
        <v>32</v>
      </c>
      <c r="P60" s="22">
        <v>-1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1" customFormat="1" ht="21" customHeight="1" x14ac:dyDescent="0.2">
      <c r="A61" s="29" t="s">
        <v>143</v>
      </c>
      <c r="B61" s="24">
        <f t="shared" si="21"/>
        <v>-4638</v>
      </c>
      <c r="C61" s="24">
        <f t="shared" si="22"/>
        <v>-1053</v>
      </c>
      <c r="D61" s="24">
        <v>-437</v>
      </c>
      <c r="E61" s="24">
        <v>-616</v>
      </c>
      <c r="F61" s="24">
        <f t="shared" si="23"/>
        <v>-3585</v>
      </c>
      <c r="G61" s="24">
        <f t="shared" si="24"/>
        <v>-3202</v>
      </c>
      <c r="H61" s="24">
        <v>0</v>
      </c>
      <c r="I61" s="24">
        <v>-48</v>
      </c>
      <c r="J61" s="24">
        <v>-2351</v>
      </c>
      <c r="K61" s="24">
        <v>-803</v>
      </c>
      <c r="L61" s="24">
        <f t="shared" si="25"/>
        <v>-383</v>
      </c>
      <c r="M61" s="24">
        <v>0</v>
      </c>
      <c r="N61" s="24">
        <v>-1</v>
      </c>
      <c r="O61" s="24">
        <v>-432</v>
      </c>
      <c r="P61" s="24">
        <v>50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1" customFormat="1" ht="21" customHeight="1" x14ac:dyDescent="0.2">
      <c r="A62" s="28" t="s">
        <v>146</v>
      </c>
      <c r="B62" s="22">
        <f t="shared" si="21"/>
        <v>-1289</v>
      </c>
      <c r="C62" s="22">
        <f t="shared" si="22"/>
        <v>-974</v>
      </c>
      <c r="D62" s="22">
        <v>-616</v>
      </c>
      <c r="E62" s="22">
        <v>-358</v>
      </c>
      <c r="F62" s="22">
        <f t="shared" si="23"/>
        <v>-315</v>
      </c>
      <c r="G62" s="22">
        <f t="shared" si="24"/>
        <v>-1003</v>
      </c>
      <c r="H62" s="22">
        <v>-1</v>
      </c>
      <c r="I62" s="22">
        <v>-2</v>
      </c>
      <c r="J62" s="22">
        <v>-1056</v>
      </c>
      <c r="K62" s="22">
        <v>56</v>
      </c>
      <c r="L62" s="22">
        <f t="shared" si="25"/>
        <v>688</v>
      </c>
      <c r="M62" s="22">
        <v>0</v>
      </c>
      <c r="N62" s="22">
        <v>0</v>
      </c>
      <c r="O62" s="22">
        <v>699</v>
      </c>
      <c r="P62" s="22">
        <v>-11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1" customFormat="1" ht="21" customHeight="1" x14ac:dyDescent="0.2">
      <c r="A63" s="29" t="s">
        <v>147</v>
      </c>
      <c r="B63" s="24">
        <f t="shared" si="21"/>
        <v>4595</v>
      </c>
      <c r="C63" s="24">
        <f t="shared" si="22"/>
        <v>461</v>
      </c>
      <c r="D63" s="24">
        <v>267</v>
      </c>
      <c r="E63" s="24">
        <v>194</v>
      </c>
      <c r="F63" s="24">
        <f t="shared" si="23"/>
        <v>4134</v>
      </c>
      <c r="G63" s="24">
        <f t="shared" si="24"/>
        <v>3147</v>
      </c>
      <c r="H63" s="24">
        <v>0</v>
      </c>
      <c r="I63" s="24">
        <v>-38</v>
      </c>
      <c r="J63" s="24">
        <v>2480</v>
      </c>
      <c r="K63" s="24">
        <v>705</v>
      </c>
      <c r="L63" s="24">
        <f t="shared" si="25"/>
        <v>987</v>
      </c>
      <c r="M63" s="24">
        <v>0</v>
      </c>
      <c r="N63" s="24">
        <v>0</v>
      </c>
      <c r="O63" s="24">
        <v>987</v>
      </c>
      <c r="P63" s="24">
        <v>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s="1" customFormat="1" ht="21" customHeight="1" x14ac:dyDescent="0.2">
      <c r="A64" s="28" t="s">
        <v>148</v>
      </c>
      <c r="B64" s="22">
        <f t="shared" si="21"/>
        <v>8119</v>
      </c>
      <c r="C64" s="22">
        <f t="shared" si="22"/>
        <v>1051</v>
      </c>
      <c r="D64" s="22">
        <v>725</v>
      </c>
      <c r="E64" s="22">
        <v>326</v>
      </c>
      <c r="F64" s="22">
        <f t="shared" si="23"/>
        <v>7068</v>
      </c>
      <c r="G64" s="22">
        <f t="shared" si="24"/>
        <v>8086</v>
      </c>
      <c r="H64" s="22">
        <v>0</v>
      </c>
      <c r="I64" s="22">
        <v>-28</v>
      </c>
      <c r="J64" s="22">
        <v>7861</v>
      </c>
      <c r="K64" s="22">
        <v>253</v>
      </c>
      <c r="L64" s="22">
        <f t="shared" si="25"/>
        <v>-1018</v>
      </c>
      <c r="M64" s="22">
        <v>0</v>
      </c>
      <c r="N64" s="22">
        <v>0</v>
      </c>
      <c r="O64" s="22">
        <v>-1002</v>
      </c>
      <c r="P64" s="22">
        <v>-16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1" customFormat="1" ht="21" customHeight="1" x14ac:dyDescent="0.2">
      <c r="A65" s="29" t="s">
        <v>149</v>
      </c>
      <c r="B65" s="24">
        <f t="shared" si="21"/>
        <v>4777</v>
      </c>
      <c r="C65" s="24">
        <f t="shared" si="22"/>
        <v>1041</v>
      </c>
      <c r="D65" s="24">
        <v>553</v>
      </c>
      <c r="E65" s="24">
        <v>488</v>
      </c>
      <c r="F65" s="24">
        <f t="shared" si="23"/>
        <v>3736</v>
      </c>
      <c r="G65" s="24">
        <f t="shared" si="24"/>
        <v>3488</v>
      </c>
      <c r="H65" s="24">
        <v>0</v>
      </c>
      <c r="I65" s="24">
        <v>54</v>
      </c>
      <c r="J65" s="24">
        <v>4085</v>
      </c>
      <c r="K65" s="24">
        <v>-651</v>
      </c>
      <c r="L65" s="24">
        <f t="shared" si="25"/>
        <v>248</v>
      </c>
      <c r="M65" s="24">
        <v>0</v>
      </c>
      <c r="N65" s="24">
        <v>0</v>
      </c>
      <c r="O65" s="24">
        <v>286</v>
      </c>
      <c r="P65" s="24">
        <v>-38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1" customFormat="1" ht="21" customHeight="1" x14ac:dyDescent="0.2">
      <c r="A66" s="28" t="s">
        <v>152</v>
      </c>
      <c r="B66" s="22">
        <f t="shared" ref="B66:B73" si="26">C66+F66</f>
        <v>10068</v>
      </c>
      <c r="C66" s="22">
        <f t="shared" ref="C66:C73" si="27">D66+E66</f>
        <v>1113</v>
      </c>
      <c r="D66" s="22">
        <v>489</v>
      </c>
      <c r="E66" s="22">
        <v>624</v>
      </c>
      <c r="F66" s="22">
        <f t="shared" ref="F66:F73" si="28">G66+L66</f>
        <v>8955</v>
      </c>
      <c r="G66" s="22">
        <f t="shared" ref="G66:G73" si="29">+H66+I66+J66+K66</f>
        <v>8790</v>
      </c>
      <c r="H66" s="22">
        <v>0</v>
      </c>
      <c r="I66" s="22">
        <v>-1</v>
      </c>
      <c r="J66" s="22">
        <v>8651</v>
      </c>
      <c r="K66" s="22">
        <v>140</v>
      </c>
      <c r="L66" s="22">
        <f t="shared" ref="L66:L73" si="30">+M66+N66+O66+P66</f>
        <v>165</v>
      </c>
      <c r="M66" s="22">
        <v>0</v>
      </c>
      <c r="N66" s="22">
        <v>1</v>
      </c>
      <c r="O66" s="22">
        <v>164</v>
      </c>
      <c r="P66" s="22"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1" customFormat="1" ht="21" customHeight="1" x14ac:dyDescent="0.2">
      <c r="A67" s="29" t="s">
        <v>153</v>
      </c>
      <c r="B67" s="24">
        <f t="shared" si="26"/>
        <v>4010</v>
      </c>
      <c r="C67" s="24">
        <f t="shared" si="27"/>
        <v>2111</v>
      </c>
      <c r="D67" s="24">
        <v>404</v>
      </c>
      <c r="E67" s="24">
        <v>1707</v>
      </c>
      <c r="F67" s="24">
        <f t="shared" si="28"/>
        <v>1899</v>
      </c>
      <c r="G67" s="24">
        <f t="shared" si="29"/>
        <v>2020</v>
      </c>
      <c r="H67" s="24">
        <v>0</v>
      </c>
      <c r="I67" s="24">
        <v>12</v>
      </c>
      <c r="J67" s="24">
        <v>1917</v>
      </c>
      <c r="K67" s="24">
        <v>91</v>
      </c>
      <c r="L67" s="24">
        <f t="shared" si="30"/>
        <v>-121</v>
      </c>
      <c r="M67" s="24">
        <v>0</v>
      </c>
      <c r="N67" s="24">
        <v>-7</v>
      </c>
      <c r="O67" s="24">
        <v>-113</v>
      </c>
      <c r="P67" s="24">
        <v>-1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s="1" customFormat="1" ht="21" customHeight="1" x14ac:dyDescent="0.2">
      <c r="A68" s="28" t="s">
        <v>154</v>
      </c>
      <c r="B68" s="22">
        <f t="shared" si="26"/>
        <v>9299</v>
      </c>
      <c r="C68" s="22">
        <f t="shared" si="27"/>
        <v>530</v>
      </c>
      <c r="D68" s="22">
        <v>80</v>
      </c>
      <c r="E68" s="22">
        <v>450</v>
      </c>
      <c r="F68" s="22">
        <f t="shared" si="28"/>
        <v>8769</v>
      </c>
      <c r="G68" s="22">
        <f t="shared" si="29"/>
        <v>8539</v>
      </c>
      <c r="H68" s="22">
        <v>0</v>
      </c>
      <c r="I68" s="22">
        <v>122</v>
      </c>
      <c r="J68" s="22">
        <v>8366</v>
      </c>
      <c r="K68" s="22">
        <v>51</v>
      </c>
      <c r="L68" s="22">
        <f t="shared" si="30"/>
        <v>230</v>
      </c>
      <c r="M68" s="22">
        <v>0</v>
      </c>
      <c r="N68" s="22">
        <v>24</v>
      </c>
      <c r="O68" s="22">
        <v>262</v>
      </c>
      <c r="P68" s="22">
        <v>-56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1" customFormat="1" ht="21" customHeight="1" x14ac:dyDescent="0.2">
      <c r="A69" s="29" t="s">
        <v>155</v>
      </c>
      <c r="B69" s="24">
        <f t="shared" si="26"/>
        <v>3272</v>
      </c>
      <c r="C69" s="24">
        <f t="shared" si="27"/>
        <v>4121</v>
      </c>
      <c r="D69" s="24">
        <v>501</v>
      </c>
      <c r="E69" s="24">
        <v>3620</v>
      </c>
      <c r="F69" s="24">
        <f t="shared" si="28"/>
        <v>-849</v>
      </c>
      <c r="G69" s="24">
        <f t="shared" si="29"/>
        <v>-850</v>
      </c>
      <c r="H69" s="24">
        <v>0</v>
      </c>
      <c r="I69" s="24">
        <v>-9</v>
      </c>
      <c r="J69" s="24">
        <v>-824</v>
      </c>
      <c r="K69" s="24">
        <v>-17</v>
      </c>
      <c r="L69" s="24">
        <f t="shared" si="30"/>
        <v>1</v>
      </c>
      <c r="M69" s="24">
        <v>0</v>
      </c>
      <c r="N69" s="24">
        <v>0</v>
      </c>
      <c r="O69" s="24">
        <v>194</v>
      </c>
      <c r="P69" s="24">
        <v>-193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1" customFormat="1" ht="21" customHeight="1" x14ac:dyDescent="0.2">
      <c r="A70" s="28" t="s">
        <v>156</v>
      </c>
      <c r="B70" s="22">
        <f t="shared" si="26"/>
        <v>3597</v>
      </c>
      <c r="C70" s="22">
        <f t="shared" si="27"/>
        <v>503</v>
      </c>
      <c r="D70" s="22">
        <v>-284</v>
      </c>
      <c r="E70" s="22">
        <v>787</v>
      </c>
      <c r="F70" s="22">
        <f t="shared" si="28"/>
        <v>3094</v>
      </c>
      <c r="G70" s="22">
        <f t="shared" si="29"/>
        <v>2881</v>
      </c>
      <c r="H70" s="22">
        <v>0</v>
      </c>
      <c r="I70" s="22">
        <v>-9</v>
      </c>
      <c r="J70" s="22">
        <v>3048</v>
      </c>
      <c r="K70" s="22">
        <v>-158</v>
      </c>
      <c r="L70" s="22">
        <f t="shared" si="30"/>
        <v>213</v>
      </c>
      <c r="M70" s="22">
        <v>0</v>
      </c>
      <c r="N70" s="22">
        <v>-18</v>
      </c>
      <c r="O70" s="22">
        <v>185</v>
      </c>
      <c r="P70" s="22">
        <v>46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1" customFormat="1" ht="21" customHeight="1" x14ac:dyDescent="0.2">
      <c r="A71" s="29" t="s">
        <v>157</v>
      </c>
      <c r="B71" s="24">
        <f t="shared" si="26"/>
        <v>6128</v>
      </c>
      <c r="C71" s="24">
        <f t="shared" si="27"/>
        <v>1780</v>
      </c>
      <c r="D71" s="24">
        <v>-261</v>
      </c>
      <c r="E71" s="24">
        <v>2041</v>
      </c>
      <c r="F71" s="24">
        <f t="shared" si="28"/>
        <v>4348</v>
      </c>
      <c r="G71" s="24">
        <f t="shared" si="29"/>
        <v>4379</v>
      </c>
      <c r="H71" s="24">
        <v>0</v>
      </c>
      <c r="I71" s="24">
        <v>2</v>
      </c>
      <c r="J71" s="24">
        <v>5072</v>
      </c>
      <c r="K71" s="24">
        <v>-695</v>
      </c>
      <c r="L71" s="24">
        <f t="shared" si="30"/>
        <v>-31</v>
      </c>
      <c r="M71" s="24">
        <v>0</v>
      </c>
      <c r="N71" s="24">
        <v>0</v>
      </c>
      <c r="O71" s="24">
        <v>-32</v>
      </c>
      <c r="P71" s="24">
        <v>1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1" customFormat="1" ht="21" customHeight="1" x14ac:dyDescent="0.2">
      <c r="A72" s="28" t="s">
        <v>158</v>
      </c>
      <c r="B72" s="22">
        <f t="shared" si="26"/>
        <v>5192</v>
      </c>
      <c r="C72" s="22">
        <f t="shared" si="27"/>
        <v>503</v>
      </c>
      <c r="D72" s="22">
        <v>-389</v>
      </c>
      <c r="E72" s="22">
        <v>892</v>
      </c>
      <c r="F72" s="22">
        <f t="shared" si="28"/>
        <v>4689</v>
      </c>
      <c r="G72" s="22">
        <f t="shared" si="29"/>
        <v>5396</v>
      </c>
      <c r="H72" s="22">
        <v>0</v>
      </c>
      <c r="I72" s="22">
        <v>14</v>
      </c>
      <c r="J72" s="22">
        <v>5416</v>
      </c>
      <c r="K72" s="22">
        <v>-34</v>
      </c>
      <c r="L72" s="22">
        <f t="shared" si="30"/>
        <v>-707</v>
      </c>
      <c r="M72" s="22">
        <v>0</v>
      </c>
      <c r="N72" s="22">
        <v>0</v>
      </c>
      <c r="O72" s="22">
        <v>-705</v>
      </c>
      <c r="P72" s="22">
        <v>-2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s="1" customFormat="1" ht="21" customHeight="1" x14ac:dyDescent="0.2">
      <c r="A73" s="29" t="s">
        <v>159</v>
      </c>
      <c r="B73" s="24">
        <f t="shared" si="26"/>
        <v>958</v>
      </c>
      <c r="C73" s="24">
        <f t="shared" si="27"/>
        <v>293</v>
      </c>
      <c r="D73" s="24">
        <v>39</v>
      </c>
      <c r="E73" s="24">
        <v>254</v>
      </c>
      <c r="F73" s="24">
        <f t="shared" si="28"/>
        <v>665</v>
      </c>
      <c r="G73" s="24">
        <f t="shared" si="29"/>
        <v>580</v>
      </c>
      <c r="H73" s="24">
        <v>0</v>
      </c>
      <c r="I73" s="24">
        <v>-51</v>
      </c>
      <c r="J73" s="24">
        <v>525</v>
      </c>
      <c r="K73" s="24">
        <v>106</v>
      </c>
      <c r="L73" s="24">
        <f t="shared" si="30"/>
        <v>85</v>
      </c>
      <c r="M73" s="24">
        <v>0</v>
      </c>
      <c r="N73" s="24">
        <v>0</v>
      </c>
      <c r="O73" s="24">
        <v>-35</v>
      </c>
      <c r="P73" s="24">
        <v>120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s="1" customFormat="1" ht="21" customHeight="1" x14ac:dyDescent="0.2">
      <c r="A74" s="28" t="s">
        <v>161</v>
      </c>
      <c r="B74" s="22">
        <f t="shared" ref="B74:B81" si="31">C74+F74</f>
        <v>6018</v>
      </c>
      <c r="C74" s="22">
        <f t="shared" ref="C74:C81" si="32">D74+E74</f>
        <v>1323</v>
      </c>
      <c r="D74" s="22">
        <v>79</v>
      </c>
      <c r="E74" s="22">
        <v>1244</v>
      </c>
      <c r="F74" s="22">
        <f t="shared" ref="F74:F81" si="33">G74+L74</f>
        <v>4695</v>
      </c>
      <c r="G74" s="22">
        <f t="shared" ref="G74:G81" si="34">+H74+I74+J74+K74</f>
        <v>5114</v>
      </c>
      <c r="H74" s="22">
        <v>0</v>
      </c>
      <c r="I74" s="22">
        <v>1</v>
      </c>
      <c r="J74" s="22">
        <v>5140</v>
      </c>
      <c r="K74" s="22">
        <v>-27</v>
      </c>
      <c r="L74" s="22">
        <f t="shared" ref="L74:L81" si="35">+M74+N74+O74+P74</f>
        <v>-419</v>
      </c>
      <c r="M74" s="22">
        <v>0</v>
      </c>
      <c r="N74" s="22">
        <v>0</v>
      </c>
      <c r="O74" s="22">
        <v>-433</v>
      </c>
      <c r="P74" s="22">
        <v>14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s="1" customFormat="1" ht="21" customHeight="1" x14ac:dyDescent="0.2">
      <c r="A75" s="29" t="s">
        <v>162</v>
      </c>
      <c r="B75" s="24">
        <f t="shared" si="31"/>
        <v>4497</v>
      </c>
      <c r="C75" s="24">
        <f t="shared" si="32"/>
        <v>559</v>
      </c>
      <c r="D75" s="24">
        <v>3</v>
      </c>
      <c r="E75" s="24">
        <v>556</v>
      </c>
      <c r="F75" s="24">
        <f t="shared" si="33"/>
        <v>3938</v>
      </c>
      <c r="G75" s="24">
        <f t="shared" si="34"/>
        <v>3930</v>
      </c>
      <c r="H75" s="24">
        <v>0</v>
      </c>
      <c r="I75" s="24">
        <v>1</v>
      </c>
      <c r="J75" s="24">
        <v>3866</v>
      </c>
      <c r="K75" s="24">
        <v>63</v>
      </c>
      <c r="L75" s="24">
        <f t="shared" si="35"/>
        <v>8</v>
      </c>
      <c r="M75" s="24">
        <v>0</v>
      </c>
      <c r="N75" s="24">
        <v>1</v>
      </c>
      <c r="O75" s="24">
        <v>8</v>
      </c>
      <c r="P75" s="24">
        <v>-1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s="1" customFormat="1" ht="21" customHeight="1" x14ac:dyDescent="0.2">
      <c r="A76" s="28" t="s">
        <v>163</v>
      </c>
      <c r="B76" s="22">
        <f t="shared" si="31"/>
        <v>5447</v>
      </c>
      <c r="C76" s="22">
        <f t="shared" si="32"/>
        <v>1183</v>
      </c>
      <c r="D76" s="22">
        <v>533</v>
      </c>
      <c r="E76" s="22">
        <v>650</v>
      </c>
      <c r="F76" s="22">
        <f t="shared" si="33"/>
        <v>4264</v>
      </c>
      <c r="G76" s="22">
        <f t="shared" si="34"/>
        <v>4151</v>
      </c>
      <c r="H76" s="22">
        <v>0</v>
      </c>
      <c r="I76" s="22">
        <v>1</v>
      </c>
      <c r="J76" s="22">
        <v>4158</v>
      </c>
      <c r="K76" s="22">
        <v>-8</v>
      </c>
      <c r="L76" s="22">
        <f t="shared" si="35"/>
        <v>113</v>
      </c>
      <c r="M76" s="22">
        <v>0</v>
      </c>
      <c r="N76" s="22">
        <v>3</v>
      </c>
      <c r="O76" s="22">
        <v>109</v>
      </c>
      <c r="P76" s="22">
        <v>1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s="1" customFormat="1" ht="21" customHeight="1" x14ac:dyDescent="0.2">
      <c r="A77" s="29" t="s">
        <v>164</v>
      </c>
      <c r="B77" s="24">
        <f t="shared" si="31"/>
        <v>4785</v>
      </c>
      <c r="C77" s="24">
        <f t="shared" si="32"/>
        <v>823</v>
      </c>
      <c r="D77" s="24">
        <v>815</v>
      </c>
      <c r="E77" s="24">
        <v>8</v>
      </c>
      <c r="F77" s="24">
        <f t="shared" si="33"/>
        <v>3962</v>
      </c>
      <c r="G77" s="24">
        <f t="shared" si="34"/>
        <v>4022</v>
      </c>
      <c r="H77" s="24">
        <v>0</v>
      </c>
      <c r="I77" s="24">
        <v>212</v>
      </c>
      <c r="J77" s="24">
        <v>3757</v>
      </c>
      <c r="K77" s="24">
        <v>53</v>
      </c>
      <c r="L77" s="24">
        <f t="shared" si="35"/>
        <v>-60</v>
      </c>
      <c r="M77" s="24">
        <v>0</v>
      </c>
      <c r="N77" s="24">
        <v>-1</v>
      </c>
      <c r="O77" s="24">
        <v>-41</v>
      </c>
      <c r="P77" s="24">
        <v>-18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s="1" customFormat="1" ht="21" customHeight="1" x14ac:dyDescent="0.2">
      <c r="A78" s="28" t="s">
        <v>165</v>
      </c>
      <c r="B78" s="22">
        <f t="shared" si="31"/>
        <v>4063</v>
      </c>
      <c r="C78" s="22">
        <f t="shared" si="32"/>
        <v>1408</v>
      </c>
      <c r="D78" s="22">
        <v>1318</v>
      </c>
      <c r="E78" s="22">
        <v>90</v>
      </c>
      <c r="F78" s="22">
        <f t="shared" si="33"/>
        <v>2655</v>
      </c>
      <c r="G78" s="22">
        <f t="shared" si="34"/>
        <v>2759</v>
      </c>
      <c r="H78" s="22">
        <v>0</v>
      </c>
      <c r="I78" s="22">
        <v>-3</v>
      </c>
      <c r="J78" s="22">
        <v>2703</v>
      </c>
      <c r="K78" s="22">
        <v>59</v>
      </c>
      <c r="L78" s="22">
        <f t="shared" si="35"/>
        <v>-104</v>
      </c>
      <c r="M78" s="22">
        <v>0</v>
      </c>
      <c r="N78" s="22">
        <v>-1</v>
      </c>
      <c r="O78" s="22">
        <v>-102</v>
      </c>
      <c r="P78" s="22">
        <v>-1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s="1" customFormat="1" ht="21" customHeight="1" x14ac:dyDescent="0.2">
      <c r="A79" s="29" t="s">
        <v>166</v>
      </c>
      <c r="B79" s="24">
        <f t="shared" si="31"/>
        <v>-1870</v>
      </c>
      <c r="C79" s="24">
        <f t="shared" si="32"/>
        <v>665</v>
      </c>
      <c r="D79" s="24">
        <v>197</v>
      </c>
      <c r="E79" s="24">
        <v>468</v>
      </c>
      <c r="F79" s="24">
        <f t="shared" si="33"/>
        <v>-2535</v>
      </c>
      <c r="G79" s="24">
        <f t="shared" si="34"/>
        <v>-2411</v>
      </c>
      <c r="H79" s="24">
        <v>0</v>
      </c>
      <c r="I79" s="24">
        <v>-64</v>
      </c>
      <c r="J79" s="24">
        <v>-2553</v>
      </c>
      <c r="K79" s="24">
        <v>206</v>
      </c>
      <c r="L79" s="24">
        <f t="shared" si="35"/>
        <v>-124</v>
      </c>
      <c r="M79" s="24">
        <v>0</v>
      </c>
      <c r="N79" s="24">
        <v>1</v>
      </c>
      <c r="O79" s="24">
        <v>-51</v>
      </c>
      <c r="P79" s="24">
        <v>-74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s="1" customFormat="1" ht="21" customHeight="1" x14ac:dyDescent="0.2">
      <c r="A80" s="28" t="s">
        <v>167</v>
      </c>
      <c r="B80" s="22">
        <f t="shared" si="31"/>
        <v>-732</v>
      </c>
      <c r="C80" s="22">
        <f t="shared" si="32"/>
        <v>-259</v>
      </c>
      <c r="D80" s="22">
        <v>80</v>
      </c>
      <c r="E80" s="22">
        <v>-339</v>
      </c>
      <c r="F80" s="22">
        <f t="shared" si="33"/>
        <v>-473</v>
      </c>
      <c r="G80" s="22">
        <f t="shared" si="34"/>
        <v>-440</v>
      </c>
      <c r="H80" s="22">
        <v>0</v>
      </c>
      <c r="I80" s="22">
        <v>-1</v>
      </c>
      <c r="J80" s="22">
        <v>-451</v>
      </c>
      <c r="K80" s="22">
        <v>12</v>
      </c>
      <c r="L80" s="22">
        <f t="shared" si="35"/>
        <v>-33</v>
      </c>
      <c r="M80" s="22">
        <v>0</v>
      </c>
      <c r="N80" s="22">
        <v>-1</v>
      </c>
      <c r="O80" s="22">
        <v>-32</v>
      </c>
      <c r="P80" s="22">
        <v>0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s="1" customFormat="1" ht="21" customHeight="1" x14ac:dyDescent="0.2">
      <c r="A81" s="29" t="s">
        <v>168</v>
      </c>
      <c r="B81" s="24">
        <f t="shared" si="31"/>
        <v>1191</v>
      </c>
      <c r="C81" s="24">
        <f t="shared" si="32"/>
        <v>788</v>
      </c>
      <c r="D81" s="24">
        <v>151</v>
      </c>
      <c r="E81" s="24">
        <v>637</v>
      </c>
      <c r="F81" s="24">
        <f t="shared" si="33"/>
        <v>403</v>
      </c>
      <c r="G81" s="24">
        <f t="shared" si="34"/>
        <v>403</v>
      </c>
      <c r="H81" s="24">
        <v>0</v>
      </c>
      <c r="I81" s="24">
        <v>106</v>
      </c>
      <c r="J81" s="24">
        <v>423</v>
      </c>
      <c r="K81" s="24">
        <v>-126</v>
      </c>
      <c r="L81" s="24">
        <f t="shared" si="35"/>
        <v>0</v>
      </c>
      <c r="M81" s="24">
        <v>0</v>
      </c>
      <c r="N81" s="24">
        <v>0</v>
      </c>
      <c r="O81" s="24">
        <v>0</v>
      </c>
      <c r="P81" s="24">
        <v>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s="1" customFormat="1" ht="21" customHeight="1" x14ac:dyDescent="0.2">
      <c r="A82" s="28" t="s">
        <v>172</v>
      </c>
      <c r="B82" s="22">
        <f t="shared" ref="B82:B85" si="36">C82+F82</f>
        <v>-199</v>
      </c>
      <c r="C82" s="22">
        <f t="shared" ref="C82:C85" si="37">D82+E82</f>
        <v>504</v>
      </c>
      <c r="D82" s="22">
        <v>351</v>
      </c>
      <c r="E82" s="22">
        <v>153</v>
      </c>
      <c r="F82" s="22">
        <f t="shared" ref="F82:F85" si="38">G82+L82</f>
        <v>-703</v>
      </c>
      <c r="G82" s="22">
        <f t="shared" ref="G82:G85" si="39">+H82+I82+J82+K82</f>
        <v>-703</v>
      </c>
      <c r="H82" s="22">
        <v>0</v>
      </c>
      <c r="I82" s="22">
        <v>-76</v>
      </c>
      <c r="J82" s="22">
        <v>-684</v>
      </c>
      <c r="K82" s="22">
        <v>57</v>
      </c>
      <c r="L82" s="22">
        <f t="shared" ref="L82:L85" si="40">+M82+N82+O82+P82</f>
        <v>0</v>
      </c>
      <c r="M82" s="22">
        <v>0</v>
      </c>
      <c r="N82" s="22">
        <v>1</v>
      </c>
      <c r="O82" s="22">
        <v>0</v>
      </c>
      <c r="P82" s="22">
        <v>-1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s="1" customFormat="1" ht="21" customHeight="1" x14ac:dyDescent="0.2">
      <c r="A83" s="29" t="s">
        <v>173</v>
      </c>
      <c r="B83" s="24">
        <f t="shared" si="36"/>
        <v>0</v>
      </c>
      <c r="C83" s="24">
        <f t="shared" si="37"/>
        <v>0</v>
      </c>
      <c r="D83" s="24">
        <v>0</v>
      </c>
      <c r="E83" s="24">
        <v>0</v>
      </c>
      <c r="F83" s="24">
        <f t="shared" si="38"/>
        <v>0</v>
      </c>
      <c r="G83" s="24">
        <f t="shared" si="39"/>
        <v>0</v>
      </c>
      <c r="H83" s="24">
        <v>0</v>
      </c>
      <c r="I83" s="24">
        <v>0</v>
      </c>
      <c r="J83" s="24">
        <v>0</v>
      </c>
      <c r="K83" s="24">
        <v>0</v>
      </c>
      <c r="L83" s="24">
        <f t="shared" si="40"/>
        <v>0</v>
      </c>
      <c r="M83" s="24">
        <v>0</v>
      </c>
      <c r="N83" s="24">
        <v>0</v>
      </c>
      <c r="O83" s="24">
        <v>0</v>
      </c>
      <c r="P83" s="24">
        <v>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1" customFormat="1" ht="21" customHeight="1" x14ac:dyDescent="0.2">
      <c r="A84" s="28" t="s">
        <v>174</v>
      </c>
      <c r="B84" s="22">
        <f t="shared" si="36"/>
        <v>0</v>
      </c>
      <c r="C84" s="22">
        <f t="shared" si="37"/>
        <v>0</v>
      </c>
      <c r="D84" s="22">
        <v>0</v>
      </c>
      <c r="E84" s="22">
        <v>0</v>
      </c>
      <c r="F84" s="22">
        <f t="shared" si="38"/>
        <v>0</v>
      </c>
      <c r="G84" s="22">
        <f t="shared" si="39"/>
        <v>0</v>
      </c>
      <c r="H84" s="22">
        <v>0</v>
      </c>
      <c r="I84" s="22">
        <v>0</v>
      </c>
      <c r="J84" s="22">
        <v>0</v>
      </c>
      <c r="K84" s="22">
        <v>0</v>
      </c>
      <c r="L84" s="22">
        <f t="shared" si="40"/>
        <v>0</v>
      </c>
      <c r="M84" s="22">
        <v>0</v>
      </c>
      <c r="N84" s="22">
        <v>0</v>
      </c>
      <c r="O84" s="22">
        <v>0</v>
      </c>
      <c r="P84" s="22">
        <v>0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s="1" customFormat="1" ht="21" customHeight="1" x14ac:dyDescent="0.2">
      <c r="A85" s="29" t="s">
        <v>175</v>
      </c>
      <c r="B85" s="24">
        <f t="shared" si="36"/>
        <v>0</v>
      </c>
      <c r="C85" s="24">
        <f t="shared" si="37"/>
        <v>0</v>
      </c>
      <c r="D85" s="24">
        <v>0</v>
      </c>
      <c r="E85" s="24">
        <v>0</v>
      </c>
      <c r="F85" s="24">
        <f t="shared" si="38"/>
        <v>0</v>
      </c>
      <c r="G85" s="24">
        <f t="shared" si="39"/>
        <v>0</v>
      </c>
      <c r="H85" s="24">
        <v>0</v>
      </c>
      <c r="I85" s="24">
        <v>0</v>
      </c>
      <c r="J85" s="24">
        <v>0</v>
      </c>
      <c r="K85" s="24">
        <v>0</v>
      </c>
      <c r="L85" s="24">
        <f t="shared" si="40"/>
        <v>0</v>
      </c>
      <c r="M85" s="24">
        <v>0</v>
      </c>
      <c r="N85" s="24">
        <v>0</v>
      </c>
      <c r="O85" s="24">
        <v>0</v>
      </c>
      <c r="P85" s="24">
        <v>0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51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1:51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1:51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1:51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1:51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</row>
    <row r="103" spans="1:51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1:51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1:51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</row>
    <row r="106" spans="1:51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1:51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1:51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51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</row>
    <row r="114" spans="1:51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1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51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51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</row>
    <row r="151" spans="1:51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</row>
    <row r="152" spans="1:51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51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1:51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1:51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51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51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</row>
    <row r="176" spans="1:51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51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</row>
    <row r="178" spans="1:51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</row>
    <row r="179" spans="1:51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</row>
    <row r="180" spans="1:51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</row>
    <row r="181" spans="1:51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</row>
    <row r="182" spans="1:51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</row>
    <row r="183" spans="1:51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</row>
    <row r="184" spans="1:51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</row>
    <row r="185" spans="1:51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</row>
    <row r="186" spans="1:51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</row>
    <row r="187" spans="1:51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</row>
    <row r="188" spans="1:51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</row>
    <row r="189" spans="1:51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</row>
    <row r="190" spans="1:51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</row>
    <row r="191" spans="1:51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</row>
    <row r="192" spans="1:51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</row>
    <row r="193" spans="1:51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</row>
    <row r="194" spans="1:51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</row>
    <row r="195" spans="1:51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</row>
    <row r="196" spans="1:51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</row>
    <row r="197" spans="1:51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</row>
    <row r="198" spans="1:51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</row>
    <row r="199" spans="1:51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</row>
    <row r="200" spans="1:51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</row>
    <row r="201" spans="1:51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</row>
    <row r="202" spans="1:51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</row>
    <row r="203" spans="1:51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</row>
    <row r="204" spans="1:51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</row>
    <row r="205" spans="1:51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</row>
    <row r="206" spans="1:51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</row>
    <row r="207" spans="1:51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</row>
    <row r="208" spans="1:51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</row>
    <row r="209" spans="1:51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</row>
    <row r="210" spans="1:51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</row>
    <row r="211" spans="1:51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</row>
    <row r="212" spans="1:51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</row>
    <row r="213" spans="1:51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</row>
    <row r="214" spans="1:51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</row>
    <row r="215" spans="1:51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</row>
    <row r="216" spans="1:51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</row>
    <row r="217" spans="1:51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</row>
    <row r="218" spans="1:51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</row>
    <row r="219" spans="1:51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  <row r="221" spans="1:51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</row>
  </sheetData>
  <mergeCells count="11">
    <mergeCell ref="A6:A9"/>
    <mergeCell ref="C8:C9"/>
    <mergeCell ref="D8:D9"/>
    <mergeCell ref="B6:P6"/>
    <mergeCell ref="E8:E9"/>
    <mergeCell ref="C7:E7"/>
    <mergeCell ref="B7:B9"/>
    <mergeCell ref="F8:F9"/>
    <mergeCell ref="L8:P8"/>
    <mergeCell ref="F7:P7"/>
    <mergeCell ref="G8:K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61" fitToHeight="4" orientation="landscape" r:id="rId1"/>
  <headerFooter alignWithMargins="0"/>
  <rowBreaks count="1" manualBreakCount="1">
    <brk id="7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2:AB222"/>
  <sheetViews>
    <sheetView showGridLines="0" view="pageBreakPreview" zoomScale="75" zoomScaleNormal="100" workbookViewId="0">
      <pane ySplit="9" topLeftCell="A61" activePane="bottomLeft" state="frozen"/>
      <selection pane="bottomLeft" activeCell="L85" sqref="L85"/>
    </sheetView>
  </sheetViews>
  <sheetFormatPr defaultRowHeight="12.75" x14ac:dyDescent="0.2"/>
  <cols>
    <col min="1" max="1" width="15.85546875" customWidth="1"/>
    <col min="2" max="2" width="16" customWidth="1"/>
    <col min="3" max="3" width="16.7109375" customWidth="1"/>
    <col min="4" max="4" width="16.140625" customWidth="1"/>
    <col min="5" max="5" width="17.28515625" customWidth="1"/>
    <col min="6" max="6" width="16.5703125" customWidth="1"/>
    <col min="7" max="7" width="17.140625" customWidth="1"/>
    <col min="8" max="8" width="17.5703125" customWidth="1"/>
    <col min="9" max="9" width="16" customWidth="1"/>
    <col min="10" max="10" width="17.140625" customWidth="1"/>
    <col min="11" max="11" width="21.5703125" customWidth="1"/>
    <col min="12" max="12" width="15.85546875" customWidth="1"/>
    <col min="13" max="13" width="4.85546875" customWidth="1"/>
    <col min="14" max="14" width="13" customWidth="1"/>
    <col min="15" max="23" width="13.7109375" customWidth="1"/>
    <col min="24" max="24" width="16.7109375" customWidth="1"/>
    <col min="25" max="25" width="13.7109375" customWidth="1"/>
  </cols>
  <sheetData>
    <row r="2" spans="1:28" ht="20.25" x14ac:dyDescent="0.2">
      <c r="A2" s="12" t="s">
        <v>169</v>
      </c>
    </row>
    <row r="4" spans="1:28" ht="15.75" x14ac:dyDescent="0.25">
      <c r="A4" s="5" t="s">
        <v>110</v>
      </c>
    </row>
    <row r="5" spans="1:28" x14ac:dyDescent="0.2">
      <c r="L5" s="2"/>
    </row>
    <row r="6" spans="1:28" s="32" customFormat="1" ht="27" customHeight="1" x14ac:dyDescent="0.2">
      <c r="A6" s="49" t="s">
        <v>171</v>
      </c>
      <c r="B6" s="116" t="s">
        <v>150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28" s="32" customFormat="1" ht="39" customHeight="1" x14ac:dyDescent="0.2">
      <c r="A7" s="56"/>
      <c r="B7" s="100" t="s">
        <v>78</v>
      </c>
      <c r="C7" s="57" t="s">
        <v>79</v>
      </c>
      <c r="D7" s="57" t="s">
        <v>127</v>
      </c>
      <c r="E7" s="57"/>
      <c r="F7" s="57"/>
      <c r="G7" s="57" t="s">
        <v>128</v>
      </c>
      <c r="H7" s="57"/>
      <c r="I7" s="57"/>
      <c r="J7" s="102" t="s">
        <v>83</v>
      </c>
      <c r="K7" s="102"/>
      <c r="L7" s="102"/>
    </row>
    <row r="8" spans="1:28" s="32" customFormat="1" ht="70.5" customHeight="1" x14ac:dyDescent="0.2">
      <c r="A8" s="50"/>
      <c r="B8" s="117"/>
      <c r="C8" s="95"/>
      <c r="D8" s="48" t="s">
        <v>80</v>
      </c>
      <c r="E8" s="43" t="s">
        <v>81</v>
      </c>
      <c r="F8" s="43" t="s">
        <v>82</v>
      </c>
      <c r="G8" s="48" t="s">
        <v>80</v>
      </c>
      <c r="H8" s="43" t="s">
        <v>81</v>
      </c>
      <c r="I8" s="43" t="s">
        <v>82</v>
      </c>
      <c r="J8" s="48" t="s">
        <v>80</v>
      </c>
      <c r="K8" s="43" t="s">
        <v>84</v>
      </c>
      <c r="L8" s="43" t="s">
        <v>85</v>
      </c>
    </row>
    <row r="9" spans="1:28" s="1" customFormat="1" ht="21" customHeight="1" x14ac:dyDescent="0.2">
      <c r="A9" s="20">
        <v>1</v>
      </c>
      <c r="B9" s="20">
        <f>A9+1</f>
        <v>2</v>
      </c>
      <c r="C9" s="20">
        <f>B9+1</f>
        <v>3</v>
      </c>
      <c r="D9" s="20">
        <f>C9+1</f>
        <v>4</v>
      </c>
      <c r="E9" s="20">
        <f t="shared" ref="E9:L9" si="0">D9+1</f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8" s="1" customFormat="1" ht="21" customHeight="1" x14ac:dyDescent="0.2">
      <c r="A10" s="21">
        <v>2000</v>
      </c>
      <c r="B10" s="22">
        <f t="shared" ref="B10:B15" si="1">+D10+G10+J10+C10</f>
        <v>-3870</v>
      </c>
      <c r="C10" s="22">
        <f>C25+C26+C27+C28</f>
        <v>-542</v>
      </c>
      <c r="D10" s="22">
        <f t="shared" ref="D10:D15" si="2">+F10-E10</f>
        <v>22</v>
      </c>
      <c r="E10" s="22">
        <f>E25+E26+E27+E28</f>
        <v>98</v>
      </c>
      <c r="F10" s="22">
        <f>F25+F26+F27+F28</f>
        <v>120</v>
      </c>
      <c r="G10" s="22">
        <f t="shared" ref="G10:G15" si="3">+I10-H10</f>
        <v>46</v>
      </c>
      <c r="H10" s="22">
        <f>H25+H26+H27+H28</f>
        <v>131</v>
      </c>
      <c r="I10" s="22">
        <f>I25+I26+I27+I28</f>
        <v>177</v>
      </c>
      <c r="J10" s="22">
        <f>J25+J26+J27+J28</f>
        <v>-3396</v>
      </c>
      <c r="K10" s="22">
        <f>K25+K26+K27+K28</f>
        <v>-3366</v>
      </c>
      <c r="L10" s="22">
        <f>L25+L26+L27+L28</f>
        <v>-30</v>
      </c>
      <c r="M10" s="3"/>
      <c r="N10" s="3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1" customFormat="1" ht="21" customHeight="1" x14ac:dyDescent="0.2">
      <c r="A11" s="23">
        <v>2001</v>
      </c>
      <c r="B11" s="24">
        <f t="shared" si="1"/>
        <v>-4072</v>
      </c>
      <c r="C11" s="24">
        <f>+C29+C30+C31+C32</f>
        <v>-745</v>
      </c>
      <c r="D11" s="24">
        <f t="shared" si="2"/>
        <v>70</v>
      </c>
      <c r="E11" s="24">
        <f>+E29+E30+E31+E32</f>
        <v>78</v>
      </c>
      <c r="F11" s="24">
        <f>+F29+F30+F31+F32</f>
        <v>148</v>
      </c>
      <c r="G11" s="24">
        <f t="shared" si="3"/>
        <v>12</v>
      </c>
      <c r="H11" s="24">
        <f>+H29+H30+H31+H32</f>
        <v>87</v>
      </c>
      <c r="I11" s="24">
        <f>+I29+I30+I31+I32</f>
        <v>99</v>
      </c>
      <c r="J11" s="24">
        <f>+J29+J30+J31+J32</f>
        <v>-3409</v>
      </c>
      <c r="K11" s="24">
        <f>+K29+K30+K31+K32</f>
        <v>-3347</v>
      </c>
      <c r="L11" s="24">
        <f>+L29+L30+L31+L32</f>
        <v>-62</v>
      </c>
      <c r="M11" s="3"/>
      <c r="N11" s="3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s="1" customFormat="1" ht="21" customHeight="1" x14ac:dyDescent="0.2">
      <c r="A12" s="21">
        <v>2002</v>
      </c>
      <c r="B12" s="22">
        <f t="shared" si="1"/>
        <v>1887</v>
      </c>
      <c r="C12" s="22">
        <f>+C33+C34+C35+C36</f>
        <v>-1216</v>
      </c>
      <c r="D12" s="22">
        <f t="shared" si="2"/>
        <v>-75</v>
      </c>
      <c r="E12" s="22">
        <f>+E33+E34+E35+E36</f>
        <v>155</v>
      </c>
      <c r="F12" s="22">
        <f>+F33+F34+F35+F36</f>
        <v>80</v>
      </c>
      <c r="G12" s="22">
        <f t="shared" si="3"/>
        <v>-2</v>
      </c>
      <c r="H12" s="22">
        <f>+H33+H34+H35+H36</f>
        <v>101</v>
      </c>
      <c r="I12" s="22">
        <f>+I33+I34+I35+I36</f>
        <v>99</v>
      </c>
      <c r="J12" s="22">
        <f t="shared" ref="J12:J17" si="4">+K12+L12</f>
        <v>3180</v>
      </c>
      <c r="K12" s="22">
        <f>+K33+K34+K35+K36</f>
        <v>3196</v>
      </c>
      <c r="L12" s="22">
        <f>+L33+L34+L35+L36</f>
        <v>-16</v>
      </c>
      <c r="M12" s="3"/>
      <c r="N12" s="3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8" s="1" customFormat="1" ht="21" customHeight="1" x14ac:dyDescent="0.2">
      <c r="A13" s="23">
        <v>2003</v>
      </c>
      <c r="B13" s="24">
        <f t="shared" si="1"/>
        <v>-493</v>
      </c>
      <c r="C13" s="24">
        <f>+C37+C38+C39+C40</f>
        <v>-777</v>
      </c>
      <c r="D13" s="24">
        <f t="shared" si="2"/>
        <v>-256</v>
      </c>
      <c r="E13" s="24">
        <f>+E37+E38+E39+E40</f>
        <v>406</v>
      </c>
      <c r="F13" s="24">
        <f>+F37+F38+F39+F40</f>
        <v>150</v>
      </c>
      <c r="G13" s="24">
        <f t="shared" si="3"/>
        <v>-182</v>
      </c>
      <c r="H13" s="24">
        <f>+H37+H38+H39+H40</f>
        <v>519</v>
      </c>
      <c r="I13" s="24">
        <f>+I37+I38+I39+I40</f>
        <v>337</v>
      </c>
      <c r="J13" s="24">
        <f t="shared" si="4"/>
        <v>722</v>
      </c>
      <c r="K13" s="24">
        <f>+K37+K38+K39+K40</f>
        <v>746</v>
      </c>
      <c r="L13" s="24">
        <f>+L37+L38+L39+L40</f>
        <v>-24</v>
      </c>
      <c r="M13" s="6"/>
      <c r="N13" s="3"/>
      <c r="O13"/>
      <c r="P13"/>
      <c r="Q13"/>
      <c r="R13"/>
      <c r="S13"/>
      <c r="T13"/>
      <c r="U13"/>
      <c r="V13"/>
      <c r="W13"/>
      <c r="X13"/>
      <c r="Y13"/>
      <c r="Z13"/>
      <c r="AA13"/>
      <c r="AB13" s="8"/>
    </row>
    <row r="14" spans="1:28" s="1" customFormat="1" ht="21" customHeight="1" x14ac:dyDescent="0.2">
      <c r="A14" s="21">
        <v>2004</v>
      </c>
      <c r="B14" s="22">
        <f t="shared" si="1"/>
        <v>-11999</v>
      </c>
      <c r="C14" s="22">
        <f>+C41+C42+C43+C44</f>
        <v>-1245</v>
      </c>
      <c r="D14" s="22">
        <f t="shared" si="2"/>
        <v>-213</v>
      </c>
      <c r="E14" s="22">
        <f>+E41+E42+E43+E44</f>
        <v>534</v>
      </c>
      <c r="F14" s="22">
        <f>+F41+F42+F43+F44</f>
        <v>321</v>
      </c>
      <c r="G14" s="22">
        <f t="shared" si="3"/>
        <v>154</v>
      </c>
      <c r="H14" s="22">
        <f>+H41+H42+H43+H44</f>
        <v>1667</v>
      </c>
      <c r="I14" s="22">
        <f>+I41+I42+I43+I44</f>
        <v>1821</v>
      </c>
      <c r="J14" s="22">
        <f t="shared" si="4"/>
        <v>-10695</v>
      </c>
      <c r="K14" s="22">
        <f>+K41+K42+K43+K44</f>
        <v>-10646</v>
      </c>
      <c r="L14" s="22">
        <f>+L41+L42+L43+L44</f>
        <v>-49</v>
      </c>
      <c r="M14" s="3"/>
      <c r="N14" s="3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8" customFormat="1" ht="21" customHeight="1" x14ac:dyDescent="0.2">
      <c r="A15" s="23">
        <v>2005</v>
      </c>
      <c r="B15" s="24">
        <f t="shared" si="1"/>
        <v>-2784</v>
      </c>
      <c r="C15" s="24">
        <f>+C45+C46+C47+C48</f>
        <v>-1613</v>
      </c>
      <c r="D15" s="24">
        <f t="shared" si="2"/>
        <v>-222</v>
      </c>
      <c r="E15" s="24">
        <f>+E45+E46+E47+E48</f>
        <v>735</v>
      </c>
      <c r="F15" s="24">
        <f>+F45+F46+F47+F48</f>
        <v>513</v>
      </c>
      <c r="G15" s="24">
        <f t="shared" si="3"/>
        <v>-86</v>
      </c>
      <c r="H15" s="24">
        <f>+H45+H46+H47+H48</f>
        <v>370</v>
      </c>
      <c r="I15" s="24">
        <f>+I45+I46+I47+I48</f>
        <v>284</v>
      </c>
      <c r="J15" s="24">
        <f t="shared" si="4"/>
        <v>-863</v>
      </c>
      <c r="K15" s="24">
        <f>+K45+K46+K47+K48</f>
        <v>-731</v>
      </c>
      <c r="L15" s="24">
        <f>+L45+L46+L47+L48</f>
        <v>-132</v>
      </c>
      <c r="M15" s="6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8" s="8" customFormat="1" ht="21" customHeight="1" x14ac:dyDescent="0.2">
      <c r="A16" s="21">
        <v>2006</v>
      </c>
      <c r="B16" s="22">
        <f>+D16+G16+J16+C16</f>
        <v>-3919</v>
      </c>
      <c r="C16" s="22">
        <f>+C49+C50+C51+C52</f>
        <v>-2073</v>
      </c>
      <c r="D16" s="22">
        <f>+F16-E16</f>
        <v>-317</v>
      </c>
      <c r="E16" s="22">
        <f>+E49+E50+E51+E52</f>
        <v>1026</v>
      </c>
      <c r="F16" s="22">
        <f>+F49+F50+F51+F52</f>
        <v>709</v>
      </c>
      <c r="G16" s="22">
        <f>+I16-H16</f>
        <v>-30</v>
      </c>
      <c r="H16" s="22">
        <f>+H49+H50+H51+H52</f>
        <v>433</v>
      </c>
      <c r="I16" s="22">
        <f>+I49+I50+I51+I52</f>
        <v>403</v>
      </c>
      <c r="J16" s="22">
        <f t="shared" si="4"/>
        <v>-1499</v>
      </c>
      <c r="K16" s="22">
        <f>+K49+K50+K51+K52</f>
        <v>-1459</v>
      </c>
      <c r="L16" s="22">
        <f>+L49+L50+L51+L52</f>
        <v>-40</v>
      </c>
      <c r="M16" s="6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8" customFormat="1" ht="21" customHeight="1" x14ac:dyDescent="0.2">
      <c r="A17" s="23">
        <v>2007</v>
      </c>
      <c r="B17" s="24">
        <f>+D17+G17+J17+C17</f>
        <v>-1771</v>
      </c>
      <c r="C17" s="24">
        <f>+C56+C55+C54+C53</f>
        <v>-3028</v>
      </c>
      <c r="D17" s="24">
        <f>+F17-E17</f>
        <v>-987</v>
      </c>
      <c r="E17" s="24">
        <f>+E56+E55+E54+E53</f>
        <v>1753</v>
      </c>
      <c r="F17" s="24">
        <f>+F56+F55+F54+F53</f>
        <v>766</v>
      </c>
      <c r="G17" s="24">
        <f>+I17-H17</f>
        <v>-49</v>
      </c>
      <c r="H17" s="24">
        <f>+H56+H55+H54+H53</f>
        <v>808</v>
      </c>
      <c r="I17" s="24">
        <f>+I56+I55+I54+I53</f>
        <v>759</v>
      </c>
      <c r="J17" s="24">
        <f t="shared" si="4"/>
        <v>2293</v>
      </c>
      <c r="K17" s="24">
        <f>+K56+K55+K54+K53</f>
        <v>2721</v>
      </c>
      <c r="L17" s="24">
        <f>+L56+L55+L54+L53</f>
        <v>-428</v>
      </c>
      <c r="M17" s="6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8" customFormat="1" ht="21" customHeight="1" x14ac:dyDescent="0.2">
      <c r="A18" s="21">
        <v>2008</v>
      </c>
      <c r="B18" s="22">
        <f>+D18+G18+J18+C18</f>
        <v>5217</v>
      </c>
      <c r="C18" s="22">
        <f>+C57+C58+C59+C60</f>
        <v>857</v>
      </c>
      <c r="D18" s="22">
        <f>+F18-E18</f>
        <v>-891</v>
      </c>
      <c r="E18" s="22">
        <f>+E57+E58+E59+E60</f>
        <v>1646</v>
      </c>
      <c r="F18" s="22">
        <f>+F57+F58+F59+F60</f>
        <v>755</v>
      </c>
      <c r="G18" s="22">
        <f>+I18-H18</f>
        <v>-63</v>
      </c>
      <c r="H18" s="22">
        <f>+H57+H58+H59+H60</f>
        <v>853</v>
      </c>
      <c r="I18" s="22">
        <f>+I57+I58+I59+I60</f>
        <v>790</v>
      </c>
      <c r="J18" s="22">
        <f>+K18+L18</f>
        <v>5314</v>
      </c>
      <c r="K18" s="22">
        <f>+K57+K58+K59+K60</f>
        <v>6117</v>
      </c>
      <c r="L18" s="22">
        <f>+L57+L58+L59+L60</f>
        <v>-803</v>
      </c>
      <c r="M18" s="6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1" customFormat="1" ht="21" customHeight="1" x14ac:dyDescent="0.2">
      <c r="A19" s="23">
        <v>2009</v>
      </c>
      <c r="B19" s="24">
        <f>+D19+G19+J19+C19</f>
        <v>5275</v>
      </c>
      <c r="C19" s="24">
        <f>+C61+C62+C63+C64</f>
        <v>855</v>
      </c>
      <c r="D19" s="24">
        <f>+F19-E19</f>
        <v>359</v>
      </c>
      <c r="E19" s="24">
        <f>+E61+E62+E63+E64</f>
        <v>632</v>
      </c>
      <c r="F19" s="24">
        <f>+F61+F62+F63+F64</f>
        <v>991</v>
      </c>
      <c r="G19" s="24">
        <f>+I19-H19</f>
        <v>245</v>
      </c>
      <c r="H19" s="24">
        <f>+H61+H62+H63+H64</f>
        <v>186</v>
      </c>
      <c r="I19" s="24">
        <f>+I61+I62+I63+I64</f>
        <v>431</v>
      </c>
      <c r="J19" s="24">
        <f>+K19+L19</f>
        <v>3816</v>
      </c>
      <c r="K19" s="24">
        <f>+K61+K62+K63+K64</f>
        <v>4964</v>
      </c>
      <c r="L19" s="24">
        <f>+L61+L62+L63+L64</f>
        <v>-1148</v>
      </c>
      <c r="M19" s="3"/>
      <c r="N19" s="3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21" customHeight="1" x14ac:dyDescent="0.2">
      <c r="A20" s="25">
        <v>2010</v>
      </c>
      <c r="B20" s="22">
        <f>+B65+B66+B67+B68</f>
        <v>-3901</v>
      </c>
      <c r="C20" s="22">
        <f t="shared" ref="C20:L20" si="5">+C65+C66+C67+C68</f>
        <v>-1415</v>
      </c>
      <c r="D20" s="22">
        <f t="shared" si="5"/>
        <v>466</v>
      </c>
      <c r="E20" s="22">
        <f t="shared" si="5"/>
        <v>1133</v>
      </c>
      <c r="F20" s="22">
        <f t="shared" si="5"/>
        <v>1599</v>
      </c>
      <c r="G20" s="22">
        <f t="shared" si="5"/>
        <v>-9</v>
      </c>
      <c r="H20" s="22">
        <f t="shared" si="5"/>
        <v>3938</v>
      </c>
      <c r="I20" s="22">
        <f t="shared" si="5"/>
        <v>3929</v>
      </c>
      <c r="J20" s="22">
        <f t="shared" si="5"/>
        <v>-2943</v>
      </c>
      <c r="K20" s="22">
        <f t="shared" si="5"/>
        <v>-1396</v>
      </c>
      <c r="L20" s="22">
        <f t="shared" si="5"/>
        <v>-1547</v>
      </c>
      <c r="M20" s="6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8" customFormat="1" ht="21" customHeight="1" x14ac:dyDescent="0.2">
      <c r="A21" s="23">
        <v>2011</v>
      </c>
      <c r="B21" s="24">
        <f>+B69+B70+B71+B72</f>
        <v>-3594</v>
      </c>
      <c r="C21" s="24">
        <f t="shared" ref="C21:L21" si="6">+C69+C70+C71+C72</f>
        <v>-926</v>
      </c>
      <c r="D21" s="24">
        <f t="shared" si="6"/>
        <v>-306</v>
      </c>
      <c r="E21" s="24">
        <f t="shared" si="6"/>
        <v>1756</v>
      </c>
      <c r="F21" s="24">
        <f t="shared" si="6"/>
        <v>1450</v>
      </c>
      <c r="G21" s="24">
        <f t="shared" si="6"/>
        <v>-1026</v>
      </c>
      <c r="H21" s="24">
        <f t="shared" si="6"/>
        <v>6667</v>
      </c>
      <c r="I21" s="24">
        <f t="shared" si="6"/>
        <v>5641</v>
      </c>
      <c r="J21" s="24">
        <f t="shared" si="6"/>
        <v>-1336</v>
      </c>
      <c r="K21" s="24">
        <f t="shared" si="6"/>
        <v>-428</v>
      </c>
      <c r="L21" s="24">
        <f t="shared" si="6"/>
        <v>-908</v>
      </c>
      <c r="M21" s="6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4" customFormat="1" ht="21" customHeight="1" x14ac:dyDescent="0.2">
      <c r="A22" s="25">
        <v>2012</v>
      </c>
      <c r="B22" s="22">
        <f>+B73+B74+B75+B76</f>
        <v>-1965</v>
      </c>
      <c r="C22" s="22">
        <f t="shared" ref="C22:L22" si="7">+C73+C74+C75+C76</f>
        <v>-937</v>
      </c>
      <c r="D22" s="22">
        <f t="shared" si="7"/>
        <v>-6</v>
      </c>
      <c r="E22" s="22">
        <f t="shared" si="7"/>
        <v>1419</v>
      </c>
      <c r="F22" s="22">
        <f t="shared" si="7"/>
        <v>1413</v>
      </c>
      <c r="G22" s="22">
        <f t="shared" si="7"/>
        <v>452</v>
      </c>
      <c r="H22" s="22">
        <f t="shared" si="7"/>
        <v>4378</v>
      </c>
      <c r="I22" s="22">
        <f t="shared" si="7"/>
        <v>4830</v>
      </c>
      <c r="J22" s="22">
        <f t="shared" si="7"/>
        <v>-1474</v>
      </c>
      <c r="K22" s="22">
        <f t="shared" si="7"/>
        <v>-1885</v>
      </c>
      <c r="L22" s="22">
        <f t="shared" si="7"/>
        <v>411</v>
      </c>
    </row>
    <row r="23" spans="1:27" s="4" customFormat="1" ht="21" customHeight="1" x14ac:dyDescent="0.2">
      <c r="A23" s="23">
        <v>2013</v>
      </c>
      <c r="B23" s="24">
        <f>+B77+B78+B79+B80</f>
        <v>-11</v>
      </c>
      <c r="C23" s="24">
        <f t="shared" ref="C23:L23" si="8">+C77+C78+C79+C80</f>
        <v>-237</v>
      </c>
      <c r="D23" s="24">
        <f t="shared" si="8"/>
        <v>-294</v>
      </c>
      <c r="E23" s="24">
        <f t="shared" si="8"/>
        <v>2078</v>
      </c>
      <c r="F23" s="24">
        <f t="shared" si="8"/>
        <v>1784</v>
      </c>
      <c r="G23" s="24">
        <f t="shared" si="8"/>
        <v>-1026</v>
      </c>
      <c r="H23" s="24">
        <f t="shared" si="8"/>
        <v>7944</v>
      </c>
      <c r="I23" s="24">
        <f t="shared" si="8"/>
        <v>6918</v>
      </c>
      <c r="J23" s="24">
        <f t="shared" si="8"/>
        <v>1546</v>
      </c>
      <c r="K23" s="24">
        <f t="shared" si="8"/>
        <v>1837</v>
      </c>
      <c r="L23" s="24">
        <f t="shared" si="8"/>
        <v>-291</v>
      </c>
    </row>
    <row r="24" spans="1:27" s="8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6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1" customFormat="1" ht="21" customHeight="1" x14ac:dyDescent="0.2">
      <c r="A25" s="28" t="s">
        <v>0</v>
      </c>
      <c r="B25" s="22">
        <f t="shared" ref="B25:B48" si="9">+D25+G25+J25+C25</f>
        <v>-837</v>
      </c>
      <c r="C25" s="22">
        <v>-255</v>
      </c>
      <c r="D25" s="22">
        <f t="shared" ref="D25:D48" si="10">+F25-E25</f>
        <v>10</v>
      </c>
      <c r="E25" s="22">
        <v>22</v>
      </c>
      <c r="F25" s="22">
        <v>32</v>
      </c>
      <c r="G25" s="22">
        <f t="shared" ref="G25:G48" si="11">+I25-H25</f>
        <v>0</v>
      </c>
      <c r="H25" s="22">
        <v>24</v>
      </c>
      <c r="I25" s="22">
        <v>24</v>
      </c>
      <c r="J25" s="22">
        <f t="shared" ref="J25:J48" si="12">+K25+L25</f>
        <v>-592</v>
      </c>
      <c r="K25" s="22">
        <v>-609</v>
      </c>
      <c r="L25" s="22">
        <v>17</v>
      </c>
      <c r="M25" s="3"/>
      <c r="N25" s="3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" customFormat="1" ht="21" customHeight="1" x14ac:dyDescent="0.2">
      <c r="A26" s="29" t="s">
        <v>1</v>
      </c>
      <c r="B26" s="24">
        <f t="shared" si="9"/>
        <v>-495</v>
      </c>
      <c r="C26" s="24">
        <v>-245</v>
      </c>
      <c r="D26" s="24">
        <f t="shared" si="10"/>
        <v>-6</v>
      </c>
      <c r="E26" s="24">
        <v>29</v>
      </c>
      <c r="F26" s="24">
        <v>23</v>
      </c>
      <c r="G26" s="24">
        <f t="shared" si="11"/>
        <v>4</v>
      </c>
      <c r="H26" s="24">
        <v>55</v>
      </c>
      <c r="I26" s="24">
        <v>59</v>
      </c>
      <c r="J26" s="24">
        <f t="shared" si="12"/>
        <v>-248</v>
      </c>
      <c r="K26" s="24">
        <v>-245</v>
      </c>
      <c r="L26" s="24">
        <v>-3</v>
      </c>
      <c r="M26" s="3"/>
      <c r="N26" s="3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" customFormat="1" ht="21" customHeight="1" x14ac:dyDescent="0.2">
      <c r="A27" s="28" t="s">
        <v>2</v>
      </c>
      <c r="B27" s="22">
        <f t="shared" si="9"/>
        <v>495</v>
      </c>
      <c r="C27" s="22">
        <v>46</v>
      </c>
      <c r="D27" s="22">
        <f t="shared" si="10"/>
        <v>5</v>
      </c>
      <c r="E27" s="22">
        <v>33</v>
      </c>
      <c r="F27" s="22">
        <v>38</v>
      </c>
      <c r="G27" s="22">
        <f t="shared" si="11"/>
        <v>16</v>
      </c>
      <c r="H27" s="22">
        <v>20</v>
      </c>
      <c r="I27" s="22">
        <v>36</v>
      </c>
      <c r="J27" s="22">
        <f t="shared" si="12"/>
        <v>428</v>
      </c>
      <c r="K27" s="22">
        <v>461</v>
      </c>
      <c r="L27" s="22">
        <v>-33</v>
      </c>
      <c r="M27" s="3"/>
      <c r="N27" s="3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" customFormat="1" ht="21" customHeight="1" x14ac:dyDescent="0.2">
      <c r="A28" s="29" t="s">
        <v>3</v>
      </c>
      <c r="B28" s="24">
        <f t="shared" si="9"/>
        <v>-3033</v>
      </c>
      <c r="C28" s="24">
        <v>-88</v>
      </c>
      <c r="D28" s="24">
        <f t="shared" si="10"/>
        <v>13</v>
      </c>
      <c r="E28" s="24">
        <v>14</v>
      </c>
      <c r="F28" s="24">
        <v>27</v>
      </c>
      <c r="G28" s="24">
        <f t="shared" si="11"/>
        <v>26</v>
      </c>
      <c r="H28" s="24">
        <v>32</v>
      </c>
      <c r="I28" s="24">
        <v>58</v>
      </c>
      <c r="J28" s="24">
        <f t="shared" si="12"/>
        <v>-2984</v>
      </c>
      <c r="K28" s="24">
        <v>-2973</v>
      </c>
      <c r="L28" s="24">
        <v>-11</v>
      </c>
      <c r="M28" s="3"/>
      <c r="N28" s="3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" customFormat="1" ht="21" customHeight="1" x14ac:dyDescent="0.2">
      <c r="A29" s="28" t="s">
        <v>7</v>
      </c>
      <c r="B29" s="22">
        <f t="shared" si="9"/>
        <v>-1519</v>
      </c>
      <c r="C29" s="22">
        <v>-650</v>
      </c>
      <c r="D29" s="22">
        <f t="shared" si="10"/>
        <v>-11</v>
      </c>
      <c r="E29" s="22">
        <v>35</v>
      </c>
      <c r="F29" s="22">
        <v>24</v>
      </c>
      <c r="G29" s="22">
        <f t="shared" si="11"/>
        <v>6</v>
      </c>
      <c r="H29" s="22">
        <v>15</v>
      </c>
      <c r="I29" s="22">
        <v>21</v>
      </c>
      <c r="J29" s="22">
        <f t="shared" si="12"/>
        <v>-864</v>
      </c>
      <c r="K29" s="22">
        <v>-856</v>
      </c>
      <c r="L29" s="22">
        <v>-8</v>
      </c>
      <c r="M29" s="3"/>
      <c r="N29" s="3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" customFormat="1" ht="21" customHeight="1" x14ac:dyDescent="0.2">
      <c r="A30" s="29" t="s">
        <v>4</v>
      </c>
      <c r="B30" s="24">
        <f t="shared" si="9"/>
        <v>61</v>
      </c>
      <c r="C30" s="24">
        <v>78</v>
      </c>
      <c r="D30" s="24">
        <f t="shared" si="10"/>
        <v>28</v>
      </c>
      <c r="E30" s="24">
        <v>9</v>
      </c>
      <c r="F30" s="24">
        <v>37</v>
      </c>
      <c r="G30" s="24">
        <f t="shared" si="11"/>
        <v>-1</v>
      </c>
      <c r="H30" s="24">
        <v>21</v>
      </c>
      <c r="I30" s="24">
        <v>20</v>
      </c>
      <c r="J30" s="24">
        <f t="shared" si="12"/>
        <v>-44</v>
      </c>
      <c r="K30" s="24">
        <v>-25</v>
      </c>
      <c r="L30" s="24">
        <v>-19</v>
      </c>
      <c r="M30" s="3"/>
      <c r="N30" s="3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" customFormat="1" ht="21" customHeight="1" x14ac:dyDescent="0.2">
      <c r="A31" s="28" t="s">
        <v>5</v>
      </c>
      <c r="B31" s="22">
        <f t="shared" si="9"/>
        <v>-81</v>
      </c>
      <c r="C31" s="22">
        <v>-99</v>
      </c>
      <c r="D31" s="22">
        <f t="shared" si="10"/>
        <v>15</v>
      </c>
      <c r="E31" s="22">
        <v>13</v>
      </c>
      <c r="F31" s="22">
        <v>28</v>
      </c>
      <c r="G31" s="22">
        <f t="shared" si="11"/>
        <v>1</v>
      </c>
      <c r="H31" s="22">
        <v>19</v>
      </c>
      <c r="I31" s="22">
        <v>20</v>
      </c>
      <c r="J31" s="22">
        <f t="shared" si="12"/>
        <v>2</v>
      </c>
      <c r="K31" s="22">
        <v>21</v>
      </c>
      <c r="L31" s="22">
        <v>-19</v>
      </c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" customFormat="1" ht="21" customHeight="1" x14ac:dyDescent="0.2">
      <c r="A32" s="29" t="s">
        <v>6</v>
      </c>
      <c r="B32" s="24">
        <f t="shared" si="9"/>
        <v>-2533</v>
      </c>
      <c r="C32" s="24">
        <v>-74</v>
      </c>
      <c r="D32" s="24">
        <f t="shared" si="10"/>
        <v>38</v>
      </c>
      <c r="E32" s="24">
        <v>21</v>
      </c>
      <c r="F32" s="24">
        <v>59</v>
      </c>
      <c r="G32" s="24">
        <f t="shared" si="11"/>
        <v>6</v>
      </c>
      <c r="H32" s="24">
        <v>32</v>
      </c>
      <c r="I32" s="24">
        <v>38</v>
      </c>
      <c r="J32" s="24">
        <f t="shared" si="12"/>
        <v>-2503</v>
      </c>
      <c r="K32" s="24">
        <v>-2487</v>
      </c>
      <c r="L32" s="24">
        <v>-16</v>
      </c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" customFormat="1" ht="21" customHeight="1" x14ac:dyDescent="0.2">
      <c r="A33" s="28" t="s">
        <v>11</v>
      </c>
      <c r="B33" s="22">
        <f t="shared" si="9"/>
        <v>-225</v>
      </c>
      <c r="C33" s="22">
        <v>-492</v>
      </c>
      <c r="D33" s="22">
        <f t="shared" si="10"/>
        <v>-15</v>
      </c>
      <c r="E33" s="22">
        <v>50</v>
      </c>
      <c r="F33" s="22">
        <v>35</v>
      </c>
      <c r="G33" s="22">
        <f t="shared" si="11"/>
        <v>-1</v>
      </c>
      <c r="H33" s="22">
        <v>24</v>
      </c>
      <c r="I33" s="22">
        <v>23</v>
      </c>
      <c r="J33" s="22">
        <f t="shared" si="12"/>
        <v>283</v>
      </c>
      <c r="K33" s="22">
        <v>287</v>
      </c>
      <c r="L33" s="22">
        <v>-4</v>
      </c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" customFormat="1" ht="21" customHeight="1" x14ac:dyDescent="0.2">
      <c r="A34" s="29" t="s">
        <v>8</v>
      </c>
      <c r="B34" s="24">
        <f t="shared" si="9"/>
        <v>-142</v>
      </c>
      <c r="C34" s="24">
        <v>-442</v>
      </c>
      <c r="D34" s="24">
        <f t="shared" si="10"/>
        <v>-44</v>
      </c>
      <c r="E34" s="24">
        <v>53</v>
      </c>
      <c r="F34" s="24">
        <v>9</v>
      </c>
      <c r="G34" s="24">
        <f t="shared" si="11"/>
        <v>7</v>
      </c>
      <c r="H34" s="24">
        <v>17</v>
      </c>
      <c r="I34" s="24">
        <v>24</v>
      </c>
      <c r="J34" s="24">
        <f t="shared" si="12"/>
        <v>337</v>
      </c>
      <c r="K34" s="24">
        <v>341</v>
      </c>
      <c r="L34" s="24">
        <v>-4</v>
      </c>
      <c r="M34" s="3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" customFormat="1" ht="21" customHeight="1" x14ac:dyDescent="0.2">
      <c r="A35" s="28" t="s">
        <v>9</v>
      </c>
      <c r="B35" s="22">
        <f t="shared" si="9"/>
        <v>1964</v>
      </c>
      <c r="C35" s="22">
        <v>-150</v>
      </c>
      <c r="D35" s="22">
        <f t="shared" si="10"/>
        <v>-4</v>
      </c>
      <c r="E35" s="22">
        <v>29</v>
      </c>
      <c r="F35" s="22">
        <v>25</v>
      </c>
      <c r="G35" s="22">
        <f t="shared" si="11"/>
        <v>3</v>
      </c>
      <c r="H35" s="22">
        <v>11</v>
      </c>
      <c r="I35" s="22">
        <v>14</v>
      </c>
      <c r="J35" s="22">
        <f t="shared" si="12"/>
        <v>2115</v>
      </c>
      <c r="K35" s="22">
        <v>2119</v>
      </c>
      <c r="L35" s="22">
        <v>-4</v>
      </c>
      <c r="M35" s="3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" customFormat="1" ht="21" customHeight="1" x14ac:dyDescent="0.2">
      <c r="A36" s="29" t="s">
        <v>10</v>
      </c>
      <c r="B36" s="24">
        <f t="shared" si="9"/>
        <v>290</v>
      </c>
      <c r="C36" s="24">
        <v>-132</v>
      </c>
      <c r="D36" s="24">
        <f t="shared" si="10"/>
        <v>-12</v>
      </c>
      <c r="E36" s="24">
        <v>23</v>
      </c>
      <c r="F36" s="24">
        <v>11</v>
      </c>
      <c r="G36" s="24">
        <f t="shared" si="11"/>
        <v>-11</v>
      </c>
      <c r="H36" s="24">
        <v>49</v>
      </c>
      <c r="I36" s="24">
        <v>38</v>
      </c>
      <c r="J36" s="24">
        <f t="shared" si="12"/>
        <v>445</v>
      </c>
      <c r="K36" s="24">
        <v>449</v>
      </c>
      <c r="L36" s="24">
        <v>-4</v>
      </c>
      <c r="M36" s="3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" customFormat="1" ht="21" customHeight="1" x14ac:dyDescent="0.2">
      <c r="A37" s="28" t="s">
        <v>15</v>
      </c>
      <c r="B37" s="22">
        <f t="shared" si="9"/>
        <v>-1844</v>
      </c>
      <c r="C37" s="22">
        <v>-829</v>
      </c>
      <c r="D37" s="22">
        <f t="shared" si="10"/>
        <v>14</v>
      </c>
      <c r="E37" s="22">
        <v>18</v>
      </c>
      <c r="F37" s="22">
        <v>32</v>
      </c>
      <c r="G37" s="22">
        <f t="shared" si="11"/>
        <v>-1</v>
      </c>
      <c r="H37" s="22">
        <v>60</v>
      </c>
      <c r="I37" s="22">
        <v>59</v>
      </c>
      <c r="J37" s="22">
        <f t="shared" si="12"/>
        <v>-1028</v>
      </c>
      <c r="K37" s="22">
        <v>-1024</v>
      </c>
      <c r="L37" s="22">
        <v>-4</v>
      </c>
      <c r="M37" s="3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" customFormat="1" ht="21" customHeight="1" x14ac:dyDescent="0.2">
      <c r="A38" s="29" t="s">
        <v>12</v>
      </c>
      <c r="B38" s="24">
        <f t="shared" si="9"/>
        <v>1128</v>
      </c>
      <c r="C38" s="24">
        <v>-136</v>
      </c>
      <c r="D38" s="24">
        <f t="shared" si="10"/>
        <v>-15</v>
      </c>
      <c r="E38" s="24">
        <v>42</v>
      </c>
      <c r="F38" s="24">
        <v>27</v>
      </c>
      <c r="G38" s="24">
        <f t="shared" si="11"/>
        <v>-17</v>
      </c>
      <c r="H38" s="24">
        <v>81</v>
      </c>
      <c r="I38" s="24">
        <v>64</v>
      </c>
      <c r="J38" s="24">
        <f t="shared" si="12"/>
        <v>1296</v>
      </c>
      <c r="K38" s="24">
        <v>1300</v>
      </c>
      <c r="L38" s="24">
        <v>-4</v>
      </c>
      <c r="M38" s="3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" customFormat="1" ht="21" customHeight="1" x14ac:dyDescent="0.2">
      <c r="A39" s="28" t="s">
        <v>13</v>
      </c>
      <c r="B39" s="22">
        <f t="shared" si="9"/>
        <v>2574</v>
      </c>
      <c r="C39" s="22">
        <v>-131</v>
      </c>
      <c r="D39" s="22">
        <f t="shared" si="10"/>
        <v>-80</v>
      </c>
      <c r="E39" s="22">
        <v>116</v>
      </c>
      <c r="F39" s="22">
        <v>36</v>
      </c>
      <c r="G39" s="22">
        <f t="shared" si="11"/>
        <v>-16</v>
      </c>
      <c r="H39" s="22">
        <v>106</v>
      </c>
      <c r="I39" s="22">
        <v>90</v>
      </c>
      <c r="J39" s="22">
        <f t="shared" si="12"/>
        <v>2801</v>
      </c>
      <c r="K39" s="22">
        <v>2805</v>
      </c>
      <c r="L39" s="22">
        <v>-4</v>
      </c>
      <c r="M39" s="3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" customFormat="1" ht="21" customHeight="1" x14ac:dyDescent="0.2">
      <c r="A40" s="29" t="s">
        <v>14</v>
      </c>
      <c r="B40" s="24">
        <f t="shared" si="9"/>
        <v>-2351</v>
      </c>
      <c r="C40" s="24">
        <v>319</v>
      </c>
      <c r="D40" s="24">
        <f t="shared" si="10"/>
        <v>-175</v>
      </c>
      <c r="E40" s="24">
        <v>230</v>
      </c>
      <c r="F40" s="24">
        <v>55</v>
      </c>
      <c r="G40" s="24">
        <f t="shared" si="11"/>
        <v>-148</v>
      </c>
      <c r="H40" s="24">
        <v>272</v>
      </c>
      <c r="I40" s="24">
        <v>124</v>
      </c>
      <c r="J40" s="24">
        <f t="shared" si="12"/>
        <v>-2347</v>
      </c>
      <c r="K40" s="24">
        <v>-2335</v>
      </c>
      <c r="L40" s="24">
        <v>-12</v>
      </c>
      <c r="M40" s="3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" customFormat="1" ht="21" customHeight="1" x14ac:dyDescent="0.2">
      <c r="A41" s="28" t="s">
        <v>19</v>
      </c>
      <c r="B41" s="22">
        <f t="shared" si="9"/>
        <v>-2005</v>
      </c>
      <c r="C41" s="22">
        <v>-569</v>
      </c>
      <c r="D41" s="22">
        <f t="shared" si="10"/>
        <v>-65</v>
      </c>
      <c r="E41" s="22">
        <v>140</v>
      </c>
      <c r="F41" s="22">
        <v>75</v>
      </c>
      <c r="G41" s="22">
        <f t="shared" si="11"/>
        <v>100</v>
      </c>
      <c r="H41" s="22">
        <v>389</v>
      </c>
      <c r="I41" s="22">
        <v>489</v>
      </c>
      <c r="J41" s="22">
        <f t="shared" si="12"/>
        <v>-1471</v>
      </c>
      <c r="K41" s="22">
        <v>-1426</v>
      </c>
      <c r="L41" s="22">
        <v>-45</v>
      </c>
      <c r="M41" s="3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" customFormat="1" ht="21" customHeight="1" x14ac:dyDescent="0.2">
      <c r="A42" s="29" t="s">
        <v>20</v>
      </c>
      <c r="B42" s="24">
        <f t="shared" si="9"/>
        <v>-4088</v>
      </c>
      <c r="C42" s="24">
        <v>-1062</v>
      </c>
      <c r="D42" s="24">
        <f t="shared" si="10"/>
        <v>-53</v>
      </c>
      <c r="E42" s="24">
        <v>113</v>
      </c>
      <c r="F42" s="24">
        <v>60</v>
      </c>
      <c r="G42" s="24">
        <f t="shared" si="11"/>
        <v>87</v>
      </c>
      <c r="H42" s="24">
        <v>247</v>
      </c>
      <c r="I42" s="24">
        <v>334</v>
      </c>
      <c r="J42" s="24">
        <f t="shared" si="12"/>
        <v>-3060</v>
      </c>
      <c r="K42" s="24">
        <v>-3027</v>
      </c>
      <c r="L42" s="24">
        <v>-33</v>
      </c>
      <c r="M42" s="3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1" customFormat="1" ht="21" customHeight="1" x14ac:dyDescent="0.2">
      <c r="A43" s="28" t="s">
        <v>21</v>
      </c>
      <c r="B43" s="22">
        <f t="shared" si="9"/>
        <v>-890</v>
      </c>
      <c r="C43" s="22">
        <v>223</v>
      </c>
      <c r="D43" s="22">
        <f t="shared" si="10"/>
        <v>-50</v>
      </c>
      <c r="E43" s="22">
        <v>102</v>
      </c>
      <c r="F43" s="22">
        <v>52</v>
      </c>
      <c r="G43" s="22">
        <f t="shared" si="11"/>
        <v>-80</v>
      </c>
      <c r="H43" s="22">
        <v>686</v>
      </c>
      <c r="I43" s="22">
        <v>606</v>
      </c>
      <c r="J43" s="22">
        <f t="shared" si="12"/>
        <v>-983</v>
      </c>
      <c r="K43" s="22">
        <v>-988</v>
      </c>
      <c r="L43" s="22">
        <v>5</v>
      </c>
      <c r="M43" s="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1" customFormat="1" ht="21" customHeight="1" x14ac:dyDescent="0.2">
      <c r="A44" s="29" t="s">
        <v>22</v>
      </c>
      <c r="B44" s="24">
        <f t="shared" si="9"/>
        <v>-5016</v>
      </c>
      <c r="C44" s="24">
        <v>163</v>
      </c>
      <c r="D44" s="24">
        <f t="shared" si="10"/>
        <v>-45</v>
      </c>
      <c r="E44" s="24">
        <v>179</v>
      </c>
      <c r="F44" s="24">
        <v>134</v>
      </c>
      <c r="G44" s="24">
        <f t="shared" si="11"/>
        <v>47</v>
      </c>
      <c r="H44" s="24">
        <v>345</v>
      </c>
      <c r="I44" s="24">
        <v>392</v>
      </c>
      <c r="J44" s="24">
        <f t="shared" si="12"/>
        <v>-5181</v>
      </c>
      <c r="K44" s="24">
        <v>-5205</v>
      </c>
      <c r="L44" s="24">
        <v>24</v>
      </c>
      <c r="M44" s="3"/>
      <c r="N44" s="3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1" customFormat="1" ht="21" customHeight="1" x14ac:dyDescent="0.2">
      <c r="A45" s="28" t="s">
        <v>23</v>
      </c>
      <c r="B45" s="22">
        <f t="shared" si="9"/>
        <v>-1048</v>
      </c>
      <c r="C45" s="22">
        <v>-603</v>
      </c>
      <c r="D45" s="22">
        <f t="shared" si="10"/>
        <v>38</v>
      </c>
      <c r="E45" s="22">
        <v>123</v>
      </c>
      <c r="F45" s="22">
        <v>161</v>
      </c>
      <c r="G45" s="22">
        <f t="shared" si="11"/>
        <v>37</v>
      </c>
      <c r="H45" s="22">
        <v>37</v>
      </c>
      <c r="I45" s="22">
        <v>74</v>
      </c>
      <c r="J45" s="22">
        <f t="shared" si="12"/>
        <v>-520</v>
      </c>
      <c r="K45" s="22">
        <v>-505</v>
      </c>
      <c r="L45" s="22">
        <v>-15</v>
      </c>
      <c r="M45" s="3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1" customFormat="1" ht="21" customHeight="1" x14ac:dyDescent="0.2">
      <c r="A46" s="29" t="s">
        <v>24</v>
      </c>
      <c r="B46" s="24">
        <f t="shared" si="9"/>
        <v>-770</v>
      </c>
      <c r="C46" s="24">
        <v>-201</v>
      </c>
      <c r="D46" s="24">
        <f t="shared" si="10"/>
        <v>-56</v>
      </c>
      <c r="E46" s="24">
        <v>148</v>
      </c>
      <c r="F46" s="24">
        <v>92</v>
      </c>
      <c r="G46" s="24">
        <f t="shared" si="11"/>
        <v>0</v>
      </c>
      <c r="H46" s="24">
        <v>43</v>
      </c>
      <c r="I46" s="24">
        <v>43</v>
      </c>
      <c r="J46" s="24">
        <f t="shared" si="12"/>
        <v>-513</v>
      </c>
      <c r="K46" s="24">
        <v>-499</v>
      </c>
      <c r="L46" s="24">
        <v>-14</v>
      </c>
      <c r="M46" s="3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1" customFormat="1" ht="21" customHeight="1" x14ac:dyDescent="0.2">
      <c r="A47" s="28" t="s">
        <v>25</v>
      </c>
      <c r="B47" s="22">
        <f t="shared" si="9"/>
        <v>-1986</v>
      </c>
      <c r="C47" s="22">
        <v>-411</v>
      </c>
      <c r="D47" s="22">
        <f t="shared" si="10"/>
        <v>-81</v>
      </c>
      <c r="E47" s="22">
        <v>188</v>
      </c>
      <c r="F47" s="22">
        <v>107</v>
      </c>
      <c r="G47" s="22">
        <f t="shared" si="11"/>
        <v>-46</v>
      </c>
      <c r="H47" s="22">
        <v>79</v>
      </c>
      <c r="I47" s="22">
        <v>33</v>
      </c>
      <c r="J47" s="22">
        <f t="shared" si="12"/>
        <v>-1448</v>
      </c>
      <c r="K47" s="22">
        <v>-1352</v>
      </c>
      <c r="L47" s="22">
        <v>-96</v>
      </c>
      <c r="M47" s="3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1" customFormat="1" ht="21" customHeight="1" x14ac:dyDescent="0.2">
      <c r="A48" s="29" t="s">
        <v>26</v>
      </c>
      <c r="B48" s="24">
        <f t="shared" si="9"/>
        <v>1020</v>
      </c>
      <c r="C48" s="24">
        <v>-398</v>
      </c>
      <c r="D48" s="24">
        <f t="shared" si="10"/>
        <v>-123</v>
      </c>
      <c r="E48" s="24">
        <v>276</v>
      </c>
      <c r="F48" s="24">
        <v>153</v>
      </c>
      <c r="G48" s="24">
        <f t="shared" si="11"/>
        <v>-77</v>
      </c>
      <c r="H48" s="24">
        <v>211</v>
      </c>
      <c r="I48" s="24">
        <v>134</v>
      </c>
      <c r="J48" s="24">
        <f t="shared" si="12"/>
        <v>1618</v>
      </c>
      <c r="K48" s="24">
        <v>1625</v>
      </c>
      <c r="L48" s="24">
        <v>-7</v>
      </c>
      <c r="M48" s="3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1" customFormat="1" ht="21" customHeight="1" x14ac:dyDescent="0.2">
      <c r="A49" s="28" t="s">
        <v>131</v>
      </c>
      <c r="B49" s="22">
        <f t="shared" ref="B49:B56" si="13">+D49+G49+J49+C49</f>
        <v>-1553</v>
      </c>
      <c r="C49" s="22">
        <v>-541</v>
      </c>
      <c r="D49" s="22">
        <f t="shared" ref="D49:D56" si="14">+F49-E49</f>
        <v>-16</v>
      </c>
      <c r="E49" s="22">
        <v>246</v>
      </c>
      <c r="F49" s="22">
        <v>230</v>
      </c>
      <c r="G49" s="22">
        <f t="shared" ref="G49:G56" si="15">+I49-H49</f>
        <v>11</v>
      </c>
      <c r="H49" s="22">
        <v>50</v>
      </c>
      <c r="I49" s="22">
        <v>61</v>
      </c>
      <c r="J49" s="22">
        <f t="shared" ref="J49:J56" si="16">+K49+L49</f>
        <v>-1007</v>
      </c>
      <c r="K49" s="22">
        <v>-1024</v>
      </c>
      <c r="L49" s="22">
        <v>17</v>
      </c>
      <c r="M49" s="3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1" customFormat="1" ht="21" customHeight="1" x14ac:dyDescent="0.2">
      <c r="A50" s="29" t="s">
        <v>132</v>
      </c>
      <c r="B50" s="24">
        <f t="shared" si="13"/>
        <v>-427</v>
      </c>
      <c r="C50" s="24">
        <v>-1240</v>
      </c>
      <c r="D50" s="24">
        <f t="shared" si="14"/>
        <v>-137</v>
      </c>
      <c r="E50" s="24">
        <v>215</v>
      </c>
      <c r="F50" s="24">
        <v>78</v>
      </c>
      <c r="G50" s="24">
        <f t="shared" si="15"/>
        <v>-22</v>
      </c>
      <c r="H50" s="24">
        <v>95</v>
      </c>
      <c r="I50" s="24">
        <v>73</v>
      </c>
      <c r="J50" s="24">
        <f t="shared" si="16"/>
        <v>972</v>
      </c>
      <c r="K50" s="24">
        <v>1005</v>
      </c>
      <c r="L50" s="24">
        <v>-33</v>
      </c>
      <c r="M50" s="3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1" customFormat="1" ht="21" customHeight="1" x14ac:dyDescent="0.2">
      <c r="A51" s="28" t="s">
        <v>133</v>
      </c>
      <c r="B51" s="22">
        <f t="shared" si="13"/>
        <v>-469</v>
      </c>
      <c r="C51" s="22">
        <v>13</v>
      </c>
      <c r="D51" s="22">
        <f t="shared" si="14"/>
        <v>-63</v>
      </c>
      <c r="E51" s="22">
        <v>186</v>
      </c>
      <c r="F51" s="22">
        <v>123</v>
      </c>
      <c r="G51" s="22">
        <f t="shared" si="15"/>
        <v>-40</v>
      </c>
      <c r="H51" s="22">
        <v>128</v>
      </c>
      <c r="I51" s="22">
        <v>88</v>
      </c>
      <c r="J51" s="22">
        <f t="shared" si="16"/>
        <v>-379</v>
      </c>
      <c r="K51" s="22">
        <v>-360</v>
      </c>
      <c r="L51" s="22">
        <v>-19</v>
      </c>
      <c r="M51" s="3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1" customFormat="1" ht="21" customHeight="1" x14ac:dyDescent="0.2">
      <c r="A52" s="29" t="s">
        <v>134</v>
      </c>
      <c r="B52" s="24">
        <f t="shared" si="13"/>
        <v>-1470</v>
      </c>
      <c r="C52" s="24">
        <v>-305</v>
      </c>
      <c r="D52" s="24">
        <f t="shared" si="14"/>
        <v>-101</v>
      </c>
      <c r="E52" s="24">
        <v>379</v>
      </c>
      <c r="F52" s="24">
        <v>278</v>
      </c>
      <c r="G52" s="24">
        <f t="shared" si="15"/>
        <v>21</v>
      </c>
      <c r="H52" s="24">
        <v>160</v>
      </c>
      <c r="I52" s="24">
        <v>181</v>
      </c>
      <c r="J52" s="24">
        <f t="shared" si="16"/>
        <v>-1085</v>
      </c>
      <c r="K52" s="24">
        <v>-1080</v>
      </c>
      <c r="L52" s="24">
        <v>-5</v>
      </c>
      <c r="M52" s="3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1" customFormat="1" ht="21" customHeight="1" x14ac:dyDescent="0.2">
      <c r="A53" s="28" t="s">
        <v>136</v>
      </c>
      <c r="B53" s="22">
        <f t="shared" si="13"/>
        <v>-1733</v>
      </c>
      <c r="C53" s="22">
        <v>-1426</v>
      </c>
      <c r="D53" s="22">
        <f t="shared" si="14"/>
        <v>-187</v>
      </c>
      <c r="E53" s="22">
        <v>331</v>
      </c>
      <c r="F53" s="22">
        <v>144</v>
      </c>
      <c r="G53" s="22">
        <f t="shared" si="15"/>
        <v>-61</v>
      </c>
      <c r="H53" s="22">
        <v>177</v>
      </c>
      <c r="I53" s="22">
        <v>116</v>
      </c>
      <c r="J53" s="22">
        <f t="shared" si="16"/>
        <v>-59</v>
      </c>
      <c r="K53" s="22">
        <v>75</v>
      </c>
      <c r="L53" s="22">
        <v>-134</v>
      </c>
      <c r="M53" s="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1" customFormat="1" ht="21" customHeight="1" x14ac:dyDescent="0.2">
      <c r="A54" s="29" t="s">
        <v>137</v>
      </c>
      <c r="B54" s="24">
        <f t="shared" si="13"/>
        <v>2000</v>
      </c>
      <c r="C54" s="24">
        <v>-949</v>
      </c>
      <c r="D54" s="24">
        <f t="shared" si="14"/>
        <v>-275</v>
      </c>
      <c r="E54" s="24">
        <v>357</v>
      </c>
      <c r="F54" s="24">
        <v>82</v>
      </c>
      <c r="G54" s="24">
        <f t="shared" si="15"/>
        <v>7</v>
      </c>
      <c r="H54" s="24">
        <v>207</v>
      </c>
      <c r="I54" s="24">
        <v>214</v>
      </c>
      <c r="J54" s="24">
        <f t="shared" si="16"/>
        <v>3217</v>
      </c>
      <c r="K54" s="24">
        <v>3351</v>
      </c>
      <c r="L54" s="24">
        <v>-134</v>
      </c>
      <c r="M54" s="3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1" customFormat="1" ht="21" customHeight="1" x14ac:dyDescent="0.2">
      <c r="A55" s="28" t="s">
        <v>138</v>
      </c>
      <c r="B55" s="22">
        <f t="shared" si="13"/>
        <v>-1870</v>
      </c>
      <c r="C55" s="22">
        <v>-971</v>
      </c>
      <c r="D55" s="22">
        <f t="shared" si="14"/>
        <v>-278</v>
      </c>
      <c r="E55" s="22">
        <v>381</v>
      </c>
      <c r="F55" s="22">
        <v>103</v>
      </c>
      <c r="G55" s="22">
        <f t="shared" si="15"/>
        <v>-99</v>
      </c>
      <c r="H55" s="22">
        <v>205</v>
      </c>
      <c r="I55" s="22">
        <v>106</v>
      </c>
      <c r="J55" s="22">
        <f t="shared" si="16"/>
        <v>-522</v>
      </c>
      <c r="K55" s="22">
        <v>-461</v>
      </c>
      <c r="L55" s="22">
        <v>-61</v>
      </c>
      <c r="M55" s="3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1" customFormat="1" ht="21" customHeight="1" x14ac:dyDescent="0.2">
      <c r="A56" s="29" t="s">
        <v>139</v>
      </c>
      <c r="B56" s="24">
        <f t="shared" si="13"/>
        <v>-168</v>
      </c>
      <c r="C56" s="24">
        <v>318</v>
      </c>
      <c r="D56" s="24">
        <f t="shared" si="14"/>
        <v>-247</v>
      </c>
      <c r="E56" s="24">
        <v>684</v>
      </c>
      <c r="F56" s="24">
        <v>437</v>
      </c>
      <c r="G56" s="24">
        <f t="shared" si="15"/>
        <v>104</v>
      </c>
      <c r="H56" s="24">
        <v>219</v>
      </c>
      <c r="I56" s="24">
        <v>323</v>
      </c>
      <c r="J56" s="24">
        <f t="shared" si="16"/>
        <v>-343</v>
      </c>
      <c r="K56" s="24">
        <v>-244</v>
      </c>
      <c r="L56" s="24">
        <v>-99</v>
      </c>
      <c r="M56" s="3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1" customFormat="1" ht="21" customHeight="1" x14ac:dyDescent="0.2">
      <c r="A57" s="28" t="s">
        <v>140</v>
      </c>
      <c r="B57" s="22">
        <f t="shared" ref="B57:B64" si="17">+D57+G57+J57+C57</f>
        <v>-3001</v>
      </c>
      <c r="C57" s="22">
        <v>-1197</v>
      </c>
      <c r="D57" s="22">
        <f t="shared" ref="D57:D64" si="18">+F57-E57</f>
        <v>-154</v>
      </c>
      <c r="E57" s="22">
        <v>254</v>
      </c>
      <c r="F57" s="22">
        <v>100</v>
      </c>
      <c r="G57" s="22">
        <f t="shared" ref="G57:G64" si="19">+I57-H57</f>
        <v>-48</v>
      </c>
      <c r="H57" s="22">
        <v>206</v>
      </c>
      <c r="I57" s="22">
        <v>158</v>
      </c>
      <c r="J57" s="22">
        <f t="shared" ref="J57:J64" si="20">+K57+L57</f>
        <v>-1602</v>
      </c>
      <c r="K57" s="22">
        <v>-1315</v>
      </c>
      <c r="L57" s="22">
        <v>-287</v>
      </c>
      <c r="M57" s="3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1" customFormat="1" ht="21" customHeight="1" x14ac:dyDescent="0.2">
      <c r="A58" s="29" t="s">
        <v>141</v>
      </c>
      <c r="B58" s="24">
        <f t="shared" si="17"/>
        <v>1200</v>
      </c>
      <c r="C58" s="24">
        <v>-1831</v>
      </c>
      <c r="D58" s="24">
        <f t="shared" si="18"/>
        <v>-256</v>
      </c>
      <c r="E58" s="24">
        <v>467</v>
      </c>
      <c r="F58" s="24">
        <v>211</v>
      </c>
      <c r="G58" s="24">
        <f t="shared" si="19"/>
        <v>-110</v>
      </c>
      <c r="H58" s="24">
        <v>293</v>
      </c>
      <c r="I58" s="24">
        <v>183</v>
      </c>
      <c r="J58" s="24">
        <f t="shared" si="20"/>
        <v>3397</v>
      </c>
      <c r="K58" s="24">
        <v>3446</v>
      </c>
      <c r="L58" s="24">
        <v>-49</v>
      </c>
      <c r="M58" s="3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1" customFormat="1" ht="21" customHeight="1" x14ac:dyDescent="0.2">
      <c r="A59" s="28" t="s">
        <v>142</v>
      </c>
      <c r="B59" s="22">
        <f t="shared" si="17"/>
        <v>509</v>
      </c>
      <c r="C59" s="22">
        <v>977</v>
      </c>
      <c r="D59" s="22">
        <f t="shared" si="18"/>
        <v>-330</v>
      </c>
      <c r="E59" s="22">
        <v>498</v>
      </c>
      <c r="F59" s="22">
        <v>168</v>
      </c>
      <c r="G59" s="22">
        <f t="shared" si="19"/>
        <v>-51</v>
      </c>
      <c r="H59" s="22">
        <v>286</v>
      </c>
      <c r="I59" s="22">
        <v>235</v>
      </c>
      <c r="J59" s="22">
        <f t="shared" si="20"/>
        <v>-87</v>
      </c>
      <c r="K59" s="22">
        <v>75</v>
      </c>
      <c r="L59" s="22">
        <v>-162</v>
      </c>
      <c r="M59" s="3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1" customFormat="1" ht="21" customHeight="1" x14ac:dyDescent="0.2">
      <c r="A60" s="29" t="s">
        <v>143</v>
      </c>
      <c r="B60" s="24">
        <f t="shared" si="17"/>
        <v>6509</v>
      </c>
      <c r="C60" s="24">
        <v>2908</v>
      </c>
      <c r="D60" s="24">
        <f t="shared" si="18"/>
        <v>-151</v>
      </c>
      <c r="E60" s="24">
        <v>427</v>
      </c>
      <c r="F60" s="24">
        <v>276</v>
      </c>
      <c r="G60" s="24">
        <f t="shared" si="19"/>
        <v>146</v>
      </c>
      <c r="H60" s="24">
        <v>68</v>
      </c>
      <c r="I60" s="24">
        <v>214</v>
      </c>
      <c r="J60" s="24">
        <f t="shared" si="20"/>
        <v>3606</v>
      </c>
      <c r="K60" s="24">
        <v>3911</v>
      </c>
      <c r="L60" s="24">
        <v>-305</v>
      </c>
      <c r="M60" s="3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1" customFormat="1" ht="21" customHeight="1" x14ac:dyDescent="0.2">
      <c r="A61" s="28" t="s">
        <v>146</v>
      </c>
      <c r="B61" s="22">
        <f t="shared" si="17"/>
        <v>4601</v>
      </c>
      <c r="C61" s="22">
        <v>334</v>
      </c>
      <c r="D61" s="22">
        <f t="shared" si="18"/>
        <v>-8</v>
      </c>
      <c r="E61" s="22">
        <v>104</v>
      </c>
      <c r="F61" s="22">
        <v>96</v>
      </c>
      <c r="G61" s="22">
        <f t="shared" si="19"/>
        <v>72</v>
      </c>
      <c r="H61" s="22">
        <v>53</v>
      </c>
      <c r="I61" s="22">
        <v>125</v>
      </c>
      <c r="J61" s="22">
        <f t="shared" si="20"/>
        <v>4203</v>
      </c>
      <c r="K61" s="22">
        <v>4463</v>
      </c>
      <c r="L61" s="22">
        <v>-260</v>
      </c>
      <c r="M61" s="3"/>
      <c r="N61" s="3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1" customFormat="1" ht="21" customHeight="1" x14ac:dyDescent="0.2">
      <c r="A62" s="29" t="s">
        <v>147</v>
      </c>
      <c r="B62" s="24">
        <f t="shared" si="17"/>
        <v>-914</v>
      </c>
      <c r="C62" s="24">
        <v>124</v>
      </c>
      <c r="D62" s="24">
        <f t="shared" si="18"/>
        <v>114</v>
      </c>
      <c r="E62" s="24">
        <v>179</v>
      </c>
      <c r="F62" s="24">
        <v>293</v>
      </c>
      <c r="G62" s="24">
        <f t="shared" si="19"/>
        <v>92</v>
      </c>
      <c r="H62" s="24">
        <v>31</v>
      </c>
      <c r="I62" s="24">
        <v>123</v>
      </c>
      <c r="J62" s="24">
        <f t="shared" si="20"/>
        <v>-1244</v>
      </c>
      <c r="K62" s="24">
        <v>-971</v>
      </c>
      <c r="L62" s="24">
        <v>-273</v>
      </c>
      <c r="M62" s="3"/>
      <c r="N62" s="3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1" customFormat="1" ht="21" customHeight="1" x14ac:dyDescent="0.2">
      <c r="A63" s="28" t="s">
        <v>148</v>
      </c>
      <c r="B63" s="22">
        <f t="shared" si="17"/>
        <v>-623</v>
      </c>
      <c r="C63" s="22">
        <v>-220</v>
      </c>
      <c r="D63" s="22">
        <f t="shared" si="18"/>
        <v>38</v>
      </c>
      <c r="E63" s="22">
        <v>164</v>
      </c>
      <c r="F63" s="22">
        <v>202</v>
      </c>
      <c r="G63" s="22">
        <f t="shared" si="19"/>
        <v>89</v>
      </c>
      <c r="H63" s="22">
        <v>46</v>
      </c>
      <c r="I63" s="22">
        <v>135</v>
      </c>
      <c r="J63" s="22">
        <f t="shared" si="20"/>
        <v>-530</v>
      </c>
      <c r="K63" s="22">
        <v>-249</v>
      </c>
      <c r="L63" s="22">
        <v>-281</v>
      </c>
      <c r="M63" s="3"/>
      <c r="N63" s="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1" customFormat="1" ht="21" customHeight="1" x14ac:dyDescent="0.2">
      <c r="A64" s="29" t="s">
        <v>149</v>
      </c>
      <c r="B64" s="24">
        <f t="shared" si="17"/>
        <v>2211</v>
      </c>
      <c r="C64" s="24">
        <v>617</v>
      </c>
      <c r="D64" s="24">
        <f t="shared" si="18"/>
        <v>215</v>
      </c>
      <c r="E64" s="24">
        <v>185</v>
      </c>
      <c r="F64" s="24">
        <v>400</v>
      </c>
      <c r="G64" s="24">
        <f t="shared" si="19"/>
        <v>-8</v>
      </c>
      <c r="H64" s="24">
        <v>56</v>
      </c>
      <c r="I64" s="24">
        <v>48</v>
      </c>
      <c r="J64" s="24">
        <f t="shared" si="20"/>
        <v>1387</v>
      </c>
      <c r="K64" s="24">
        <v>1721</v>
      </c>
      <c r="L64" s="24">
        <v>-334</v>
      </c>
      <c r="M64" s="3"/>
      <c r="N64" s="3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1" customFormat="1" ht="21" customHeight="1" x14ac:dyDescent="0.2">
      <c r="A65" s="28" t="s">
        <v>152</v>
      </c>
      <c r="B65" s="22">
        <f t="shared" ref="B65:B72" si="21">+D65+G65+J65+C65</f>
        <v>-2411</v>
      </c>
      <c r="C65" s="22">
        <v>-1338</v>
      </c>
      <c r="D65" s="22">
        <f t="shared" ref="D65:D72" si="22">+F65-E65</f>
        <v>-30</v>
      </c>
      <c r="E65" s="22">
        <v>166</v>
      </c>
      <c r="F65" s="22">
        <v>136</v>
      </c>
      <c r="G65" s="22">
        <f t="shared" ref="G65:G72" si="23">+I65-H65</f>
        <v>-24</v>
      </c>
      <c r="H65" s="22">
        <v>190</v>
      </c>
      <c r="I65" s="22">
        <v>166</v>
      </c>
      <c r="J65" s="22">
        <f t="shared" ref="J65:J72" si="24">+K65+L65</f>
        <v>-1019</v>
      </c>
      <c r="K65" s="22">
        <v>-810</v>
      </c>
      <c r="L65" s="22">
        <v>-209</v>
      </c>
      <c r="M65" s="3"/>
      <c r="N65" s="3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1" customFormat="1" ht="21" customHeight="1" x14ac:dyDescent="0.2">
      <c r="A66" s="29" t="s">
        <v>153</v>
      </c>
      <c r="B66" s="24">
        <f t="shared" si="21"/>
        <v>-1176</v>
      </c>
      <c r="C66" s="24">
        <v>-446</v>
      </c>
      <c r="D66" s="24">
        <f t="shared" si="22"/>
        <v>34</v>
      </c>
      <c r="E66" s="24">
        <v>417</v>
      </c>
      <c r="F66" s="24">
        <v>451</v>
      </c>
      <c r="G66" s="24">
        <f t="shared" si="23"/>
        <v>-220</v>
      </c>
      <c r="H66" s="24">
        <v>1017</v>
      </c>
      <c r="I66" s="24">
        <v>797</v>
      </c>
      <c r="J66" s="24">
        <f t="shared" si="24"/>
        <v>-544</v>
      </c>
      <c r="K66" s="24">
        <v>341</v>
      </c>
      <c r="L66" s="24">
        <v>-885</v>
      </c>
      <c r="M66" s="3"/>
      <c r="N66" s="3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1" customFormat="1" ht="21" customHeight="1" x14ac:dyDescent="0.2">
      <c r="A67" s="28" t="s">
        <v>154</v>
      </c>
      <c r="B67" s="22">
        <f t="shared" si="21"/>
        <v>1571</v>
      </c>
      <c r="C67" s="22">
        <v>-218</v>
      </c>
      <c r="D67" s="22">
        <f t="shared" si="22"/>
        <v>135</v>
      </c>
      <c r="E67" s="22">
        <v>178</v>
      </c>
      <c r="F67" s="22">
        <v>313</v>
      </c>
      <c r="G67" s="22">
        <f t="shared" si="23"/>
        <v>10</v>
      </c>
      <c r="H67" s="22">
        <v>923</v>
      </c>
      <c r="I67" s="22">
        <v>933</v>
      </c>
      <c r="J67" s="22">
        <f t="shared" si="24"/>
        <v>1644</v>
      </c>
      <c r="K67" s="22">
        <v>1063</v>
      </c>
      <c r="L67" s="22">
        <v>581</v>
      </c>
      <c r="M67" s="3"/>
      <c r="N67" s="3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1" customFormat="1" ht="21" customHeight="1" x14ac:dyDescent="0.2">
      <c r="A68" s="29" t="s">
        <v>155</v>
      </c>
      <c r="B68" s="24">
        <f t="shared" si="21"/>
        <v>-1885</v>
      </c>
      <c r="C68" s="24">
        <v>587</v>
      </c>
      <c r="D68" s="24">
        <f t="shared" si="22"/>
        <v>327</v>
      </c>
      <c r="E68" s="24">
        <v>372</v>
      </c>
      <c r="F68" s="24">
        <v>699</v>
      </c>
      <c r="G68" s="24">
        <f t="shared" si="23"/>
        <v>225</v>
      </c>
      <c r="H68" s="24">
        <v>1808</v>
      </c>
      <c r="I68" s="24">
        <v>2033</v>
      </c>
      <c r="J68" s="24">
        <f t="shared" si="24"/>
        <v>-3024</v>
      </c>
      <c r="K68" s="24">
        <v>-1990</v>
      </c>
      <c r="L68" s="24">
        <v>-1034</v>
      </c>
      <c r="M68" s="3"/>
      <c r="N68" s="3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1" customFormat="1" ht="21" customHeight="1" x14ac:dyDescent="0.2">
      <c r="A69" s="28" t="s">
        <v>156</v>
      </c>
      <c r="B69" s="22">
        <f t="shared" si="21"/>
        <v>-2089</v>
      </c>
      <c r="C69" s="22">
        <v>-1308</v>
      </c>
      <c r="D69" s="22">
        <f t="shared" si="22"/>
        <v>-130</v>
      </c>
      <c r="E69" s="22">
        <v>470</v>
      </c>
      <c r="F69" s="22">
        <v>340</v>
      </c>
      <c r="G69" s="22">
        <f t="shared" si="23"/>
        <v>-588</v>
      </c>
      <c r="H69" s="22">
        <v>1818</v>
      </c>
      <c r="I69" s="22">
        <v>1230</v>
      </c>
      <c r="J69" s="22">
        <f t="shared" si="24"/>
        <v>-63</v>
      </c>
      <c r="K69" s="22">
        <v>-282</v>
      </c>
      <c r="L69" s="22">
        <v>219</v>
      </c>
      <c r="M69" s="3"/>
      <c r="N69" s="3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1" customFormat="1" ht="21" customHeight="1" x14ac:dyDescent="0.2">
      <c r="A70" s="29" t="s">
        <v>157</v>
      </c>
      <c r="B70" s="24">
        <f t="shared" si="21"/>
        <v>640</v>
      </c>
      <c r="C70" s="24">
        <v>-771</v>
      </c>
      <c r="D70" s="24">
        <f t="shared" si="22"/>
        <v>-74</v>
      </c>
      <c r="E70" s="24">
        <v>342</v>
      </c>
      <c r="F70" s="24">
        <v>268</v>
      </c>
      <c r="G70" s="24">
        <f t="shared" si="23"/>
        <v>402</v>
      </c>
      <c r="H70" s="24">
        <v>1322</v>
      </c>
      <c r="I70" s="24">
        <v>1724</v>
      </c>
      <c r="J70" s="24">
        <f t="shared" si="24"/>
        <v>1083</v>
      </c>
      <c r="K70" s="24">
        <v>1774</v>
      </c>
      <c r="L70" s="24">
        <v>-691</v>
      </c>
      <c r="M70" s="3"/>
      <c r="N70" s="3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1" customFormat="1" ht="21" customHeight="1" x14ac:dyDescent="0.2">
      <c r="A71" s="28" t="s">
        <v>158</v>
      </c>
      <c r="B71" s="22">
        <f t="shared" si="21"/>
        <v>-2110</v>
      </c>
      <c r="C71" s="22">
        <v>119</v>
      </c>
      <c r="D71" s="22">
        <f t="shared" si="22"/>
        <v>-69</v>
      </c>
      <c r="E71" s="22">
        <v>564</v>
      </c>
      <c r="F71" s="22">
        <v>495</v>
      </c>
      <c r="G71" s="22">
        <f t="shared" si="23"/>
        <v>-37</v>
      </c>
      <c r="H71" s="22">
        <v>1314</v>
      </c>
      <c r="I71" s="22">
        <v>1277</v>
      </c>
      <c r="J71" s="22">
        <f t="shared" si="24"/>
        <v>-2123</v>
      </c>
      <c r="K71" s="22">
        <v>-1847</v>
      </c>
      <c r="L71" s="22">
        <v>-276</v>
      </c>
      <c r="M71" s="3"/>
      <c r="N71" s="3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1" customFormat="1" ht="21" customHeight="1" x14ac:dyDescent="0.2">
      <c r="A72" s="29" t="s">
        <v>159</v>
      </c>
      <c r="B72" s="24">
        <f t="shared" si="21"/>
        <v>-35</v>
      </c>
      <c r="C72" s="24">
        <v>1034</v>
      </c>
      <c r="D72" s="24">
        <f t="shared" si="22"/>
        <v>-33</v>
      </c>
      <c r="E72" s="24">
        <v>380</v>
      </c>
      <c r="F72" s="24">
        <v>347</v>
      </c>
      <c r="G72" s="24">
        <f t="shared" si="23"/>
        <v>-803</v>
      </c>
      <c r="H72" s="24">
        <v>2213</v>
      </c>
      <c r="I72" s="24">
        <v>1410</v>
      </c>
      <c r="J72" s="24">
        <f t="shared" si="24"/>
        <v>-233</v>
      </c>
      <c r="K72" s="24">
        <v>-73</v>
      </c>
      <c r="L72" s="24">
        <v>-160</v>
      </c>
      <c r="M72" s="3"/>
      <c r="N72" s="3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1" customFormat="1" ht="21" customHeight="1" x14ac:dyDescent="0.2">
      <c r="A73" s="28" t="s">
        <v>161</v>
      </c>
      <c r="B73" s="22">
        <f t="shared" ref="B73:B80" si="25">+D73+G73+J73+C73</f>
        <v>2635</v>
      </c>
      <c r="C73" s="22">
        <v>-1324</v>
      </c>
      <c r="D73" s="22">
        <f t="shared" ref="D73:D80" si="26">+F73-E73</f>
        <v>104</v>
      </c>
      <c r="E73" s="22">
        <v>222</v>
      </c>
      <c r="F73" s="22">
        <v>326</v>
      </c>
      <c r="G73" s="22">
        <f t="shared" ref="G73:G80" si="27">+I73-H73</f>
        <v>617</v>
      </c>
      <c r="H73" s="22">
        <v>978</v>
      </c>
      <c r="I73" s="22">
        <v>1595</v>
      </c>
      <c r="J73" s="22">
        <f t="shared" ref="J73:J80" si="28">+K73+L73</f>
        <v>3238</v>
      </c>
      <c r="K73" s="22">
        <v>2542</v>
      </c>
      <c r="L73" s="22">
        <v>696</v>
      </c>
      <c r="M73" s="3"/>
      <c r="N73" s="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1" customFormat="1" ht="21" customHeight="1" x14ac:dyDescent="0.2">
      <c r="A74" s="29" t="s">
        <v>162</v>
      </c>
      <c r="B74" s="24">
        <f t="shared" si="25"/>
        <v>-2542</v>
      </c>
      <c r="C74" s="24">
        <v>-109</v>
      </c>
      <c r="D74" s="24">
        <f t="shared" si="26"/>
        <v>9</v>
      </c>
      <c r="E74" s="24">
        <v>320</v>
      </c>
      <c r="F74" s="24">
        <v>329</v>
      </c>
      <c r="G74" s="24">
        <f t="shared" si="27"/>
        <v>-12</v>
      </c>
      <c r="H74" s="24">
        <v>1031</v>
      </c>
      <c r="I74" s="24">
        <v>1019</v>
      </c>
      <c r="J74" s="24">
        <f t="shared" si="28"/>
        <v>-2430</v>
      </c>
      <c r="K74" s="24">
        <v>-2256</v>
      </c>
      <c r="L74" s="24">
        <v>-174</v>
      </c>
      <c r="M74" s="3"/>
      <c r="N74" s="3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1" customFormat="1" ht="21" customHeight="1" x14ac:dyDescent="0.2">
      <c r="A75" s="28" t="s">
        <v>163</v>
      </c>
      <c r="B75" s="22">
        <f t="shared" si="25"/>
        <v>-1548</v>
      </c>
      <c r="C75" s="22">
        <v>-229</v>
      </c>
      <c r="D75" s="22">
        <f t="shared" si="26"/>
        <v>-29</v>
      </c>
      <c r="E75" s="22">
        <v>294</v>
      </c>
      <c r="F75" s="22">
        <v>265</v>
      </c>
      <c r="G75" s="22">
        <f t="shared" si="27"/>
        <v>-27</v>
      </c>
      <c r="H75" s="22">
        <v>1049</v>
      </c>
      <c r="I75" s="22">
        <v>1022</v>
      </c>
      <c r="J75" s="22">
        <f t="shared" si="28"/>
        <v>-1263</v>
      </c>
      <c r="K75" s="22">
        <v>-1486</v>
      </c>
      <c r="L75" s="22">
        <v>223</v>
      </c>
      <c r="M75" s="3"/>
      <c r="N75" s="3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1" customFormat="1" ht="21" customHeight="1" x14ac:dyDescent="0.2">
      <c r="A76" s="29" t="s">
        <v>164</v>
      </c>
      <c r="B76" s="24">
        <f t="shared" si="25"/>
        <v>-510</v>
      </c>
      <c r="C76" s="24">
        <v>725</v>
      </c>
      <c r="D76" s="24">
        <f t="shared" si="26"/>
        <v>-90</v>
      </c>
      <c r="E76" s="24">
        <v>583</v>
      </c>
      <c r="F76" s="24">
        <v>493</v>
      </c>
      <c r="G76" s="24">
        <f t="shared" si="27"/>
        <v>-126</v>
      </c>
      <c r="H76" s="24">
        <v>1320</v>
      </c>
      <c r="I76" s="24">
        <v>1194</v>
      </c>
      <c r="J76" s="24">
        <f t="shared" si="28"/>
        <v>-1019</v>
      </c>
      <c r="K76" s="24">
        <v>-685</v>
      </c>
      <c r="L76" s="24">
        <v>-334</v>
      </c>
      <c r="M76" s="3"/>
      <c r="N76" s="3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1" customFormat="1" ht="21" customHeight="1" x14ac:dyDescent="0.2">
      <c r="A77" s="28" t="s">
        <v>165</v>
      </c>
      <c r="B77" s="22">
        <f t="shared" si="25"/>
        <v>1150</v>
      </c>
      <c r="C77" s="22">
        <v>-640</v>
      </c>
      <c r="D77" s="22">
        <f t="shared" si="26"/>
        <v>-35</v>
      </c>
      <c r="E77" s="22">
        <v>429</v>
      </c>
      <c r="F77" s="22">
        <v>394</v>
      </c>
      <c r="G77" s="22">
        <f t="shared" si="27"/>
        <v>-199</v>
      </c>
      <c r="H77" s="22">
        <v>1503</v>
      </c>
      <c r="I77" s="22">
        <v>1304</v>
      </c>
      <c r="J77" s="22">
        <f t="shared" si="28"/>
        <v>2024</v>
      </c>
      <c r="K77" s="22">
        <v>2227</v>
      </c>
      <c r="L77" s="22">
        <v>-203</v>
      </c>
      <c r="M77" s="3"/>
      <c r="N77" s="3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1" customFormat="1" ht="21" customHeight="1" x14ac:dyDescent="0.2">
      <c r="A78" s="29" t="s">
        <v>166</v>
      </c>
      <c r="B78" s="24">
        <f t="shared" si="25"/>
        <v>-662</v>
      </c>
      <c r="C78" s="24">
        <v>-338</v>
      </c>
      <c r="D78" s="24">
        <f t="shared" si="26"/>
        <v>-50</v>
      </c>
      <c r="E78" s="24">
        <v>430</v>
      </c>
      <c r="F78" s="24">
        <v>380</v>
      </c>
      <c r="G78" s="24">
        <f t="shared" si="27"/>
        <v>-1172</v>
      </c>
      <c r="H78" s="24">
        <v>2399</v>
      </c>
      <c r="I78" s="24">
        <v>1227</v>
      </c>
      <c r="J78" s="24">
        <f t="shared" si="28"/>
        <v>898</v>
      </c>
      <c r="K78" s="24">
        <v>1314</v>
      </c>
      <c r="L78" s="24">
        <v>-416</v>
      </c>
      <c r="M78" s="3"/>
      <c r="N78" s="3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1" customFormat="1" ht="21" customHeight="1" x14ac:dyDescent="0.2">
      <c r="A79" s="28" t="s">
        <v>167</v>
      </c>
      <c r="B79" s="22">
        <f t="shared" si="25"/>
        <v>-2074</v>
      </c>
      <c r="C79" s="22">
        <v>-224</v>
      </c>
      <c r="D79" s="22">
        <f t="shared" si="26"/>
        <v>-49</v>
      </c>
      <c r="E79" s="22">
        <v>375</v>
      </c>
      <c r="F79" s="22">
        <v>326</v>
      </c>
      <c r="G79" s="22">
        <f t="shared" si="27"/>
        <v>96</v>
      </c>
      <c r="H79" s="22">
        <v>1878</v>
      </c>
      <c r="I79" s="22">
        <v>1974</v>
      </c>
      <c r="J79" s="22">
        <f t="shared" si="28"/>
        <v>-1897</v>
      </c>
      <c r="K79" s="22">
        <v>-2686</v>
      </c>
      <c r="L79" s="22">
        <v>789</v>
      </c>
      <c r="M79" s="3"/>
      <c r="N79" s="3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1" customFormat="1" ht="21" customHeight="1" x14ac:dyDescent="0.2">
      <c r="A80" s="29" t="s">
        <v>168</v>
      </c>
      <c r="B80" s="24">
        <f t="shared" si="25"/>
        <v>1575</v>
      </c>
      <c r="C80" s="24">
        <v>965</v>
      </c>
      <c r="D80" s="24">
        <f t="shared" si="26"/>
        <v>-160</v>
      </c>
      <c r="E80" s="24">
        <v>844</v>
      </c>
      <c r="F80" s="24">
        <v>684</v>
      </c>
      <c r="G80" s="24">
        <f t="shared" si="27"/>
        <v>249</v>
      </c>
      <c r="H80" s="24">
        <v>2164</v>
      </c>
      <c r="I80" s="24">
        <v>2413</v>
      </c>
      <c r="J80" s="24">
        <f t="shared" si="28"/>
        <v>521</v>
      </c>
      <c r="K80" s="24">
        <v>982</v>
      </c>
      <c r="L80" s="24">
        <v>-461</v>
      </c>
      <c r="M80" s="3"/>
      <c r="N80" s="3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1" customFormat="1" ht="21" customHeight="1" x14ac:dyDescent="0.2">
      <c r="A81" s="28" t="s">
        <v>172</v>
      </c>
      <c r="B81" s="22">
        <f t="shared" ref="B81:B84" si="29">+D81+G81+J81+C81</f>
        <v>-2829</v>
      </c>
      <c r="C81" s="22">
        <v>-2716</v>
      </c>
      <c r="D81" s="22">
        <f t="shared" ref="D81:D84" si="30">+F81-E81</f>
        <v>28</v>
      </c>
      <c r="E81" s="22">
        <v>233</v>
      </c>
      <c r="F81" s="22">
        <v>261</v>
      </c>
      <c r="G81" s="22">
        <f t="shared" ref="G81:G84" si="31">+I81-H81</f>
        <v>294</v>
      </c>
      <c r="H81" s="22">
        <v>1937</v>
      </c>
      <c r="I81" s="22">
        <v>2231</v>
      </c>
      <c r="J81" s="22">
        <f t="shared" ref="J81:J84" si="32">+K81+L81</f>
        <v>-435</v>
      </c>
      <c r="K81" s="22">
        <v>60</v>
      </c>
      <c r="L81" s="22">
        <v>-495</v>
      </c>
      <c r="M81" s="3"/>
      <c r="N81" s="3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1" customFormat="1" ht="21" customHeight="1" x14ac:dyDescent="0.2">
      <c r="A82" s="29" t="s">
        <v>173</v>
      </c>
      <c r="B82" s="24">
        <f t="shared" si="29"/>
        <v>0</v>
      </c>
      <c r="C82" s="24">
        <v>0</v>
      </c>
      <c r="D82" s="24">
        <f t="shared" si="30"/>
        <v>0</v>
      </c>
      <c r="E82" s="24">
        <v>0</v>
      </c>
      <c r="F82" s="24">
        <v>0</v>
      </c>
      <c r="G82" s="24">
        <f t="shared" si="31"/>
        <v>0</v>
      </c>
      <c r="H82" s="24">
        <v>0</v>
      </c>
      <c r="I82" s="24">
        <v>0</v>
      </c>
      <c r="J82" s="24">
        <f t="shared" si="32"/>
        <v>0</v>
      </c>
      <c r="K82" s="24">
        <v>0</v>
      </c>
      <c r="L82" s="24">
        <v>0</v>
      </c>
      <c r="M82" s="3"/>
      <c r="N82" s="3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1" customFormat="1" ht="21" customHeight="1" x14ac:dyDescent="0.2">
      <c r="A83" s="28" t="s">
        <v>174</v>
      </c>
      <c r="B83" s="22">
        <f t="shared" si="29"/>
        <v>0</v>
      </c>
      <c r="C83" s="22">
        <v>0</v>
      </c>
      <c r="D83" s="22">
        <f t="shared" si="30"/>
        <v>0</v>
      </c>
      <c r="E83" s="22">
        <v>0</v>
      </c>
      <c r="F83" s="22">
        <v>0</v>
      </c>
      <c r="G83" s="22">
        <f t="shared" si="31"/>
        <v>0</v>
      </c>
      <c r="H83" s="22">
        <v>0</v>
      </c>
      <c r="I83" s="22">
        <v>0</v>
      </c>
      <c r="J83" s="22">
        <f t="shared" si="32"/>
        <v>0</v>
      </c>
      <c r="K83" s="22">
        <v>0</v>
      </c>
      <c r="L83" s="22">
        <v>0</v>
      </c>
      <c r="M83" s="3"/>
      <c r="N83" s="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1" customFormat="1" ht="21" customHeight="1" x14ac:dyDescent="0.2">
      <c r="A84" s="29" t="s">
        <v>175</v>
      </c>
      <c r="B84" s="24">
        <f t="shared" si="29"/>
        <v>0</v>
      </c>
      <c r="C84" s="24">
        <v>0</v>
      </c>
      <c r="D84" s="24">
        <f t="shared" si="30"/>
        <v>0</v>
      </c>
      <c r="E84" s="24">
        <v>0</v>
      </c>
      <c r="F84" s="24">
        <v>0</v>
      </c>
      <c r="G84" s="24">
        <f t="shared" si="31"/>
        <v>0</v>
      </c>
      <c r="H84" s="24">
        <v>0</v>
      </c>
      <c r="I84" s="24">
        <v>0</v>
      </c>
      <c r="J84" s="24">
        <f t="shared" si="32"/>
        <v>0</v>
      </c>
      <c r="K84" s="24">
        <v>0</v>
      </c>
      <c r="L84" s="24">
        <v>0</v>
      </c>
      <c r="M84" s="3"/>
      <c r="N84" s="3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1" customFormat="1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1" customFormat="1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1" customFormat="1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1" customFormat="1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s="1" customFormat="1" ht="1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</sheetData>
  <mergeCells count="7">
    <mergeCell ref="A6:A8"/>
    <mergeCell ref="B7:B8"/>
    <mergeCell ref="B6:L6"/>
    <mergeCell ref="C7:C8"/>
    <mergeCell ref="D7:F7"/>
    <mergeCell ref="G7:I7"/>
    <mergeCell ref="J7:L7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71" fitToHeight="4" orientation="landscape" r:id="rId1"/>
  <headerFooter alignWithMargins="0"/>
  <rowBreaks count="1" manualBreakCount="1">
    <brk id="6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2:Q222"/>
  <sheetViews>
    <sheetView showGridLines="0" view="pageBreakPreview" zoomScale="75" zoomScaleNormal="100" workbookViewId="0">
      <pane ySplit="9" topLeftCell="A58" activePane="bottomLeft" state="frozen"/>
      <selection pane="bottomLeft" activeCell="L85" sqref="L85"/>
    </sheetView>
  </sheetViews>
  <sheetFormatPr defaultRowHeight="12.75" x14ac:dyDescent="0.2"/>
  <cols>
    <col min="1" max="1" width="14.85546875" customWidth="1"/>
    <col min="2" max="2" width="15.5703125" customWidth="1"/>
    <col min="3" max="3" width="17.140625" customWidth="1"/>
    <col min="4" max="5" width="16.7109375" customWidth="1"/>
    <col min="6" max="6" width="17.140625" customWidth="1"/>
    <col min="7" max="7" width="15.42578125" customWidth="1"/>
    <col min="8" max="9" width="17.140625" customWidth="1"/>
    <col min="10" max="10" width="16.140625" customWidth="1"/>
    <col min="11" max="11" width="23.5703125" customWidth="1"/>
    <col min="12" max="12" width="17.28515625" customWidth="1"/>
  </cols>
  <sheetData>
    <row r="2" spans="1:15" ht="20.25" x14ac:dyDescent="0.2">
      <c r="A2" s="12" t="s">
        <v>169</v>
      </c>
    </row>
    <row r="4" spans="1:15" ht="15.75" x14ac:dyDescent="0.25">
      <c r="A4" s="5" t="s">
        <v>160</v>
      </c>
      <c r="C4" s="5"/>
    </row>
    <row r="5" spans="1:15" x14ac:dyDescent="0.2">
      <c r="L5" s="2"/>
    </row>
    <row r="6" spans="1:15" s="1" customFormat="1" ht="26.25" customHeight="1" x14ac:dyDescent="0.2">
      <c r="A6" s="49" t="s">
        <v>171</v>
      </c>
      <c r="B6" s="116" t="s">
        <v>151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5" s="1" customFormat="1" ht="39" customHeight="1" x14ac:dyDescent="0.2">
      <c r="A7" s="56"/>
      <c r="B7" s="100" t="s">
        <v>78</v>
      </c>
      <c r="C7" s="57" t="s">
        <v>79</v>
      </c>
      <c r="D7" s="57" t="s">
        <v>129</v>
      </c>
      <c r="E7" s="57"/>
      <c r="F7" s="57"/>
      <c r="G7" s="57" t="s">
        <v>130</v>
      </c>
      <c r="H7" s="57"/>
      <c r="I7" s="57"/>
      <c r="J7" s="57" t="s">
        <v>86</v>
      </c>
      <c r="K7" s="57"/>
      <c r="L7" s="57"/>
    </row>
    <row r="8" spans="1:15" s="1" customFormat="1" ht="70.5" customHeight="1" x14ac:dyDescent="0.2">
      <c r="A8" s="50"/>
      <c r="B8" s="117"/>
      <c r="C8" s="95"/>
      <c r="D8" s="48" t="s">
        <v>80</v>
      </c>
      <c r="E8" s="43" t="s">
        <v>81</v>
      </c>
      <c r="F8" s="43" t="s">
        <v>82</v>
      </c>
      <c r="G8" s="48" t="s">
        <v>80</v>
      </c>
      <c r="H8" s="43" t="s">
        <v>81</v>
      </c>
      <c r="I8" s="43" t="s">
        <v>82</v>
      </c>
      <c r="J8" s="48" t="s">
        <v>80</v>
      </c>
      <c r="K8" s="43" t="s">
        <v>84</v>
      </c>
      <c r="L8" s="43" t="s">
        <v>85</v>
      </c>
    </row>
    <row r="9" spans="1:15" s="1" customFormat="1" ht="21" customHeight="1" x14ac:dyDescent="0.2">
      <c r="A9" s="20">
        <v>1</v>
      </c>
      <c r="B9" s="20">
        <f>+A9+1</f>
        <v>2</v>
      </c>
      <c r="C9" s="20">
        <f>+B9+1</f>
        <v>3</v>
      </c>
      <c r="D9" s="20">
        <f>+C9+1</f>
        <v>4</v>
      </c>
      <c r="E9" s="20">
        <f t="shared" ref="E9:L9" si="0">D9+1</f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</row>
    <row r="10" spans="1:15" s="1" customFormat="1" ht="21" customHeight="1" x14ac:dyDescent="0.2">
      <c r="A10" s="21">
        <v>2000</v>
      </c>
      <c r="B10" s="22">
        <f t="shared" ref="B10:B15" si="1">+D10+G10+J10+C10</f>
        <v>1156</v>
      </c>
      <c r="C10" s="22">
        <f>C25+C26+C27+C28</f>
        <v>723</v>
      </c>
      <c r="D10" s="22">
        <f t="shared" ref="D10:D15" si="2">+E10-F10</f>
        <v>2411</v>
      </c>
      <c r="E10" s="22">
        <f>E25+E26+E27+E28</f>
        <v>5904</v>
      </c>
      <c r="F10" s="22">
        <f>F25+F26+F27+F28</f>
        <v>3493</v>
      </c>
      <c r="G10" s="22">
        <f t="shared" ref="G10:G15" si="3">+H10-I10</f>
        <v>-297</v>
      </c>
      <c r="H10" s="22">
        <f>H25+H26+H27+H28</f>
        <v>642</v>
      </c>
      <c r="I10" s="22">
        <f>I25+I26+I27+I28</f>
        <v>939</v>
      </c>
      <c r="J10" s="22">
        <f t="shared" ref="J10:J15" si="4">+K10+L10</f>
        <v>-1681</v>
      </c>
      <c r="K10" s="22">
        <f>K25+K26+K27+K28</f>
        <v>-1854</v>
      </c>
      <c r="L10" s="22">
        <f>L25+L26+L27+L28</f>
        <v>173</v>
      </c>
      <c r="M10" s="4"/>
      <c r="N10" s="4"/>
    </row>
    <row r="11" spans="1:15" s="1" customFormat="1" ht="21" customHeight="1" x14ac:dyDescent="0.2">
      <c r="A11" s="23">
        <v>2001</v>
      </c>
      <c r="B11" s="24">
        <f t="shared" si="1"/>
        <v>662</v>
      </c>
      <c r="C11" s="24">
        <f>+C29+C30+C31+C32</f>
        <v>479</v>
      </c>
      <c r="D11" s="24">
        <f t="shared" si="2"/>
        <v>-653</v>
      </c>
      <c r="E11" s="24">
        <f>+E29+E30+E31+E32</f>
        <v>7722</v>
      </c>
      <c r="F11" s="24">
        <f>+F29+F30+F31+F32</f>
        <v>8375</v>
      </c>
      <c r="G11" s="24">
        <f t="shared" si="3"/>
        <v>53</v>
      </c>
      <c r="H11" s="24">
        <f>+H29+H30+H31+H32</f>
        <v>634</v>
      </c>
      <c r="I11" s="24">
        <f>+I29+I30+I31+I32</f>
        <v>581</v>
      </c>
      <c r="J11" s="24">
        <f t="shared" si="4"/>
        <v>783</v>
      </c>
      <c r="K11" s="24">
        <f>+K29+K30+K31+K32</f>
        <v>438</v>
      </c>
      <c r="L11" s="24">
        <f>+L29+L30+L31+L32</f>
        <v>345</v>
      </c>
      <c r="M11" s="4"/>
      <c r="N11" s="4"/>
    </row>
    <row r="12" spans="1:15" s="1" customFormat="1" ht="21" customHeight="1" x14ac:dyDescent="0.2">
      <c r="A12" s="21">
        <v>2002</v>
      </c>
      <c r="B12" s="22">
        <f t="shared" si="1"/>
        <v>396</v>
      </c>
      <c r="C12" s="22">
        <f>+C33+C34+C35+C36</f>
        <v>1754</v>
      </c>
      <c r="D12" s="22">
        <f t="shared" si="2"/>
        <v>-1254</v>
      </c>
      <c r="E12" s="22">
        <f>+E33+E34+E35+E36</f>
        <v>5338</v>
      </c>
      <c r="F12" s="22">
        <f>+F33+F34+F35+F36</f>
        <v>6592</v>
      </c>
      <c r="G12" s="22">
        <f t="shared" si="3"/>
        <v>352</v>
      </c>
      <c r="H12" s="22">
        <f>+H33+H34+H35+H36</f>
        <v>1416</v>
      </c>
      <c r="I12" s="22">
        <f>+I33+I34+I35+I36</f>
        <v>1064</v>
      </c>
      <c r="J12" s="22">
        <f t="shared" si="4"/>
        <v>-456</v>
      </c>
      <c r="K12" s="22">
        <f>+K33+K34+K35+K36</f>
        <v>-518</v>
      </c>
      <c r="L12" s="22">
        <f>+L33+L34+L35+L36</f>
        <v>62</v>
      </c>
      <c r="M12" s="4"/>
      <c r="N12" s="4"/>
    </row>
    <row r="13" spans="1:15" s="1" customFormat="1" ht="21" customHeight="1" x14ac:dyDescent="0.2">
      <c r="A13" s="23">
        <v>2003</v>
      </c>
      <c r="B13" s="24">
        <f t="shared" si="1"/>
        <v>3321</v>
      </c>
      <c r="C13" s="24">
        <f>+C37+C38+C39+C40</f>
        <v>1466</v>
      </c>
      <c r="D13" s="24">
        <f t="shared" si="2"/>
        <v>146</v>
      </c>
      <c r="E13" s="24">
        <f>+E37+E38+E39+E40</f>
        <v>8982</v>
      </c>
      <c r="F13" s="24">
        <f>+F37+F38+F39+F40</f>
        <v>8836</v>
      </c>
      <c r="G13" s="24">
        <f t="shared" si="3"/>
        <v>-77</v>
      </c>
      <c r="H13" s="24">
        <f>+H37+H38+H39+H40</f>
        <v>1918</v>
      </c>
      <c r="I13" s="24">
        <f>+I37+I38+I39+I40</f>
        <v>1995</v>
      </c>
      <c r="J13" s="24">
        <f t="shared" si="4"/>
        <v>1786</v>
      </c>
      <c r="K13" s="24">
        <f>+K37+K38+K39+K40</f>
        <v>1766</v>
      </c>
      <c r="L13" s="24">
        <f>+L37+L38+L39+L40</f>
        <v>20</v>
      </c>
      <c r="M13" s="13"/>
      <c r="N13" s="13"/>
      <c r="O13" s="8"/>
    </row>
    <row r="14" spans="1:15" s="1" customFormat="1" ht="21" customHeight="1" x14ac:dyDescent="0.2">
      <c r="A14" s="21">
        <v>2004</v>
      </c>
      <c r="B14" s="22">
        <f t="shared" si="1"/>
        <v>-1205</v>
      </c>
      <c r="C14" s="22">
        <f>+C41+C42+C43+C44</f>
        <v>1250</v>
      </c>
      <c r="D14" s="22">
        <f t="shared" si="2"/>
        <v>-3343</v>
      </c>
      <c r="E14" s="22">
        <f>+E41+E42+E43+E44</f>
        <v>13898</v>
      </c>
      <c r="F14" s="22">
        <f>+F41+F42+F43+F44</f>
        <v>17241</v>
      </c>
      <c r="G14" s="22">
        <f t="shared" si="3"/>
        <v>827</v>
      </c>
      <c r="H14" s="22">
        <f>+H41+H42+H43+H44</f>
        <v>3481</v>
      </c>
      <c r="I14" s="22">
        <f>+I41+I42+I43+I44</f>
        <v>2654</v>
      </c>
      <c r="J14" s="22">
        <f t="shared" si="4"/>
        <v>61</v>
      </c>
      <c r="K14" s="22">
        <f>+K41+K42+K43+K44</f>
        <v>80</v>
      </c>
      <c r="L14" s="22">
        <f>+L41+L42+L43+L44</f>
        <v>-19</v>
      </c>
      <c r="M14" s="4"/>
      <c r="N14" s="4"/>
    </row>
    <row r="15" spans="1:15" s="8" customFormat="1" ht="21" customHeight="1" x14ac:dyDescent="0.2">
      <c r="A15" s="23">
        <v>2005</v>
      </c>
      <c r="B15" s="24">
        <f t="shared" si="1"/>
        <v>-1732</v>
      </c>
      <c r="C15" s="24">
        <f>+C45+C46+C47+C48</f>
        <v>1618</v>
      </c>
      <c r="D15" s="24">
        <f t="shared" si="2"/>
        <v>-3936</v>
      </c>
      <c r="E15" s="24">
        <f>+E45+E46+E47+E48</f>
        <v>17933</v>
      </c>
      <c r="F15" s="24">
        <f>+F45+F46+F47+F48</f>
        <v>21869</v>
      </c>
      <c r="G15" s="24">
        <f t="shared" si="3"/>
        <v>-869</v>
      </c>
      <c r="H15" s="24">
        <f>+H45+H46+H47+H48</f>
        <v>822</v>
      </c>
      <c r="I15" s="24">
        <f>+I45+I46+I47+I48</f>
        <v>1691</v>
      </c>
      <c r="J15" s="24">
        <f t="shared" si="4"/>
        <v>1455</v>
      </c>
      <c r="K15" s="24">
        <f>+K45+K46+K47+K48</f>
        <v>1416</v>
      </c>
      <c r="L15" s="24">
        <f>+L45+L46+L47+L48</f>
        <v>39</v>
      </c>
      <c r="M15" s="13"/>
      <c r="N15" s="13"/>
    </row>
    <row r="16" spans="1:15" s="8" customFormat="1" ht="21" customHeight="1" x14ac:dyDescent="0.2">
      <c r="A16" s="21">
        <v>2006</v>
      </c>
      <c r="B16" s="22">
        <f>+D16+G16+J16+C16</f>
        <v>10104</v>
      </c>
      <c r="C16" s="22">
        <f>+C49+C50+C51+C52</f>
        <v>1918</v>
      </c>
      <c r="D16" s="22">
        <f>+E16-F16</f>
        <v>7177</v>
      </c>
      <c r="E16" s="22">
        <f>+E49+E50+E51+E52</f>
        <v>24984</v>
      </c>
      <c r="F16" s="22">
        <f>+F49+F50+F51+F52</f>
        <v>17807</v>
      </c>
      <c r="G16" s="22">
        <f>+H16-I16</f>
        <v>61</v>
      </c>
      <c r="H16" s="22">
        <f>+H49+H50+H51+H52</f>
        <v>1177</v>
      </c>
      <c r="I16" s="22">
        <f>+I49+I50+I51+I52</f>
        <v>1116</v>
      </c>
      <c r="J16" s="22">
        <f>+K16+L16</f>
        <v>948</v>
      </c>
      <c r="K16" s="22">
        <f>+K49+K50+K51+K52</f>
        <v>952</v>
      </c>
      <c r="L16" s="22">
        <f>+L49+L50+L51+L52</f>
        <v>-4</v>
      </c>
      <c r="M16" s="13"/>
      <c r="N16" s="13"/>
    </row>
    <row r="17" spans="1:17" s="8" customFormat="1" ht="21" customHeight="1" x14ac:dyDescent="0.2">
      <c r="A17" s="23">
        <v>2007</v>
      </c>
      <c r="B17" s="24">
        <f>+D17+G17+J17+C17</f>
        <v>30124</v>
      </c>
      <c r="C17" s="24">
        <f>+C56+C55+C54+C53</f>
        <v>2510</v>
      </c>
      <c r="D17" s="24">
        <f>+E17-F17</f>
        <v>12514</v>
      </c>
      <c r="E17" s="24">
        <f>+E56+E55+E54+E53</f>
        <v>38143</v>
      </c>
      <c r="F17" s="24">
        <f>+F56+F55+F54+F53</f>
        <v>25629</v>
      </c>
      <c r="G17" s="24">
        <f>+H17-I17</f>
        <v>837</v>
      </c>
      <c r="H17" s="24">
        <f>+H56+H55+H54+H53</f>
        <v>3677</v>
      </c>
      <c r="I17" s="24">
        <f>+I56+I55+I54+I53</f>
        <v>2840</v>
      </c>
      <c r="J17" s="24">
        <f>+K17+L17</f>
        <v>14263</v>
      </c>
      <c r="K17" s="24">
        <f>+K56+K55+K54+K53</f>
        <v>14276</v>
      </c>
      <c r="L17" s="24">
        <f>+L56+L55+L54+L53</f>
        <v>-13</v>
      </c>
      <c r="M17" s="13"/>
      <c r="N17" s="13"/>
    </row>
    <row r="18" spans="1:17" s="8" customFormat="1" ht="21" customHeight="1" x14ac:dyDescent="0.2">
      <c r="A18" s="21">
        <v>2008</v>
      </c>
      <c r="B18" s="22">
        <f>+D18+G18+J18+C18</f>
        <v>26815</v>
      </c>
      <c r="C18" s="22">
        <f>+C57+C58+C59+C60</f>
        <v>734</v>
      </c>
      <c r="D18" s="22">
        <f>+E18-F18</f>
        <v>19265</v>
      </c>
      <c r="E18" s="22">
        <f>+E57+E58+E59+E60</f>
        <v>46162</v>
      </c>
      <c r="F18" s="22">
        <f>+F57+F58+F59+F60</f>
        <v>26897</v>
      </c>
      <c r="G18" s="22">
        <f>+H18-I18</f>
        <v>774</v>
      </c>
      <c r="H18" s="22">
        <f>+H57+H58+H59+H60</f>
        <v>10709</v>
      </c>
      <c r="I18" s="22">
        <f>+I57+I58+I59+I60</f>
        <v>9935</v>
      </c>
      <c r="J18" s="22">
        <f>+K18+L18</f>
        <v>6042</v>
      </c>
      <c r="K18" s="22">
        <f>+K57+K58+K59+K60</f>
        <v>6018</v>
      </c>
      <c r="L18" s="22">
        <f>+L57+L58+L59+L60</f>
        <v>24</v>
      </c>
      <c r="M18" s="13"/>
      <c r="N18" s="13"/>
    </row>
    <row r="19" spans="1:17" s="1" customFormat="1" ht="21" customHeight="1" x14ac:dyDescent="0.2">
      <c r="A19" s="23">
        <v>2009</v>
      </c>
      <c r="B19" s="24">
        <f>+D19+G19+J19+C19</f>
        <v>8105</v>
      </c>
      <c r="C19" s="24">
        <f>+C61+C62+C63+C64</f>
        <v>95</v>
      </c>
      <c r="D19" s="24">
        <f>+D61+D62+D63+D64</f>
        <v>5425</v>
      </c>
      <c r="E19" s="24">
        <f>+E61+E62+E63+E64</f>
        <v>29882</v>
      </c>
      <c r="F19" s="24">
        <f>+F61+F62+F63+F64</f>
        <v>24457</v>
      </c>
      <c r="G19" s="24">
        <f>+H19-I19</f>
        <v>-237</v>
      </c>
      <c r="H19" s="24">
        <f>+H61+H62+H63+H64</f>
        <v>16211</v>
      </c>
      <c r="I19" s="24">
        <f>+I61+I62+I63+I64</f>
        <v>16448</v>
      </c>
      <c r="J19" s="24">
        <f>+K19+L19</f>
        <v>2822</v>
      </c>
      <c r="K19" s="24">
        <f>+K61+K62+K63+K64</f>
        <v>749</v>
      </c>
      <c r="L19" s="24">
        <f>+L61+L62+L63+L64</f>
        <v>2073</v>
      </c>
      <c r="M19" s="4"/>
      <c r="N19" s="4"/>
    </row>
    <row r="20" spans="1:17" s="8" customFormat="1" ht="21" customHeight="1" x14ac:dyDescent="0.2">
      <c r="A20" s="25">
        <v>2010</v>
      </c>
      <c r="B20" s="22">
        <f>+B65+B66+B67+B68</f>
        <v>13293</v>
      </c>
      <c r="C20" s="22">
        <f t="shared" ref="C20:L20" si="5">+C65+C66+C67+C68</f>
        <v>1840</v>
      </c>
      <c r="D20" s="22">
        <f t="shared" si="5"/>
        <v>5275</v>
      </c>
      <c r="E20" s="22">
        <f t="shared" si="5"/>
        <v>30864</v>
      </c>
      <c r="F20" s="22">
        <f t="shared" si="5"/>
        <v>25589</v>
      </c>
      <c r="G20" s="22">
        <f t="shared" si="5"/>
        <v>-208</v>
      </c>
      <c r="H20" s="22">
        <f t="shared" si="5"/>
        <v>25808</v>
      </c>
      <c r="I20" s="22">
        <f t="shared" si="5"/>
        <v>26016</v>
      </c>
      <c r="J20" s="22">
        <f t="shared" si="5"/>
        <v>6386</v>
      </c>
      <c r="K20" s="22">
        <f t="shared" si="5"/>
        <v>6481</v>
      </c>
      <c r="L20" s="22">
        <f t="shared" si="5"/>
        <v>-95</v>
      </c>
      <c r="M20" s="13"/>
      <c r="N20" s="13"/>
    </row>
    <row r="21" spans="1:17" s="8" customFormat="1" ht="21" customHeight="1" x14ac:dyDescent="0.2">
      <c r="A21" s="23">
        <v>2011</v>
      </c>
      <c r="B21" s="24">
        <f>+B69+B70+B71+B72</f>
        <v>6577</v>
      </c>
      <c r="C21" s="24">
        <f t="shared" ref="C21:L21" si="6">+C69+C70+C71+C72</f>
        <v>1311</v>
      </c>
      <c r="D21" s="24">
        <f t="shared" si="6"/>
        <v>7720</v>
      </c>
      <c r="E21" s="24">
        <f t="shared" si="6"/>
        <v>29225</v>
      </c>
      <c r="F21" s="24">
        <f t="shared" si="6"/>
        <v>21505</v>
      </c>
      <c r="G21" s="24">
        <f t="shared" si="6"/>
        <v>560</v>
      </c>
      <c r="H21" s="24">
        <f t="shared" si="6"/>
        <v>31419</v>
      </c>
      <c r="I21" s="24">
        <f t="shared" si="6"/>
        <v>30859</v>
      </c>
      <c r="J21" s="24">
        <f t="shared" si="6"/>
        <v>-3014</v>
      </c>
      <c r="K21" s="24">
        <f t="shared" si="6"/>
        <v>-2736</v>
      </c>
      <c r="L21" s="24">
        <f t="shared" si="6"/>
        <v>-278</v>
      </c>
      <c r="M21" s="13"/>
      <c r="N21" s="13"/>
    </row>
    <row r="22" spans="1:17" s="1" customFormat="1" ht="21" customHeight="1" x14ac:dyDescent="0.2">
      <c r="A22" s="25">
        <v>2012</v>
      </c>
      <c r="B22" s="22">
        <f>+B73+B74+B75+B76</f>
        <v>-3959</v>
      </c>
      <c r="C22" s="22">
        <f t="shared" ref="C22:L22" si="7">+C73+C74+C75+C76</f>
        <v>-785</v>
      </c>
      <c r="D22" s="22">
        <f t="shared" si="7"/>
        <v>2575</v>
      </c>
      <c r="E22" s="22">
        <f t="shared" si="7"/>
        <v>26861</v>
      </c>
      <c r="F22" s="22">
        <f t="shared" si="7"/>
        <v>24286</v>
      </c>
      <c r="G22" s="22">
        <f t="shared" si="7"/>
        <v>-521</v>
      </c>
      <c r="H22" s="22">
        <f t="shared" si="7"/>
        <v>30298</v>
      </c>
      <c r="I22" s="22">
        <f t="shared" si="7"/>
        <v>30819</v>
      </c>
      <c r="J22" s="22">
        <f t="shared" si="7"/>
        <v>-5228</v>
      </c>
      <c r="K22" s="22">
        <f t="shared" si="7"/>
        <v>-5978</v>
      </c>
      <c r="L22" s="22">
        <f t="shared" si="7"/>
        <v>750</v>
      </c>
      <c r="M22" s="4"/>
      <c r="N22" s="4"/>
      <c r="O22" s="4"/>
      <c r="P22" s="4"/>
      <c r="Q22" s="4"/>
    </row>
    <row r="23" spans="1:17" s="1" customFormat="1" ht="21" customHeight="1" x14ac:dyDescent="0.2">
      <c r="A23" s="23">
        <v>2013</v>
      </c>
      <c r="B23" s="24">
        <f>+B77+B78+B79+B80</f>
        <v>3594</v>
      </c>
      <c r="C23" s="24">
        <f t="shared" ref="C23:L23" si="8">+C77+C78+C79+C80</f>
        <v>512</v>
      </c>
      <c r="D23" s="24">
        <f t="shared" si="8"/>
        <v>1018</v>
      </c>
      <c r="E23" s="24">
        <f t="shared" si="8"/>
        <v>23374</v>
      </c>
      <c r="F23" s="24">
        <f t="shared" si="8"/>
        <v>22356</v>
      </c>
      <c r="G23" s="24">
        <f t="shared" si="8"/>
        <v>0</v>
      </c>
      <c r="H23" s="24">
        <f t="shared" si="8"/>
        <v>32821</v>
      </c>
      <c r="I23" s="24">
        <f t="shared" si="8"/>
        <v>32821</v>
      </c>
      <c r="J23" s="24">
        <f t="shared" si="8"/>
        <v>2064</v>
      </c>
      <c r="K23" s="24">
        <f t="shared" si="8"/>
        <v>2570</v>
      </c>
      <c r="L23" s="24">
        <f t="shared" si="8"/>
        <v>-506</v>
      </c>
      <c r="M23" s="4"/>
      <c r="N23" s="4"/>
      <c r="O23" s="4"/>
      <c r="P23" s="4"/>
      <c r="Q23" s="4"/>
    </row>
    <row r="24" spans="1:17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"/>
      <c r="N24" s="4"/>
    </row>
    <row r="25" spans="1:17" s="1" customFormat="1" ht="21" customHeight="1" x14ac:dyDescent="0.2">
      <c r="A25" s="28" t="s">
        <v>0</v>
      </c>
      <c r="B25" s="22">
        <f t="shared" ref="B25:B48" si="9">+D25+G25+J25+C25</f>
        <v>-1168</v>
      </c>
      <c r="C25" s="22">
        <v>149</v>
      </c>
      <c r="D25" s="22">
        <f t="shared" ref="D25:D48" si="10">+E25-F25</f>
        <v>218</v>
      </c>
      <c r="E25" s="22">
        <v>990</v>
      </c>
      <c r="F25" s="22">
        <v>772</v>
      </c>
      <c r="G25" s="22">
        <f t="shared" ref="G25:G48" si="11">+H25-I25</f>
        <v>-247</v>
      </c>
      <c r="H25" s="22">
        <v>167</v>
      </c>
      <c r="I25" s="22">
        <v>414</v>
      </c>
      <c r="J25" s="22">
        <f t="shared" ref="J25:J48" si="12">+K25+L25</f>
        <v>-1288</v>
      </c>
      <c r="K25" s="22">
        <v>-1349</v>
      </c>
      <c r="L25" s="22">
        <v>61</v>
      </c>
      <c r="M25" s="4"/>
      <c r="N25" s="4"/>
    </row>
    <row r="26" spans="1:17" s="1" customFormat="1" ht="21" customHeight="1" x14ac:dyDescent="0.2">
      <c r="A26" s="29" t="s">
        <v>1</v>
      </c>
      <c r="B26" s="24">
        <f t="shared" si="9"/>
        <v>605</v>
      </c>
      <c r="C26" s="24">
        <v>181</v>
      </c>
      <c r="D26" s="24">
        <f t="shared" si="10"/>
        <v>332</v>
      </c>
      <c r="E26" s="24">
        <v>1081</v>
      </c>
      <c r="F26" s="24">
        <v>749</v>
      </c>
      <c r="G26" s="24">
        <f t="shared" si="11"/>
        <v>135</v>
      </c>
      <c r="H26" s="24">
        <v>193</v>
      </c>
      <c r="I26" s="24">
        <v>58</v>
      </c>
      <c r="J26" s="24">
        <f t="shared" si="12"/>
        <v>-43</v>
      </c>
      <c r="K26" s="24">
        <v>-69</v>
      </c>
      <c r="L26" s="24">
        <v>26</v>
      </c>
      <c r="M26" s="4"/>
      <c r="N26" s="4"/>
    </row>
    <row r="27" spans="1:17" s="1" customFormat="1" ht="21" customHeight="1" x14ac:dyDescent="0.2">
      <c r="A27" s="28" t="s">
        <v>2</v>
      </c>
      <c r="B27" s="22">
        <f t="shared" si="9"/>
        <v>-82</v>
      </c>
      <c r="C27" s="22">
        <v>-167</v>
      </c>
      <c r="D27" s="22">
        <f t="shared" si="10"/>
        <v>184</v>
      </c>
      <c r="E27" s="22">
        <v>967</v>
      </c>
      <c r="F27" s="22">
        <v>783</v>
      </c>
      <c r="G27" s="22">
        <f t="shared" si="11"/>
        <v>-28</v>
      </c>
      <c r="H27" s="22">
        <v>143</v>
      </c>
      <c r="I27" s="22">
        <v>171</v>
      </c>
      <c r="J27" s="22">
        <f t="shared" si="12"/>
        <v>-71</v>
      </c>
      <c r="K27" s="22">
        <v>-108</v>
      </c>
      <c r="L27" s="22">
        <v>37</v>
      </c>
      <c r="M27" s="4"/>
      <c r="N27" s="4"/>
    </row>
    <row r="28" spans="1:17" s="1" customFormat="1" ht="21" customHeight="1" x14ac:dyDescent="0.2">
      <c r="A28" s="29" t="s">
        <v>3</v>
      </c>
      <c r="B28" s="24">
        <f t="shared" si="9"/>
        <v>1801</v>
      </c>
      <c r="C28" s="24">
        <v>560</v>
      </c>
      <c r="D28" s="24">
        <f t="shared" si="10"/>
        <v>1677</v>
      </c>
      <c r="E28" s="24">
        <v>2866</v>
      </c>
      <c r="F28" s="24">
        <v>1189</v>
      </c>
      <c r="G28" s="24">
        <f t="shared" si="11"/>
        <v>-157</v>
      </c>
      <c r="H28" s="24">
        <v>139</v>
      </c>
      <c r="I28" s="24">
        <v>296</v>
      </c>
      <c r="J28" s="24">
        <f t="shared" si="12"/>
        <v>-279</v>
      </c>
      <c r="K28" s="24">
        <v>-328</v>
      </c>
      <c r="L28" s="24">
        <v>49</v>
      </c>
      <c r="M28" s="4"/>
      <c r="N28" s="4"/>
    </row>
    <row r="29" spans="1:17" s="1" customFormat="1" ht="21" customHeight="1" x14ac:dyDescent="0.2">
      <c r="A29" s="28" t="s">
        <v>7</v>
      </c>
      <c r="B29" s="22">
        <f t="shared" si="9"/>
        <v>730</v>
      </c>
      <c r="C29" s="22">
        <v>366</v>
      </c>
      <c r="D29" s="22">
        <f t="shared" si="10"/>
        <v>206</v>
      </c>
      <c r="E29" s="22">
        <v>1500</v>
      </c>
      <c r="F29" s="22">
        <v>1294</v>
      </c>
      <c r="G29" s="22">
        <f t="shared" si="11"/>
        <v>-100</v>
      </c>
      <c r="H29" s="22">
        <v>96</v>
      </c>
      <c r="I29" s="22">
        <v>196</v>
      </c>
      <c r="J29" s="22">
        <f t="shared" si="12"/>
        <v>258</v>
      </c>
      <c r="K29" s="22">
        <v>231</v>
      </c>
      <c r="L29" s="22">
        <v>27</v>
      </c>
      <c r="M29" s="4"/>
      <c r="N29" s="4"/>
    </row>
    <row r="30" spans="1:17" s="1" customFormat="1" ht="21" customHeight="1" x14ac:dyDescent="0.2">
      <c r="A30" s="29" t="s">
        <v>4</v>
      </c>
      <c r="B30" s="24">
        <f t="shared" si="9"/>
        <v>843</v>
      </c>
      <c r="C30" s="24">
        <v>147</v>
      </c>
      <c r="D30" s="24">
        <f t="shared" si="10"/>
        <v>403</v>
      </c>
      <c r="E30" s="24">
        <v>1861</v>
      </c>
      <c r="F30" s="24">
        <v>1458</v>
      </c>
      <c r="G30" s="24">
        <f t="shared" si="11"/>
        <v>195</v>
      </c>
      <c r="H30" s="24">
        <v>302</v>
      </c>
      <c r="I30" s="24">
        <v>107</v>
      </c>
      <c r="J30" s="24">
        <f t="shared" si="12"/>
        <v>98</v>
      </c>
      <c r="K30" s="24">
        <v>32</v>
      </c>
      <c r="L30" s="24">
        <v>66</v>
      </c>
      <c r="M30" s="4"/>
      <c r="N30" s="4"/>
    </row>
    <row r="31" spans="1:17" s="1" customFormat="1" ht="21" customHeight="1" x14ac:dyDescent="0.2">
      <c r="A31" s="28" t="s">
        <v>5</v>
      </c>
      <c r="B31" s="22">
        <f t="shared" si="9"/>
        <v>521</v>
      </c>
      <c r="C31" s="22">
        <v>-189</v>
      </c>
      <c r="D31" s="22">
        <f t="shared" si="10"/>
        <v>541</v>
      </c>
      <c r="E31" s="22">
        <v>1684</v>
      </c>
      <c r="F31" s="22">
        <v>1143</v>
      </c>
      <c r="G31" s="22">
        <f t="shared" si="11"/>
        <v>138</v>
      </c>
      <c r="H31" s="22">
        <v>183</v>
      </c>
      <c r="I31" s="22">
        <v>45</v>
      </c>
      <c r="J31" s="22">
        <f t="shared" si="12"/>
        <v>31</v>
      </c>
      <c r="K31" s="22">
        <v>-4</v>
      </c>
      <c r="L31" s="22">
        <v>35</v>
      </c>
      <c r="M31" s="4"/>
      <c r="N31" s="4"/>
    </row>
    <row r="32" spans="1:17" s="1" customFormat="1" ht="21" customHeight="1" x14ac:dyDescent="0.2">
      <c r="A32" s="29" t="s">
        <v>6</v>
      </c>
      <c r="B32" s="24">
        <f t="shared" si="9"/>
        <v>-1432</v>
      </c>
      <c r="C32" s="24">
        <v>155</v>
      </c>
      <c r="D32" s="24">
        <f t="shared" si="10"/>
        <v>-1803</v>
      </c>
      <c r="E32" s="24">
        <v>2677</v>
      </c>
      <c r="F32" s="24">
        <v>4480</v>
      </c>
      <c r="G32" s="24">
        <f t="shared" si="11"/>
        <v>-180</v>
      </c>
      <c r="H32" s="24">
        <v>53</v>
      </c>
      <c r="I32" s="24">
        <v>233</v>
      </c>
      <c r="J32" s="24">
        <f t="shared" si="12"/>
        <v>396</v>
      </c>
      <c r="K32" s="24">
        <v>179</v>
      </c>
      <c r="L32" s="24">
        <v>217</v>
      </c>
      <c r="M32" s="4"/>
      <c r="N32" s="4"/>
    </row>
    <row r="33" spans="1:14" s="1" customFormat="1" ht="21" customHeight="1" x14ac:dyDescent="0.2">
      <c r="A33" s="28" t="s">
        <v>11</v>
      </c>
      <c r="B33" s="22">
        <f t="shared" si="9"/>
        <v>751</v>
      </c>
      <c r="C33" s="22">
        <v>300</v>
      </c>
      <c r="D33" s="22">
        <f t="shared" si="10"/>
        <v>534</v>
      </c>
      <c r="E33" s="22">
        <v>1422</v>
      </c>
      <c r="F33" s="22">
        <v>888</v>
      </c>
      <c r="G33" s="22">
        <f t="shared" si="11"/>
        <v>30</v>
      </c>
      <c r="H33" s="22">
        <v>68</v>
      </c>
      <c r="I33" s="22">
        <v>38</v>
      </c>
      <c r="J33" s="22">
        <f t="shared" si="12"/>
        <v>-113</v>
      </c>
      <c r="K33" s="22">
        <v>-111</v>
      </c>
      <c r="L33" s="22">
        <v>-2</v>
      </c>
      <c r="M33" s="4"/>
      <c r="N33" s="4"/>
    </row>
    <row r="34" spans="1:14" s="1" customFormat="1" ht="21" customHeight="1" x14ac:dyDescent="0.2">
      <c r="A34" s="29" t="s">
        <v>8</v>
      </c>
      <c r="B34" s="24">
        <f t="shared" si="9"/>
        <v>34</v>
      </c>
      <c r="C34" s="24">
        <v>720</v>
      </c>
      <c r="D34" s="24">
        <f t="shared" si="10"/>
        <v>-577</v>
      </c>
      <c r="E34" s="24">
        <v>1182</v>
      </c>
      <c r="F34" s="24">
        <v>1759</v>
      </c>
      <c r="G34" s="24">
        <f t="shared" si="11"/>
        <v>-4</v>
      </c>
      <c r="H34" s="24">
        <v>157</v>
      </c>
      <c r="I34" s="24">
        <v>161</v>
      </c>
      <c r="J34" s="24">
        <f t="shared" si="12"/>
        <v>-105</v>
      </c>
      <c r="K34" s="24">
        <v>-146</v>
      </c>
      <c r="L34" s="24">
        <v>41</v>
      </c>
      <c r="M34" s="4"/>
      <c r="N34" s="4"/>
    </row>
    <row r="35" spans="1:14" s="1" customFormat="1" ht="21" customHeight="1" x14ac:dyDescent="0.2">
      <c r="A35" s="28" t="s">
        <v>9</v>
      </c>
      <c r="B35" s="22">
        <f t="shared" si="9"/>
        <v>-718</v>
      </c>
      <c r="C35" s="22">
        <v>-39</v>
      </c>
      <c r="D35" s="22">
        <f t="shared" si="10"/>
        <v>-654</v>
      </c>
      <c r="E35" s="22">
        <v>1271</v>
      </c>
      <c r="F35" s="22">
        <v>1925</v>
      </c>
      <c r="G35" s="22">
        <f t="shared" si="11"/>
        <v>-11</v>
      </c>
      <c r="H35" s="22">
        <v>177</v>
      </c>
      <c r="I35" s="22">
        <v>188</v>
      </c>
      <c r="J35" s="22">
        <f t="shared" si="12"/>
        <v>-14</v>
      </c>
      <c r="K35" s="22">
        <v>-17</v>
      </c>
      <c r="L35" s="22">
        <v>3</v>
      </c>
      <c r="M35" s="4"/>
      <c r="N35" s="4"/>
    </row>
    <row r="36" spans="1:14" s="1" customFormat="1" ht="21" customHeight="1" x14ac:dyDescent="0.2">
      <c r="A36" s="29" t="s">
        <v>10</v>
      </c>
      <c r="B36" s="24">
        <f t="shared" si="9"/>
        <v>329</v>
      </c>
      <c r="C36" s="24">
        <v>773</v>
      </c>
      <c r="D36" s="24">
        <f t="shared" si="10"/>
        <v>-557</v>
      </c>
      <c r="E36" s="24">
        <v>1463</v>
      </c>
      <c r="F36" s="24">
        <v>2020</v>
      </c>
      <c r="G36" s="24">
        <f t="shared" si="11"/>
        <v>337</v>
      </c>
      <c r="H36" s="24">
        <v>1014</v>
      </c>
      <c r="I36" s="24">
        <v>677</v>
      </c>
      <c r="J36" s="24">
        <f t="shared" si="12"/>
        <v>-224</v>
      </c>
      <c r="K36" s="24">
        <v>-244</v>
      </c>
      <c r="L36" s="24">
        <v>20</v>
      </c>
      <c r="M36" s="4"/>
      <c r="N36" s="4"/>
    </row>
    <row r="37" spans="1:14" s="1" customFormat="1" ht="21" customHeight="1" x14ac:dyDescent="0.2">
      <c r="A37" s="28" t="s">
        <v>15</v>
      </c>
      <c r="B37" s="22">
        <f t="shared" si="9"/>
        <v>58</v>
      </c>
      <c r="C37" s="22">
        <v>250</v>
      </c>
      <c r="D37" s="22">
        <f t="shared" si="10"/>
        <v>-587</v>
      </c>
      <c r="E37" s="22">
        <v>1461</v>
      </c>
      <c r="F37" s="22">
        <v>2048</v>
      </c>
      <c r="G37" s="22">
        <f t="shared" si="11"/>
        <v>-246</v>
      </c>
      <c r="H37" s="22">
        <v>168</v>
      </c>
      <c r="I37" s="22">
        <v>414</v>
      </c>
      <c r="J37" s="22">
        <f t="shared" si="12"/>
        <v>641</v>
      </c>
      <c r="K37" s="22">
        <v>624</v>
      </c>
      <c r="L37" s="22">
        <v>17</v>
      </c>
      <c r="M37" s="4"/>
      <c r="N37" s="4"/>
    </row>
    <row r="38" spans="1:14" s="1" customFormat="1" ht="21" customHeight="1" x14ac:dyDescent="0.2">
      <c r="A38" s="29" t="s">
        <v>12</v>
      </c>
      <c r="B38" s="24">
        <f t="shared" si="9"/>
        <v>786</v>
      </c>
      <c r="C38" s="24">
        <v>352</v>
      </c>
      <c r="D38" s="24">
        <f t="shared" si="10"/>
        <v>370</v>
      </c>
      <c r="E38" s="24">
        <v>2345</v>
      </c>
      <c r="F38" s="24">
        <v>1975</v>
      </c>
      <c r="G38" s="24">
        <f t="shared" si="11"/>
        <v>-32</v>
      </c>
      <c r="H38" s="24">
        <v>1277</v>
      </c>
      <c r="I38" s="24">
        <v>1309</v>
      </c>
      <c r="J38" s="24">
        <f t="shared" si="12"/>
        <v>96</v>
      </c>
      <c r="K38" s="24">
        <v>115</v>
      </c>
      <c r="L38" s="24">
        <v>-19</v>
      </c>
      <c r="M38" s="4"/>
      <c r="N38" s="4"/>
    </row>
    <row r="39" spans="1:14" s="1" customFormat="1" ht="21" customHeight="1" x14ac:dyDescent="0.2">
      <c r="A39" s="28" t="s">
        <v>13</v>
      </c>
      <c r="B39" s="22">
        <f t="shared" si="9"/>
        <v>277</v>
      </c>
      <c r="C39" s="22">
        <v>347</v>
      </c>
      <c r="D39" s="22">
        <f t="shared" si="10"/>
        <v>-567</v>
      </c>
      <c r="E39" s="22">
        <v>2050</v>
      </c>
      <c r="F39" s="22">
        <v>2617</v>
      </c>
      <c r="G39" s="22">
        <f t="shared" si="11"/>
        <v>41</v>
      </c>
      <c r="H39" s="22">
        <v>166</v>
      </c>
      <c r="I39" s="22">
        <v>125</v>
      </c>
      <c r="J39" s="22">
        <f t="shared" si="12"/>
        <v>456</v>
      </c>
      <c r="K39" s="22">
        <v>436</v>
      </c>
      <c r="L39" s="22">
        <v>20</v>
      </c>
      <c r="M39" s="4"/>
      <c r="N39" s="4"/>
    </row>
    <row r="40" spans="1:14" s="1" customFormat="1" ht="21" customHeight="1" x14ac:dyDescent="0.2">
      <c r="A40" s="29" t="s">
        <v>14</v>
      </c>
      <c r="B40" s="24">
        <f t="shared" si="9"/>
        <v>2200</v>
      </c>
      <c r="C40" s="24">
        <v>517</v>
      </c>
      <c r="D40" s="24">
        <f t="shared" si="10"/>
        <v>930</v>
      </c>
      <c r="E40" s="24">
        <v>3126</v>
      </c>
      <c r="F40" s="24">
        <v>2196</v>
      </c>
      <c r="G40" s="24">
        <f t="shared" si="11"/>
        <v>160</v>
      </c>
      <c r="H40" s="24">
        <v>307</v>
      </c>
      <c r="I40" s="24">
        <v>147</v>
      </c>
      <c r="J40" s="24">
        <f t="shared" si="12"/>
        <v>593</v>
      </c>
      <c r="K40" s="24">
        <v>591</v>
      </c>
      <c r="L40" s="24">
        <v>2</v>
      </c>
      <c r="M40" s="4"/>
      <c r="N40" s="4"/>
    </row>
    <row r="41" spans="1:14" s="1" customFormat="1" ht="21" customHeight="1" x14ac:dyDescent="0.2">
      <c r="A41" s="28" t="s">
        <v>19</v>
      </c>
      <c r="B41" s="22">
        <f t="shared" si="9"/>
        <v>84</v>
      </c>
      <c r="C41" s="22">
        <v>79</v>
      </c>
      <c r="D41" s="22">
        <f t="shared" si="10"/>
        <v>-306</v>
      </c>
      <c r="E41" s="22">
        <v>2650</v>
      </c>
      <c r="F41" s="22">
        <v>2956</v>
      </c>
      <c r="G41" s="22">
        <f t="shared" si="11"/>
        <v>-1</v>
      </c>
      <c r="H41" s="22">
        <v>257</v>
      </c>
      <c r="I41" s="22">
        <v>258</v>
      </c>
      <c r="J41" s="22">
        <f t="shared" si="12"/>
        <v>312</v>
      </c>
      <c r="K41" s="22">
        <v>321</v>
      </c>
      <c r="L41" s="22">
        <v>-9</v>
      </c>
      <c r="M41" s="4"/>
      <c r="N41" s="4"/>
    </row>
    <row r="42" spans="1:14" s="1" customFormat="1" ht="21" customHeight="1" x14ac:dyDescent="0.2">
      <c r="A42" s="29" t="s">
        <v>20</v>
      </c>
      <c r="B42" s="24">
        <f t="shared" si="9"/>
        <v>2015</v>
      </c>
      <c r="C42" s="24">
        <v>830</v>
      </c>
      <c r="D42" s="24">
        <f t="shared" si="10"/>
        <v>334</v>
      </c>
      <c r="E42" s="24">
        <v>4089</v>
      </c>
      <c r="F42" s="24">
        <v>3755</v>
      </c>
      <c r="G42" s="24">
        <f t="shared" si="11"/>
        <v>579</v>
      </c>
      <c r="H42" s="24">
        <v>1037</v>
      </c>
      <c r="I42" s="24">
        <v>458</v>
      </c>
      <c r="J42" s="24">
        <f t="shared" si="12"/>
        <v>272</v>
      </c>
      <c r="K42" s="24">
        <v>271</v>
      </c>
      <c r="L42" s="24">
        <v>1</v>
      </c>
      <c r="M42" s="4"/>
      <c r="N42" s="4"/>
    </row>
    <row r="43" spans="1:14" s="1" customFormat="1" ht="21" customHeight="1" x14ac:dyDescent="0.2">
      <c r="A43" s="28" t="s">
        <v>21</v>
      </c>
      <c r="B43" s="22">
        <f t="shared" si="9"/>
        <v>-483</v>
      </c>
      <c r="C43" s="22">
        <v>1</v>
      </c>
      <c r="D43" s="22">
        <f t="shared" si="10"/>
        <v>-1105</v>
      </c>
      <c r="E43" s="22">
        <v>2486</v>
      </c>
      <c r="F43" s="22">
        <v>3591</v>
      </c>
      <c r="G43" s="22">
        <f t="shared" si="11"/>
        <v>151</v>
      </c>
      <c r="H43" s="22">
        <v>861</v>
      </c>
      <c r="I43" s="22">
        <v>710</v>
      </c>
      <c r="J43" s="22">
        <f t="shared" si="12"/>
        <v>470</v>
      </c>
      <c r="K43" s="22">
        <v>470</v>
      </c>
      <c r="L43" s="22">
        <v>0</v>
      </c>
      <c r="M43" s="4"/>
      <c r="N43" s="4"/>
    </row>
    <row r="44" spans="1:14" s="1" customFormat="1" ht="21" customHeight="1" x14ac:dyDescent="0.2">
      <c r="A44" s="29" t="s">
        <v>22</v>
      </c>
      <c r="B44" s="24">
        <f t="shared" si="9"/>
        <v>-2821</v>
      </c>
      <c r="C44" s="24">
        <v>340</v>
      </c>
      <c r="D44" s="24">
        <f t="shared" si="10"/>
        <v>-2266</v>
      </c>
      <c r="E44" s="24">
        <v>4673</v>
      </c>
      <c r="F44" s="24">
        <v>6939</v>
      </c>
      <c r="G44" s="24">
        <f t="shared" si="11"/>
        <v>98</v>
      </c>
      <c r="H44" s="24">
        <v>1326</v>
      </c>
      <c r="I44" s="24">
        <v>1228</v>
      </c>
      <c r="J44" s="24">
        <f t="shared" si="12"/>
        <v>-993</v>
      </c>
      <c r="K44" s="24">
        <v>-982</v>
      </c>
      <c r="L44" s="24">
        <v>-11</v>
      </c>
      <c r="M44" s="4"/>
      <c r="N44" s="4"/>
    </row>
    <row r="45" spans="1:14" s="1" customFormat="1" ht="21" customHeight="1" x14ac:dyDescent="0.2">
      <c r="A45" s="28" t="s">
        <v>23</v>
      </c>
      <c r="B45" s="22">
        <f t="shared" si="9"/>
        <v>-3138</v>
      </c>
      <c r="C45" s="22">
        <v>219</v>
      </c>
      <c r="D45" s="22">
        <f t="shared" si="10"/>
        <v>-3995</v>
      </c>
      <c r="E45" s="22">
        <v>4546</v>
      </c>
      <c r="F45" s="22">
        <v>8541</v>
      </c>
      <c r="G45" s="22">
        <f t="shared" si="11"/>
        <v>-699</v>
      </c>
      <c r="H45" s="22">
        <v>216</v>
      </c>
      <c r="I45" s="22">
        <v>915</v>
      </c>
      <c r="J45" s="22">
        <f t="shared" si="12"/>
        <v>1337</v>
      </c>
      <c r="K45" s="22">
        <v>1308</v>
      </c>
      <c r="L45" s="22">
        <v>29</v>
      </c>
      <c r="M45" s="4"/>
      <c r="N45" s="4"/>
    </row>
    <row r="46" spans="1:14" s="1" customFormat="1" ht="21" customHeight="1" x14ac:dyDescent="0.2">
      <c r="A46" s="29" t="s">
        <v>24</v>
      </c>
      <c r="B46" s="24">
        <f t="shared" si="9"/>
        <v>-1870</v>
      </c>
      <c r="C46" s="24">
        <v>60</v>
      </c>
      <c r="D46" s="24">
        <f t="shared" si="10"/>
        <v>-1536</v>
      </c>
      <c r="E46" s="24">
        <v>3872</v>
      </c>
      <c r="F46" s="24">
        <v>5408</v>
      </c>
      <c r="G46" s="24">
        <f t="shared" si="11"/>
        <v>6</v>
      </c>
      <c r="H46" s="24">
        <v>135</v>
      </c>
      <c r="I46" s="24">
        <v>129</v>
      </c>
      <c r="J46" s="24">
        <f t="shared" si="12"/>
        <v>-400</v>
      </c>
      <c r="K46" s="24">
        <v>-417</v>
      </c>
      <c r="L46" s="24">
        <v>17</v>
      </c>
      <c r="M46" s="4"/>
      <c r="N46" s="4"/>
    </row>
    <row r="47" spans="1:14" s="1" customFormat="1" ht="21" customHeight="1" x14ac:dyDescent="0.2">
      <c r="A47" s="28" t="s">
        <v>25</v>
      </c>
      <c r="B47" s="22">
        <f t="shared" si="9"/>
        <v>677</v>
      </c>
      <c r="C47" s="22">
        <v>370</v>
      </c>
      <c r="D47" s="22">
        <f t="shared" si="10"/>
        <v>157</v>
      </c>
      <c r="E47" s="22">
        <v>4286</v>
      </c>
      <c r="F47" s="22">
        <v>4129</v>
      </c>
      <c r="G47" s="22">
        <f t="shared" si="11"/>
        <v>62</v>
      </c>
      <c r="H47" s="22">
        <v>259</v>
      </c>
      <c r="I47" s="22">
        <v>197</v>
      </c>
      <c r="J47" s="22">
        <f t="shared" si="12"/>
        <v>88</v>
      </c>
      <c r="K47" s="22">
        <v>87</v>
      </c>
      <c r="L47" s="22">
        <v>1</v>
      </c>
      <c r="M47" s="4"/>
      <c r="N47" s="4"/>
    </row>
    <row r="48" spans="1:14" s="1" customFormat="1" ht="21" customHeight="1" x14ac:dyDescent="0.2">
      <c r="A48" s="29" t="s">
        <v>26</v>
      </c>
      <c r="B48" s="24">
        <f t="shared" si="9"/>
        <v>2599</v>
      </c>
      <c r="C48" s="24">
        <v>969</v>
      </c>
      <c r="D48" s="24">
        <f t="shared" si="10"/>
        <v>1438</v>
      </c>
      <c r="E48" s="24">
        <v>5229</v>
      </c>
      <c r="F48" s="24">
        <v>3791</v>
      </c>
      <c r="G48" s="24">
        <f t="shared" si="11"/>
        <v>-238</v>
      </c>
      <c r="H48" s="24">
        <v>212</v>
      </c>
      <c r="I48" s="24">
        <v>450</v>
      </c>
      <c r="J48" s="24">
        <f t="shared" si="12"/>
        <v>430</v>
      </c>
      <c r="K48" s="24">
        <v>438</v>
      </c>
      <c r="L48" s="24">
        <v>-8</v>
      </c>
      <c r="M48" s="4"/>
      <c r="N48" s="4"/>
    </row>
    <row r="49" spans="1:14" s="1" customFormat="1" ht="21" customHeight="1" x14ac:dyDescent="0.2">
      <c r="A49" s="28" t="s">
        <v>131</v>
      </c>
      <c r="B49" s="22">
        <f t="shared" ref="B49:B56" si="13">+D49+G49+J49+C49</f>
        <v>-1586</v>
      </c>
      <c r="C49" s="22">
        <v>-214</v>
      </c>
      <c r="D49" s="22">
        <f t="shared" ref="D49:D56" si="14">+E49-F49</f>
        <v>-272</v>
      </c>
      <c r="E49" s="22">
        <v>5222</v>
      </c>
      <c r="F49" s="22">
        <v>5494</v>
      </c>
      <c r="G49" s="22">
        <f t="shared" ref="G49:G56" si="15">+H49-I49</f>
        <v>-14</v>
      </c>
      <c r="H49" s="22">
        <v>214</v>
      </c>
      <c r="I49" s="22">
        <v>228</v>
      </c>
      <c r="J49" s="22">
        <f t="shared" ref="J49:J56" si="16">+K49+L49</f>
        <v>-1086</v>
      </c>
      <c r="K49" s="22">
        <v>-1076</v>
      </c>
      <c r="L49" s="22">
        <v>-10</v>
      </c>
      <c r="M49" s="4"/>
      <c r="N49" s="4"/>
    </row>
    <row r="50" spans="1:14" s="1" customFormat="1" ht="21" customHeight="1" x14ac:dyDescent="0.2">
      <c r="A50" s="29" t="s">
        <v>132</v>
      </c>
      <c r="B50" s="24">
        <f t="shared" si="13"/>
        <v>4861</v>
      </c>
      <c r="C50" s="24">
        <v>1468</v>
      </c>
      <c r="D50" s="24">
        <f t="shared" si="14"/>
        <v>1877</v>
      </c>
      <c r="E50" s="24">
        <v>5065</v>
      </c>
      <c r="F50" s="24">
        <v>3188</v>
      </c>
      <c r="G50" s="24">
        <f t="shared" si="15"/>
        <v>-41</v>
      </c>
      <c r="H50" s="24">
        <v>279</v>
      </c>
      <c r="I50" s="24">
        <v>320</v>
      </c>
      <c r="J50" s="24">
        <f t="shared" si="16"/>
        <v>1557</v>
      </c>
      <c r="K50" s="24">
        <v>1551</v>
      </c>
      <c r="L50" s="24">
        <v>6</v>
      </c>
      <c r="M50" s="4"/>
      <c r="N50" s="4"/>
    </row>
    <row r="51" spans="1:14" s="1" customFormat="1" ht="21" customHeight="1" x14ac:dyDescent="0.2">
      <c r="A51" s="28" t="s">
        <v>133</v>
      </c>
      <c r="B51" s="22">
        <f t="shared" si="13"/>
        <v>2760</v>
      </c>
      <c r="C51" s="22">
        <v>-565</v>
      </c>
      <c r="D51" s="22">
        <f t="shared" si="14"/>
        <v>2494</v>
      </c>
      <c r="E51" s="22">
        <v>6204</v>
      </c>
      <c r="F51" s="22">
        <v>3710</v>
      </c>
      <c r="G51" s="22">
        <f t="shared" si="15"/>
        <v>17</v>
      </c>
      <c r="H51" s="22">
        <v>279</v>
      </c>
      <c r="I51" s="22">
        <v>262</v>
      </c>
      <c r="J51" s="22">
        <f t="shared" si="16"/>
        <v>814</v>
      </c>
      <c r="K51" s="22">
        <v>814</v>
      </c>
      <c r="L51" s="22">
        <v>0</v>
      </c>
      <c r="M51" s="4"/>
      <c r="N51" s="4"/>
    </row>
    <row r="52" spans="1:14" s="1" customFormat="1" ht="21" customHeight="1" x14ac:dyDescent="0.2">
      <c r="A52" s="29" t="s">
        <v>134</v>
      </c>
      <c r="B52" s="24">
        <f t="shared" si="13"/>
        <v>4069</v>
      </c>
      <c r="C52" s="24">
        <v>1229</v>
      </c>
      <c r="D52" s="24">
        <f t="shared" si="14"/>
        <v>3078</v>
      </c>
      <c r="E52" s="24">
        <v>8493</v>
      </c>
      <c r="F52" s="24">
        <v>5415</v>
      </c>
      <c r="G52" s="24">
        <f t="shared" si="15"/>
        <v>99</v>
      </c>
      <c r="H52" s="24">
        <v>405</v>
      </c>
      <c r="I52" s="24">
        <v>306</v>
      </c>
      <c r="J52" s="24">
        <f t="shared" si="16"/>
        <v>-337</v>
      </c>
      <c r="K52" s="24">
        <v>-337</v>
      </c>
      <c r="L52" s="24">
        <v>0</v>
      </c>
      <c r="M52" s="4"/>
      <c r="N52" s="4"/>
    </row>
    <row r="53" spans="1:14" s="1" customFormat="1" ht="21" customHeight="1" x14ac:dyDescent="0.2">
      <c r="A53" s="28" t="s">
        <v>136</v>
      </c>
      <c r="B53" s="22">
        <f t="shared" si="13"/>
        <v>3865</v>
      </c>
      <c r="C53" s="22">
        <v>342</v>
      </c>
      <c r="D53" s="22">
        <f t="shared" si="14"/>
        <v>1827</v>
      </c>
      <c r="E53" s="22">
        <v>6585</v>
      </c>
      <c r="F53" s="22">
        <v>4758</v>
      </c>
      <c r="G53" s="22">
        <f t="shared" si="15"/>
        <v>125</v>
      </c>
      <c r="H53" s="22">
        <v>428</v>
      </c>
      <c r="I53" s="22">
        <v>303</v>
      </c>
      <c r="J53" s="22">
        <f t="shared" si="16"/>
        <v>1571</v>
      </c>
      <c r="K53" s="22">
        <v>1592</v>
      </c>
      <c r="L53" s="22">
        <v>-21</v>
      </c>
      <c r="M53" s="4"/>
    </row>
    <row r="54" spans="1:14" s="1" customFormat="1" ht="21" customHeight="1" x14ac:dyDescent="0.2">
      <c r="A54" s="29" t="s">
        <v>137</v>
      </c>
      <c r="B54" s="24">
        <f t="shared" si="13"/>
        <v>8467</v>
      </c>
      <c r="C54" s="24">
        <v>1492</v>
      </c>
      <c r="D54" s="24">
        <f t="shared" si="14"/>
        <v>1350</v>
      </c>
      <c r="E54" s="24">
        <v>7415</v>
      </c>
      <c r="F54" s="24">
        <v>6065</v>
      </c>
      <c r="G54" s="24">
        <f t="shared" si="15"/>
        <v>248</v>
      </c>
      <c r="H54" s="24">
        <v>820</v>
      </c>
      <c r="I54" s="24">
        <v>572</v>
      </c>
      <c r="J54" s="24">
        <f t="shared" si="16"/>
        <v>5377</v>
      </c>
      <c r="K54" s="24">
        <v>5398</v>
      </c>
      <c r="L54" s="24">
        <v>-21</v>
      </c>
      <c r="M54" s="4"/>
    </row>
    <row r="55" spans="1:14" s="1" customFormat="1" ht="21" customHeight="1" x14ac:dyDescent="0.2">
      <c r="A55" s="28" t="s">
        <v>138</v>
      </c>
      <c r="B55" s="22">
        <f t="shared" si="13"/>
        <v>7576</v>
      </c>
      <c r="C55" s="22">
        <v>-172</v>
      </c>
      <c r="D55" s="22">
        <f t="shared" si="14"/>
        <v>4936</v>
      </c>
      <c r="E55" s="22">
        <v>10382</v>
      </c>
      <c r="F55" s="22">
        <v>5446</v>
      </c>
      <c r="G55" s="22">
        <f t="shared" si="15"/>
        <v>35</v>
      </c>
      <c r="H55" s="22">
        <v>932</v>
      </c>
      <c r="I55" s="22">
        <v>897</v>
      </c>
      <c r="J55" s="22">
        <f t="shared" si="16"/>
        <v>2777</v>
      </c>
      <c r="K55" s="22">
        <v>2763</v>
      </c>
      <c r="L55" s="22">
        <v>14</v>
      </c>
      <c r="M55" s="4"/>
    </row>
    <row r="56" spans="1:14" s="1" customFormat="1" ht="21" customHeight="1" x14ac:dyDescent="0.2">
      <c r="A56" s="29" t="s">
        <v>139</v>
      </c>
      <c r="B56" s="24">
        <f t="shared" si="13"/>
        <v>10216</v>
      </c>
      <c r="C56" s="24">
        <v>848</v>
      </c>
      <c r="D56" s="24">
        <f t="shared" si="14"/>
        <v>4401</v>
      </c>
      <c r="E56" s="24">
        <v>13761</v>
      </c>
      <c r="F56" s="24">
        <v>9360</v>
      </c>
      <c r="G56" s="24">
        <f t="shared" si="15"/>
        <v>429</v>
      </c>
      <c r="H56" s="24">
        <v>1497</v>
      </c>
      <c r="I56" s="24">
        <v>1068</v>
      </c>
      <c r="J56" s="24">
        <f t="shared" si="16"/>
        <v>4538</v>
      </c>
      <c r="K56" s="24">
        <v>4523</v>
      </c>
      <c r="L56" s="24">
        <v>15</v>
      </c>
      <c r="M56" s="4"/>
    </row>
    <row r="57" spans="1:14" s="1" customFormat="1" ht="21" customHeight="1" x14ac:dyDescent="0.2">
      <c r="A57" s="28" t="s">
        <v>140</v>
      </c>
      <c r="B57" s="22">
        <f t="shared" ref="B57:B64" si="17">+D57+G57+J57+C57</f>
        <v>15997</v>
      </c>
      <c r="C57" s="22">
        <v>1735</v>
      </c>
      <c r="D57" s="22">
        <f t="shared" ref="D57:D64" si="18">+E57-F57</f>
        <v>4267</v>
      </c>
      <c r="E57" s="22">
        <v>10385</v>
      </c>
      <c r="F57" s="22">
        <v>6118</v>
      </c>
      <c r="G57" s="22">
        <f t="shared" ref="G57:G64" si="19">+H57-I57</f>
        <v>-336</v>
      </c>
      <c r="H57" s="22">
        <v>1317</v>
      </c>
      <c r="I57" s="22">
        <v>1653</v>
      </c>
      <c r="J57" s="22">
        <f t="shared" ref="J57:J64" si="20">+K57+L57</f>
        <v>10331</v>
      </c>
      <c r="K57" s="22">
        <v>10330</v>
      </c>
      <c r="L57" s="22">
        <v>1</v>
      </c>
      <c r="M57" s="4"/>
    </row>
    <row r="58" spans="1:14" s="1" customFormat="1" ht="21" customHeight="1" x14ac:dyDescent="0.2">
      <c r="A58" s="29" t="s">
        <v>141</v>
      </c>
      <c r="B58" s="24">
        <f t="shared" si="17"/>
        <v>10333</v>
      </c>
      <c r="C58" s="24">
        <v>1297</v>
      </c>
      <c r="D58" s="24">
        <f t="shared" si="18"/>
        <v>4816</v>
      </c>
      <c r="E58" s="24">
        <v>10660</v>
      </c>
      <c r="F58" s="24">
        <v>5844</v>
      </c>
      <c r="G58" s="24">
        <f t="shared" si="19"/>
        <v>201</v>
      </c>
      <c r="H58" s="24">
        <v>2959</v>
      </c>
      <c r="I58" s="24">
        <v>2758</v>
      </c>
      <c r="J58" s="24">
        <f t="shared" si="20"/>
        <v>4019</v>
      </c>
      <c r="K58" s="24">
        <v>4015</v>
      </c>
      <c r="L58" s="24">
        <v>4</v>
      </c>
      <c r="M58" s="4"/>
    </row>
    <row r="59" spans="1:14" s="1" customFormat="1" ht="21" customHeight="1" x14ac:dyDescent="0.2">
      <c r="A59" s="28" t="s">
        <v>142</v>
      </c>
      <c r="B59" s="22">
        <f t="shared" si="17"/>
        <v>1516</v>
      </c>
      <c r="C59" s="22">
        <v>-828</v>
      </c>
      <c r="D59" s="22">
        <f t="shared" si="18"/>
        <v>3771</v>
      </c>
      <c r="E59" s="22">
        <v>11782</v>
      </c>
      <c r="F59" s="22">
        <v>8011</v>
      </c>
      <c r="G59" s="22">
        <f t="shared" si="19"/>
        <v>496</v>
      </c>
      <c r="H59" s="22">
        <v>3234</v>
      </c>
      <c r="I59" s="22">
        <v>2738</v>
      </c>
      <c r="J59" s="22">
        <f t="shared" si="20"/>
        <v>-1923</v>
      </c>
      <c r="K59" s="22">
        <v>-1922</v>
      </c>
      <c r="L59" s="22">
        <v>-1</v>
      </c>
      <c r="M59" s="4"/>
    </row>
    <row r="60" spans="1:14" s="1" customFormat="1" ht="21" customHeight="1" x14ac:dyDescent="0.2">
      <c r="A60" s="29" t="s">
        <v>143</v>
      </c>
      <c r="B60" s="24">
        <f t="shared" si="17"/>
        <v>-1031</v>
      </c>
      <c r="C60" s="24">
        <v>-1470</v>
      </c>
      <c r="D60" s="24">
        <f t="shared" si="18"/>
        <v>6411</v>
      </c>
      <c r="E60" s="24">
        <v>13335</v>
      </c>
      <c r="F60" s="24">
        <v>6924</v>
      </c>
      <c r="G60" s="24">
        <f t="shared" si="19"/>
        <v>413</v>
      </c>
      <c r="H60" s="24">
        <v>3199</v>
      </c>
      <c r="I60" s="24">
        <v>2786</v>
      </c>
      <c r="J60" s="24">
        <f t="shared" si="20"/>
        <v>-6385</v>
      </c>
      <c r="K60" s="24">
        <v>-6405</v>
      </c>
      <c r="L60" s="24">
        <v>20</v>
      </c>
      <c r="M60" s="4"/>
    </row>
    <row r="61" spans="1:14" s="1" customFormat="1" ht="21" customHeight="1" x14ac:dyDescent="0.2">
      <c r="A61" s="28" t="s">
        <v>146</v>
      </c>
      <c r="B61" s="22">
        <f t="shared" si="17"/>
        <v>-334</v>
      </c>
      <c r="C61" s="22">
        <v>-1250</v>
      </c>
      <c r="D61" s="22">
        <f t="shared" si="18"/>
        <v>956</v>
      </c>
      <c r="E61" s="22">
        <v>7916</v>
      </c>
      <c r="F61" s="22">
        <v>6960</v>
      </c>
      <c r="G61" s="22">
        <f t="shared" si="19"/>
        <v>771</v>
      </c>
      <c r="H61" s="22">
        <v>2633</v>
      </c>
      <c r="I61" s="22">
        <v>1862</v>
      </c>
      <c r="J61" s="22">
        <f t="shared" si="20"/>
        <v>-811</v>
      </c>
      <c r="K61" s="22">
        <v>-872</v>
      </c>
      <c r="L61" s="22">
        <v>61</v>
      </c>
      <c r="M61" s="4"/>
    </row>
    <row r="62" spans="1:14" s="1" customFormat="1" ht="21" customHeight="1" x14ac:dyDescent="0.2">
      <c r="A62" s="29" t="s">
        <v>147</v>
      </c>
      <c r="B62" s="24">
        <f t="shared" si="17"/>
        <v>1876</v>
      </c>
      <c r="C62" s="24">
        <v>698</v>
      </c>
      <c r="D62" s="24">
        <f t="shared" si="18"/>
        <v>640</v>
      </c>
      <c r="E62" s="24">
        <v>5387</v>
      </c>
      <c r="F62" s="24">
        <v>4747</v>
      </c>
      <c r="G62" s="24">
        <f t="shared" si="19"/>
        <v>-133</v>
      </c>
      <c r="H62" s="24">
        <v>4103</v>
      </c>
      <c r="I62" s="24">
        <v>4236</v>
      </c>
      <c r="J62" s="24">
        <f t="shared" si="20"/>
        <v>671</v>
      </c>
      <c r="K62" s="24">
        <v>665</v>
      </c>
      <c r="L62" s="24">
        <v>6</v>
      </c>
      <c r="M62" s="4"/>
    </row>
    <row r="63" spans="1:14" s="1" customFormat="1" ht="21" customHeight="1" x14ac:dyDescent="0.2">
      <c r="A63" s="28" t="s">
        <v>148</v>
      </c>
      <c r="B63" s="22">
        <f t="shared" si="17"/>
        <v>5064</v>
      </c>
      <c r="C63" s="22">
        <v>-1</v>
      </c>
      <c r="D63" s="22">
        <f t="shared" si="18"/>
        <v>2177</v>
      </c>
      <c r="E63" s="22">
        <v>7906</v>
      </c>
      <c r="F63" s="22">
        <v>5729</v>
      </c>
      <c r="G63" s="22">
        <f t="shared" si="19"/>
        <v>175</v>
      </c>
      <c r="H63" s="22">
        <v>5422</v>
      </c>
      <c r="I63" s="22">
        <v>5247</v>
      </c>
      <c r="J63" s="22">
        <f t="shared" si="20"/>
        <v>2713</v>
      </c>
      <c r="K63" s="22">
        <v>750</v>
      </c>
      <c r="L63" s="22">
        <v>1963</v>
      </c>
      <c r="M63" s="4"/>
    </row>
    <row r="64" spans="1:14" s="1" customFormat="1" ht="21" customHeight="1" x14ac:dyDescent="0.2">
      <c r="A64" s="29" t="s">
        <v>149</v>
      </c>
      <c r="B64" s="24">
        <f t="shared" si="17"/>
        <v>1499</v>
      </c>
      <c r="C64" s="24">
        <v>648</v>
      </c>
      <c r="D64" s="24">
        <f t="shared" si="18"/>
        <v>1652</v>
      </c>
      <c r="E64" s="24">
        <v>8673</v>
      </c>
      <c r="F64" s="24">
        <v>7021</v>
      </c>
      <c r="G64" s="24">
        <f t="shared" si="19"/>
        <v>-1050</v>
      </c>
      <c r="H64" s="24">
        <v>4053</v>
      </c>
      <c r="I64" s="24">
        <v>5103</v>
      </c>
      <c r="J64" s="24">
        <f t="shared" si="20"/>
        <v>249</v>
      </c>
      <c r="K64" s="24">
        <v>206</v>
      </c>
      <c r="L64" s="24">
        <v>43</v>
      </c>
      <c r="M64" s="4"/>
    </row>
    <row r="65" spans="1:13" s="1" customFormat="1" ht="21" customHeight="1" x14ac:dyDescent="0.2">
      <c r="A65" s="28" t="s">
        <v>152</v>
      </c>
      <c r="B65" s="22">
        <f t="shared" ref="B65:B72" si="21">+D65+G65+J65+C65</f>
        <v>1914</v>
      </c>
      <c r="C65" s="22">
        <v>-20</v>
      </c>
      <c r="D65" s="22">
        <f t="shared" ref="D65:D72" si="22">+E65-F65</f>
        <v>437</v>
      </c>
      <c r="E65" s="22">
        <v>6506</v>
      </c>
      <c r="F65" s="22">
        <v>6069</v>
      </c>
      <c r="G65" s="22">
        <f t="shared" ref="G65:G72" si="23">+H65-I65</f>
        <v>20</v>
      </c>
      <c r="H65" s="22">
        <v>5741</v>
      </c>
      <c r="I65" s="22">
        <v>5721</v>
      </c>
      <c r="J65" s="22">
        <f t="shared" ref="J65:J72" si="24">+K65+L65</f>
        <v>1477</v>
      </c>
      <c r="K65" s="22">
        <v>1456</v>
      </c>
      <c r="L65" s="22">
        <v>21</v>
      </c>
      <c r="M65" s="4"/>
    </row>
    <row r="66" spans="1:13" s="1" customFormat="1" ht="21" customHeight="1" x14ac:dyDescent="0.2">
      <c r="A66" s="29" t="s">
        <v>153</v>
      </c>
      <c r="B66" s="24">
        <f t="shared" si="21"/>
        <v>2960</v>
      </c>
      <c r="C66" s="24">
        <v>959</v>
      </c>
      <c r="D66" s="24">
        <f t="shared" si="22"/>
        <v>-207</v>
      </c>
      <c r="E66" s="24">
        <v>5789</v>
      </c>
      <c r="F66" s="24">
        <v>5996</v>
      </c>
      <c r="G66" s="24">
        <f t="shared" si="23"/>
        <v>58</v>
      </c>
      <c r="H66" s="24">
        <v>5731</v>
      </c>
      <c r="I66" s="24">
        <v>5673</v>
      </c>
      <c r="J66" s="24">
        <f t="shared" si="24"/>
        <v>2150</v>
      </c>
      <c r="K66" s="24">
        <v>2095</v>
      </c>
      <c r="L66" s="24">
        <v>55</v>
      </c>
      <c r="M66" s="4"/>
    </row>
    <row r="67" spans="1:13" s="1" customFormat="1" ht="21" customHeight="1" x14ac:dyDescent="0.2">
      <c r="A67" s="28" t="s">
        <v>154</v>
      </c>
      <c r="B67" s="22">
        <f t="shared" si="21"/>
        <v>4736</v>
      </c>
      <c r="C67" s="22">
        <v>-101</v>
      </c>
      <c r="D67" s="22">
        <f t="shared" si="22"/>
        <v>273</v>
      </c>
      <c r="E67" s="22">
        <v>8633</v>
      </c>
      <c r="F67" s="22">
        <v>8360</v>
      </c>
      <c r="G67" s="22">
        <f t="shared" si="23"/>
        <v>-109</v>
      </c>
      <c r="H67" s="22">
        <v>6629</v>
      </c>
      <c r="I67" s="22">
        <v>6738</v>
      </c>
      <c r="J67" s="22">
        <f t="shared" si="24"/>
        <v>4673</v>
      </c>
      <c r="K67" s="22">
        <v>4847</v>
      </c>
      <c r="L67" s="22">
        <v>-174</v>
      </c>
      <c r="M67" s="4"/>
    </row>
    <row r="68" spans="1:13" s="1" customFormat="1" ht="21" customHeight="1" x14ac:dyDescent="0.2">
      <c r="A68" s="29" t="s">
        <v>155</v>
      </c>
      <c r="B68" s="24">
        <f t="shared" si="21"/>
        <v>3683</v>
      </c>
      <c r="C68" s="24">
        <v>1002</v>
      </c>
      <c r="D68" s="24">
        <f t="shared" si="22"/>
        <v>4772</v>
      </c>
      <c r="E68" s="24">
        <v>9936</v>
      </c>
      <c r="F68" s="24">
        <v>5164</v>
      </c>
      <c r="G68" s="24">
        <f t="shared" si="23"/>
        <v>-177</v>
      </c>
      <c r="H68" s="24">
        <v>7707</v>
      </c>
      <c r="I68" s="24">
        <v>7884</v>
      </c>
      <c r="J68" s="24">
        <f t="shared" si="24"/>
        <v>-1914</v>
      </c>
      <c r="K68" s="24">
        <v>-1917</v>
      </c>
      <c r="L68" s="24">
        <v>3</v>
      </c>
      <c r="M68" s="4"/>
    </row>
    <row r="69" spans="1:13" s="1" customFormat="1" ht="21" customHeight="1" x14ac:dyDescent="0.2">
      <c r="A69" s="28" t="s">
        <v>156</v>
      </c>
      <c r="B69" s="22">
        <f t="shared" si="21"/>
        <v>13082</v>
      </c>
      <c r="C69" s="22">
        <v>826</v>
      </c>
      <c r="D69" s="22">
        <f t="shared" si="22"/>
        <v>1974</v>
      </c>
      <c r="E69" s="22">
        <v>6630</v>
      </c>
      <c r="F69" s="22">
        <v>4656</v>
      </c>
      <c r="G69" s="22">
        <f t="shared" si="23"/>
        <v>47</v>
      </c>
      <c r="H69" s="22">
        <v>10492</v>
      </c>
      <c r="I69" s="22">
        <v>10445</v>
      </c>
      <c r="J69" s="22">
        <f t="shared" si="24"/>
        <v>10235</v>
      </c>
      <c r="K69" s="22">
        <v>4482</v>
      </c>
      <c r="L69" s="22">
        <v>5753</v>
      </c>
      <c r="M69" s="4"/>
    </row>
    <row r="70" spans="1:13" s="1" customFormat="1" ht="21" customHeight="1" x14ac:dyDescent="0.2">
      <c r="A70" s="29" t="s">
        <v>157</v>
      </c>
      <c r="B70" s="24">
        <f t="shared" si="21"/>
        <v>-68</v>
      </c>
      <c r="C70" s="24">
        <v>1373</v>
      </c>
      <c r="D70" s="24">
        <f t="shared" si="22"/>
        <v>1661</v>
      </c>
      <c r="E70" s="24">
        <v>8130</v>
      </c>
      <c r="F70" s="24">
        <v>6469</v>
      </c>
      <c r="G70" s="24">
        <f t="shared" si="23"/>
        <v>401</v>
      </c>
      <c r="H70" s="24">
        <v>7348</v>
      </c>
      <c r="I70" s="24">
        <v>6947</v>
      </c>
      <c r="J70" s="24">
        <f t="shared" si="24"/>
        <v>-3503</v>
      </c>
      <c r="K70" s="24">
        <v>2006</v>
      </c>
      <c r="L70" s="24">
        <v>-5509</v>
      </c>
      <c r="M70" s="4"/>
    </row>
    <row r="71" spans="1:13" s="1" customFormat="1" ht="21" customHeight="1" x14ac:dyDescent="0.2">
      <c r="A71" s="28" t="s">
        <v>158</v>
      </c>
      <c r="B71" s="22">
        <f t="shared" si="21"/>
        <v>-6772</v>
      </c>
      <c r="C71" s="22">
        <v>-474</v>
      </c>
      <c r="D71" s="22">
        <f t="shared" si="22"/>
        <v>2048</v>
      </c>
      <c r="E71" s="22">
        <v>7311</v>
      </c>
      <c r="F71" s="22">
        <v>5263</v>
      </c>
      <c r="G71" s="22">
        <f t="shared" si="23"/>
        <v>-89</v>
      </c>
      <c r="H71" s="22">
        <v>7348</v>
      </c>
      <c r="I71" s="22">
        <v>7437</v>
      </c>
      <c r="J71" s="22">
        <f t="shared" si="24"/>
        <v>-8257</v>
      </c>
      <c r="K71" s="22">
        <v>-7310</v>
      </c>
      <c r="L71" s="22">
        <v>-947</v>
      </c>
      <c r="M71" s="4"/>
    </row>
    <row r="72" spans="1:13" s="1" customFormat="1" ht="21" customHeight="1" x14ac:dyDescent="0.2">
      <c r="A72" s="29" t="s">
        <v>159</v>
      </c>
      <c r="B72" s="24">
        <f t="shared" si="21"/>
        <v>335</v>
      </c>
      <c r="C72" s="24">
        <v>-414</v>
      </c>
      <c r="D72" s="24">
        <f t="shared" si="22"/>
        <v>2037</v>
      </c>
      <c r="E72" s="24">
        <v>7154</v>
      </c>
      <c r="F72" s="24">
        <v>5117</v>
      </c>
      <c r="G72" s="24">
        <f t="shared" si="23"/>
        <v>201</v>
      </c>
      <c r="H72" s="24">
        <v>6231</v>
      </c>
      <c r="I72" s="24">
        <v>6030</v>
      </c>
      <c r="J72" s="24">
        <f t="shared" si="24"/>
        <v>-1489</v>
      </c>
      <c r="K72" s="24">
        <v>-1914</v>
      </c>
      <c r="L72" s="24">
        <v>425</v>
      </c>
      <c r="M72" s="4"/>
    </row>
    <row r="73" spans="1:13" s="1" customFormat="1" ht="21" customHeight="1" x14ac:dyDescent="0.2">
      <c r="A73" s="28" t="s">
        <v>161</v>
      </c>
      <c r="B73" s="22">
        <f t="shared" ref="B73:B80" si="25">+D73+G73+J73+C73</f>
        <v>-977</v>
      </c>
      <c r="C73" s="22">
        <v>131</v>
      </c>
      <c r="D73" s="22">
        <f t="shared" ref="D73:D80" si="26">+E73-F73</f>
        <v>-504</v>
      </c>
      <c r="E73" s="22">
        <v>4266</v>
      </c>
      <c r="F73" s="22">
        <v>4770</v>
      </c>
      <c r="G73" s="22">
        <f t="shared" ref="G73:G80" si="27">+H73-I73</f>
        <v>-235</v>
      </c>
      <c r="H73" s="22">
        <v>6673</v>
      </c>
      <c r="I73" s="22">
        <v>6908</v>
      </c>
      <c r="J73" s="22">
        <f t="shared" ref="J73:J80" si="28">+K73+L73</f>
        <v>-369</v>
      </c>
      <c r="K73" s="22">
        <v>-532</v>
      </c>
      <c r="L73" s="22">
        <v>163</v>
      </c>
      <c r="M73" s="4"/>
    </row>
    <row r="74" spans="1:13" s="1" customFormat="1" ht="21" customHeight="1" x14ac:dyDescent="0.2">
      <c r="A74" s="29" t="s">
        <v>162</v>
      </c>
      <c r="B74" s="24">
        <f t="shared" si="25"/>
        <v>-1255</v>
      </c>
      <c r="C74" s="24">
        <v>-660</v>
      </c>
      <c r="D74" s="24">
        <f t="shared" si="26"/>
        <v>2117</v>
      </c>
      <c r="E74" s="24">
        <v>7199</v>
      </c>
      <c r="F74" s="24">
        <v>5082</v>
      </c>
      <c r="G74" s="24">
        <f t="shared" si="27"/>
        <v>-247</v>
      </c>
      <c r="H74" s="24">
        <v>6732</v>
      </c>
      <c r="I74" s="24">
        <v>6979</v>
      </c>
      <c r="J74" s="24">
        <f t="shared" si="28"/>
        <v>-2465</v>
      </c>
      <c r="K74" s="24">
        <v>-2209</v>
      </c>
      <c r="L74" s="24">
        <v>-256</v>
      </c>
      <c r="M74" s="4"/>
    </row>
    <row r="75" spans="1:13" s="1" customFormat="1" ht="21" customHeight="1" x14ac:dyDescent="0.2">
      <c r="A75" s="28" t="s">
        <v>163</v>
      </c>
      <c r="B75" s="22">
        <f t="shared" si="25"/>
        <v>118</v>
      </c>
      <c r="C75" s="22">
        <v>275</v>
      </c>
      <c r="D75" s="22">
        <f t="shared" si="26"/>
        <v>1395</v>
      </c>
      <c r="E75" s="22">
        <v>7500</v>
      </c>
      <c r="F75" s="22">
        <v>6105</v>
      </c>
      <c r="G75" s="22">
        <f t="shared" si="27"/>
        <v>-200</v>
      </c>
      <c r="H75" s="22">
        <v>7333</v>
      </c>
      <c r="I75" s="22">
        <v>7533</v>
      </c>
      <c r="J75" s="22">
        <f t="shared" si="28"/>
        <v>-1352</v>
      </c>
      <c r="K75" s="22">
        <v>-1587</v>
      </c>
      <c r="L75" s="22">
        <v>235</v>
      </c>
      <c r="M75" s="4"/>
    </row>
    <row r="76" spans="1:13" s="1" customFormat="1" ht="21" customHeight="1" x14ac:dyDescent="0.2">
      <c r="A76" s="29" t="s">
        <v>164</v>
      </c>
      <c r="B76" s="24">
        <f t="shared" si="25"/>
        <v>-1845</v>
      </c>
      <c r="C76" s="24">
        <v>-531</v>
      </c>
      <c r="D76" s="24">
        <f t="shared" si="26"/>
        <v>-433</v>
      </c>
      <c r="E76" s="24">
        <v>7896</v>
      </c>
      <c r="F76" s="24">
        <v>8329</v>
      </c>
      <c r="G76" s="24">
        <f t="shared" si="27"/>
        <v>161</v>
      </c>
      <c r="H76" s="24">
        <v>9560</v>
      </c>
      <c r="I76" s="24">
        <v>9399</v>
      </c>
      <c r="J76" s="24">
        <f t="shared" si="28"/>
        <v>-1042</v>
      </c>
      <c r="K76" s="24">
        <v>-1650</v>
      </c>
      <c r="L76" s="24">
        <v>608</v>
      </c>
      <c r="M76" s="4"/>
    </row>
    <row r="77" spans="1:13" s="1" customFormat="1" ht="21" customHeight="1" x14ac:dyDescent="0.2">
      <c r="A77" s="28" t="s">
        <v>165</v>
      </c>
      <c r="B77" s="22">
        <f t="shared" si="25"/>
        <v>1196</v>
      </c>
      <c r="C77" s="22">
        <v>-208</v>
      </c>
      <c r="D77" s="22">
        <f t="shared" si="26"/>
        <v>-129</v>
      </c>
      <c r="E77" s="22">
        <v>6481</v>
      </c>
      <c r="F77" s="22">
        <v>6610</v>
      </c>
      <c r="G77" s="22">
        <f t="shared" si="27"/>
        <v>-62</v>
      </c>
      <c r="H77" s="22">
        <v>9276</v>
      </c>
      <c r="I77" s="22">
        <v>9338</v>
      </c>
      <c r="J77" s="22">
        <f t="shared" si="28"/>
        <v>1595</v>
      </c>
      <c r="K77" s="22">
        <v>2053</v>
      </c>
      <c r="L77" s="22">
        <v>-458</v>
      </c>
      <c r="M77" s="4"/>
    </row>
    <row r="78" spans="1:13" s="1" customFormat="1" ht="21" customHeight="1" x14ac:dyDescent="0.2">
      <c r="A78" s="29" t="s">
        <v>166</v>
      </c>
      <c r="B78" s="24">
        <f t="shared" si="25"/>
        <v>1874</v>
      </c>
      <c r="C78" s="24">
        <v>323</v>
      </c>
      <c r="D78" s="24">
        <f t="shared" si="26"/>
        <v>-812</v>
      </c>
      <c r="E78" s="24">
        <v>4735</v>
      </c>
      <c r="F78" s="24">
        <v>5547</v>
      </c>
      <c r="G78" s="24">
        <f t="shared" si="27"/>
        <v>247</v>
      </c>
      <c r="H78" s="24">
        <v>7994</v>
      </c>
      <c r="I78" s="24">
        <v>7747</v>
      </c>
      <c r="J78" s="24">
        <f t="shared" si="28"/>
        <v>2116</v>
      </c>
      <c r="K78" s="24">
        <v>2189</v>
      </c>
      <c r="L78" s="24">
        <v>-73</v>
      </c>
      <c r="M78" s="4"/>
    </row>
    <row r="79" spans="1:13" s="1" customFormat="1" ht="21" customHeight="1" x14ac:dyDescent="0.2">
      <c r="A79" s="28" t="s">
        <v>167</v>
      </c>
      <c r="B79" s="22">
        <f t="shared" si="25"/>
        <v>3262</v>
      </c>
      <c r="C79" s="22">
        <v>472</v>
      </c>
      <c r="D79" s="22">
        <f t="shared" si="26"/>
        <v>1741</v>
      </c>
      <c r="E79" s="22">
        <v>6185</v>
      </c>
      <c r="F79" s="22">
        <v>4444</v>
      </c>
      <c r="G79" s="22">
        <f t="shared" si="27"/>
        <v>-63</v>
      </c>
      <c r="H79" s="22">
        <v>8385</v>
      </c>
      <c r="I79" s="22">
        <v>8448</v>
      </c>
      <c r="J79" s="22">
        <f t="shared" si="28"/>
        <v>1112</v>
      </c>
      <c r="K79" s="22">
        <v>664</v>
      </c>
      <c r="L79" s="22">
        <v>448</v>
      </c>
      <c r="M79" s="4"/>
    </row>
    <row r="80" spans="1:13" s="1" customFormat="1" ht="21" customHeight="1" x14ac:dyDescent="0.2">
      <c r="A80" s="29" t="s">
        <v>168</v>
      </c>
      <c r="B80" s="24">
        <f t="shared" si="25"/>
        <v>-2738</v>
      </c>
      <c r="C80" s="24">
        <v>-75</v>
      </c>
      <c r="D80" s="24">
        <f t="shared" si="26"/>
        <v>218</v>
      </c>
      <c r="E80" s="24">
        <v>5973</v>
      </c>
      <c r="F80" s="24">
        <v>5755</v>
      </c>
      <c r="G80" s="24">
        <f t="shared" si="27"/>
        <v>-122</v>
      </c>
      <c r="H80" s="24">
        <v>7166</v>
      </c>
      <c r="I80" s="24">
        <v>7288</v>
      </c>
      <c r="J80" s="24">
        <f t="shared" si="28"/>
        <v>-2759</v>
      </c>
      <c r="K80" s="24">
        <v>-2336</v>
      </c>
      <c r="L80" s="24">
        <v>-423</v>
      </c>
      <c r="M80" s="4"/>
    </row>
    <row r="81" spans="1:13" s="1" customFormat="1" ht="21" customHeight="1" x14ac:dyDescent="0.2">
      <c r="A81" s="28" t="s">
        <v>172</v>
      </c>
      <c r="B81" s="22">
        <f t="shared" ref="B81:B84" si="29">+D81+G81+J81+C81</f>
        <v>-3697</v>
      </c>
      <c r="C81" s="22">
        <v>-1402</v>
      </c>
      <c r="D81" s="22">
        <f t="shared" ref="D81:D84" si="30">+E81-F81</f>
        <v>-835</v>
      </c>
      <c r="E81" s="22">
        <v>6863</v>
      </c>
      <c r="F81" s="22">
        <v>7698</v>
      </c>
      <c r="G81" s="22">
        <f t="shared" ref="G81:G84" si="31">+H81-I81</f>
        <v>-340</v>
      </c>
      <c r="H81" s="22">
        <v>7908</v>
      </c>
      <c r="I81" s="22">
        <v>8248</v>
      </c>
      <c r="J81" s="22">
        <f t="shared" ref="J81:J84" si="32">+K81+L81</f>
        <v>-1120</v>
      </c>
      <c r="K81" s="22">
        <v>-1066</v>
      </c>
      <c r="L81" s="22">
        <v>-54</v>
      </c>
      <c r="M81" s="4"/>
    </row>
    <row r="82" spans="1:13" s="1" customFormat="1" ht="21" customHeight="1" x14ac:dyDescent="0.2">
      <c r="A82" s="29" t="s">
        <v>173</v>
      </c>
      <c r="B82" s="24">
        <f t="shared" si="29"/>
        <v>0</v>
      </c>
      <c r="C82" s="24">
        <v>0</v>
      </c>
      <c r="D82" s="24">
        <f t="shared" si="30"/>
        <v>0</v>
      </c>
      <c r="E82" s="24">
        <v>0</v>
      </c>
      <c r="F82" s="24">
        <v>0</v>
      </c>
      <c r="G82" s="24">
        <f t="shared" si="31"/>
        <v>0</v>
      </c>
      <c r="H82" s="24">
        <v>0</v>
      </c>
      <c r="I82" s="24">
        <v>0</v>
      </c>
      <c r="J82" s="24">
        <f t="shared" si="32"/>
        <v>0</v>
      </c>
      <c r="K82" s="24">
        <v>0</v>
      </c>
      <c r="L82" s="24">
        <v>0</v>
      </c>
      <c r="M82" s="4"/>
    </row>
    <row r="83" spans="1:13" s="1" customFormat="1" ht="21" customHeight="1" x14ac:dyDescent="0.2">
      <c r="A83" s="28" t="s">
        <v>174</v>
      </c>
      <c r="B83" s="22">
        <f t="shared" si="29"/>
        <v>0</v>
      </c>
      <c r="C83" s="22">
        <v>0</v>
      </c>
      <c r="D83" s="22">
        <f t="shared" si="30"/>
        <v>0</v>
      </c>
      <c r="E83" s="22">
        <v>0</v>
      </c>
      <c r="F83" s="22">
        <v>0</v>
      </c>
      <c r="G83" s="22">
        <f t="shared" si="31"/>
        <v>0</v>
      </c>
      <c r="H83" s="22">
        <v>0</v>
      </c>
      <c r="I83" s="22">
        <v>0</v>
      </c>
      <c r="J83" s="22">
        <f t="shared" si="32"/>
        <v>0</v>
      </c>
      <c r="K83" s="22">
        <v>0</v>
      </c>
      <c r="L83" s="22">
        <v>0</v>
      </c>
      <c r="M83" s="4"/>
    </row>
    <row r="84" spans="1:13" s="1" customFormat="1" ht="21" customHeight="1" x14ac:dyDescent="0.2">
      <c r="A84" s="29" t="s">
        <v>175</v>
      </c>
      <c r="B84" s="24">
        <f t="shared" si="29"/>
        <v>0</v>
      </c>
      <c r="C84" s="24">
        <v>0</v>
      </c>
      <c r="D84" s="24">
        <f t="shared" si="30"/>
        <v>0</v>
      </c>
      <c r="E84" s="24">
        <v>0</v>
      </c>
      <c r="F84" s="24">
        <v>0</v>
      </c>
      <c r="G84" s="24">
        <f t="shared" si="31"/>
        <v>0</v>
      </c>
      <c r="H84" s="24">
        <v>0</v>
      </c>
      <c r="I84" s="24">
        <v>0</v>
      </c>
      <c r="J84" s="24">
        <f t="shared" si="32"/>
        <v>0</v>
      </c>
      <c r="K84" s="24">
        <v>0</v>
      </c>
      <c r="L84" s="24">
        <v>0</v>
      </c>
      <c r="M84" s="4"/>
    </row>
    <row r="85" spans="1:13" s="1" customFormat="1" ht="21" customHeight="1" x14ac:dyDescent="0.2">
      <c r="A85"/>
      <c r="B85"/>
      <c r="C85"/>
      <c r="D85"/>
      <c r="E85"/>
      <c r="F85"/>
      <c r="G85"/>
    </row>
    <row r="86" spans="1:13" s="1" customFormat="1" ht="21" customHeight="1" x14ac:dyDescent="0.2">
      <c r="A86"/>
      <c r="B86"/>
      <c r="C86"/>
      <c r="D86"/>
      <c r="E86"/>
      <c r="F86"/>
      <c r="G86"/>
    </row>
    <row r="87" spans="1:13" s="1" customFormat="1" ht="21" customHeight="1" x14ac:dyDescent="0.2">
      <c r="A87"/>
      <c r="B87"/>
      <c r="C87"/>
      <c r="D87"/>
      <c r="E87"/>
      <c r="F87"/>
      <c r="G87"/>
    </row>
    <row r="88" spans="1:13" s="1" customFormat="1" ht="21" customHeight="1" x14ac:dyDescent="0.2">
      <c r="A88"/>
      <c r="B88"/>
      <c r="C88"/>
      <c r="D88"/>
      <c r="E88"/>
      <c r="F88"/>
      <c r="G88"/>
    </row>
    <row r="89" spans="1:13" s="1" customFormat="1" ht="21" customHeight="1" x14ac:dyDescent="0.2">
      <c r="A89"/>
      <c r="B89"/>
      <c r="C89"/>
      <c r="D89"/>
      <c r="E89"/>
      <c r="F89"/>
      <c r="G89"/>
    </row>
    <row r="90" spans="1:13" s="1" customFormat="1" ht="21" customHeight="1" x14ac:dyDescent="0.2">
      <c r="A90"/>
      <c r="B90"/>
      <c r="C90"/>
      <c r="D90"/>
      <c r="E90"/>
      <c r="F90"/>
      <c r="G90"/>
    </row>
    <row r="91" spans="1:13" s="1" customFormat="1" ht="21" customHeight="1" x14ac:dyDescent="0.2">
      <c r="A91"/>
      <c r="B91"/>
      <c r="C91"/>
      <c r="D91"/>
      <c r="E91"/>
      <c r="F91"/>
      <c r="G91"/>
    </row>
    <row r="92" spans="1:13" s="1" customFormat="1" ht="15" x14ac:dyDescent="0.2">
      <c r="A92"/>
      <c r="B92"/>
      <c r="C92"/>
      <c r="D92"/>
      <c r="E92"/>
      <c r="F92"/>
      <c r="G92"/>
    </row>
    <row r="93" spans="1:13" s="1" customFormat="1" ht="15" x14ac:dyDescent="0.2">
      <c r="A93"/>
      <c r="B93"/>
      <c r="C93"/>
      <c r="D93"/>
      <c r="E93"/>
      <c r="F93"/>
      <c r="G93"/>
    </row>
    <row r="94" spans="1:13" s="1" customFormat="1" ht="15" x14ac:dyDescent="0.2">
      <c r="A94"/>
      <c r="B94"/>
      <c r="C94"/>
      <c r="D94"/>
      <c r="E94"/>
      <c r="F94"/>
      <c r="G94"/>
    </row>
    <row r="95" spans="1:13" s="1" customFormat="1" ht="15" x14ac:dyDescent="0.2">
      <c r="A95"/>
      <c r="B95"/>
      <c r="C95"/>
      <c r="D95"/>
      <c r="E95"/>
      <c r="F95"/>
      <c r="G95"/>
    </row>
    <row r="96" spans="1:13" s="1" customFormat="1" ht="15" x14ac:dyDescent="0.2">
      <c r="A96"/>
      <c r="B96"/>
      <c r="C96"/>
      <c r="D96"/>
      <c r="E96"/>
      <c r="F96"/>
      <c r="G96"/>
    </row>
    <row r="97" spans="1:7" s="1" customFormat="1" ht="15" x14ac:dyDescent="0.2">
      <c r="A97"/>
      <c r="B97"/>
      <c r="C97"/>
      <c r="D97"/>
      <c r="E97"/>
      <c r="F97"/>
      <c r="G97"/>
    </row>
    <row r="98" spans="1:7" s="1" customFormat="1" ht="15" x14ac:dyDescent="0.2">
      <c r="A98"/>
      <c r="B98"/>
      <c r="C98"/>
      <c r="D98"/>
      <c r="E98"/>
      <c r="F98"/>
      <c r="G98"/>
    </row>
    <row r="99" spans="1:7" s="1" customFormat="1" ht="15" x14ac:dyDescent="0.2">
      <c r="A99"/>
      <c r="B99"/>
      <c r="C99"/>
      <c r="D99"/>
      <c r="E99"/>
      <c r="F99"/>
      <c r="G99"/>
    </row>
    <row r="100" spans="1:7" s="1" customFormat="1" ht="15" x14ac:dyDescent="0.2">
      <c r="A100"/>
      <c r="B100"/>
      <c r="C100"/>
      <c r="D100"/>
      <c r="E100"/>
      <c r="F100"/>
      <c r="G100"/>
    </row>
    <row r="101" spans="1:7" s="1" customFormat="1" ht="15" x14ac:dyDescent="0.2">
      <c r="A101"/>
      <c r="B101"/>
      <c r="C101"/>
      <c r="D101"/>
      <c r="E101"/>
      <c r="F101"/>
      <c r="G101"/>
    </row>
    <row r="102" spans="1:7" s="1" customFormat="1" ht="15" x14ac:dyDescent="0.2">
      <c r="A102"/>
      <c r="B102"/>
      <c r="C102"/>
      <c r="D102"/>
      <c r="E102"/>
      <c r="F102"/>
      <c r="G102"/>
    </row>
    <row r="103" spans="1:7" s="1" customFormat="1" ht="15" x14ac:dyDescent="0.2">
      <c r="A103"/>
      <c r="B103"/>
      <c r="C103"/>
      <c r="D103"/>
      <c r="E103"/>
      <c r="F103"/>
      <c r="G103"/>
    </row>
    <row r="104" spans="1:7" s="1" customFormat="1" ht="15" x14ac:dyDescent="0.2">
      <c r="A104"/>
      <c r="B104"/>
      <c r="C104"/>
      <c r="D104"/>
      <c r="E104"/>
      <c r="F104"/>
      <c r="G104"/>
    </row>
    <row r="105" spans="1:7" s="1" customFormat="1" ht="15" x14ac:dyDescent="0.2">
      <c r="A105"/>
      <c r="B105"/>
      <c r="C105"/>
      <c r="D105"/>
      <c r="E105"/>
      <c r="F105"/>
      <c r="G105"/>
    </row>
    <row r="106" spans="1:7" s="1" customFormat="1" ht="15" x14ac:dyDescent="0.2">
      <c r="A106"/>
      <c r="B106"/>
      <c r="C106"/>
      <c r="D106"/>
      <c r="E106"/>
      <c r="F106"/>
      <c r="G106"/>
    </row>
    <row r="107" spans="1:7" s="1" customFormat="1" ht="15" x14ac:dyDescent="0.2">
      <c r="A107"/>
      <c r="B107"/>
      <c r="C107"/>
      <c r="D107"/>
      <c r="E107"/>
      <c r="F107"/>
      <c r="G107"/>
    </row>
    <row r="108" spans="1:7" s="1" customFormat="1" ht="15" x14ac:dyDescent="0.2">
      <c r="A108"/>
      <c r="B108"/>
      <c r="C108"/>
      <c r="D108"/>
      <c r="E108"/>
      <c r="F108"/>
      <c r="G108"/>
    </row>
    <row r="109" spans="1:7" s="1" customFormat="1" ht="15" x14ac:dyDescent="0.2">
      <c r="A109"/>
      <c r="B109"/>
      <c r="C109"/>
      <c r="D109"/>
      <c r="E109"/>
      <c r="F109"/>
      <c r="G109"/>
    </row>
    <row r="110" spans="1:7" s="1" customFormat="1" ht="15" x14ac:dyDescent="0.2">
      <c r="A110"/>
      <c r="B110"/>
      <c r="C110"/>
      <c r="D110"/>
      <c r="E110"/>
      <c r="F110"/>
      <c r="G110"/>
    </row>
    <row r="111" spans="1:7" s="1" customFormat="1" ht="15" x14ac:dyDescent="0.2">
      <c r="A111"/>
      <c r="B111"/>
      <c r="C111"/>
      <c r="D111"/>
      <c r="E111"/>
      <c r="F111"/>
      <c r="G111"/>
    </row>
    <row r="112" spans="1:7" s="1" customFormat="1" ht="15" x14ac:dyDescent="0.2">
      <c r="A112"/>
      <c r="B112"/>
      <c r="C112"/>
      <c r="D112"/>
      <c r="E112"/>
      <c r="F112"/>
      <c r="G112"/>
    </row>
    <row r="113" spans="1:7" s="1" customFormat="1" ht="15" x14ac:dyDescent="0.2">
      <c r="A113"/>
      <c r="B113"/>
      <c r="C113"/>
      <c r="D113"/>
      <c r="E113"/>
      <c r="F113"/>
      <c r="G113"/>
    </row>
    <row r="114" spans="1:7" s="1" customFormat="1" ht="15" x14ac:dyDescent="0.2">
      <c r="A114"/>
      <c r="B114"/>
      <c r="C114"/>
      <c r="D114"/>
      <c r="E114"/>
      <c r="F114"/>
      <c r="G114"/>
    </row>
    <row r="115" spans="1:7" s="1" customFormat="1" ht="15" x14ac:dyDescent="0.2">
      <c r="A115"/>
      <c r="B115"/>
      <c r="C115"/>
      <c r="D115"/>
      <c r="E115"/>
      <c r="F115"/>
      <c r="G115"/>
    </row>
    <row r="116" spans="1:7" s="1" customFormat="1" ht="15" x14ac:dyDescent="0.2">
      <c r="A116"/>
      <c r="B116"/>
      <c r="C116"/>
      <c r="D116"/>
      <c r="E116"/>
      <c r="F116"/>
      <c r="G116"/>
    </row>
    <row r="117" spans="1:7" s="1" customFormat="1" ht="15" x14ac:dyDescent="0.2">
      <c r="A117"/>
      <c r="B117"/>
      <c r="C117"/>
      <c r="D117"/>
      <c r="E117"/>
      <c r="F117"/>
      <c r="G117"/>
    </row>
    <row r="118" spans="1:7" s="1" customFormat="1" ht="15" x14ac:dyDescent="0.2">
      <c r="A118"/>
      <c r="B118"/>
      <c r="C118"/>
      <c r="D118"/>
      <c r="E118"/>
      <c r="F118"/>
      <c r="G118"/>
    </row>
    <row r="119" spans="1:7" s="1" customFormat="1" ht="15" x14ac:dyDescent="0.2">
      <c r="A119"/>
      <c r="B119"/>
      <c r="C119"/>
      <c r="D119"/>
      <c r="E119"/>
      <c r="F119"/>
      <c r="G119"/>
    </row>
    <row r="120" spans="1:7" s="1" customFormat="1" ht="15" x14ac:dyDescent="0.2">
      <c r="A120"/>
      <c r="B120"/>
      <c r="C120"/>
      <c r="D120"/>
      <c r="E120"/>
      <c r="F120"/>
      <c r="G120"/>
    </row>
    <row r="121" spans="1:7" s="1" customFormat="1" ht="15" x14ac:dyDescent="0.2">
      <c r="A121"/>
      <c r="B121"/>
      <c r="C121"/>
      <c r="D121"/>
      <c r="E121"/>
      <c r="F121"/>
      <c r="G121"/>
    </row>
    <row r="122" spans="1:7" s="1" customFormat="1" ht="15" x14ac:dyDescent="0.2">
      <c r="A122"/>
      <c r="B122"/>
      <c r="C122"/>
      <c r="D122"/>
      <c r="E122"/>
      <c r="F122"/>
      <c r="G122"/>
    </row>
    <row r="123" spans="1:7" s="1" customFormat="1" ht="15" x14ac:dyDescent="0.2">
      <c r="A123"/>
      <c r="B123"/>
      <c r="C123"/>
      <c r="D123"/>
      <c r="E123"/>
      <c r="F123"/>
      <c r="G123"/>
    </row>
    <row r="124" spans="1:7" s="1" customFormat="1" ht="15" x14ac:dyDescent="0.2">
      <c r="A124"/>
      <c r="B124"/>
      <c r="C124"/>
      <c r="D124"/>
      <c r="E124"/>
      <c r="F124"/>
      <c r="G124"/>
    </row>
    <row r="125" spans="1:7" s="1" customFormat="1" ht="15" x14ac:dyDescent="0.2">
      <c r="A125"/>
      <c r="B125"/>
      <c r="C125"/>
      <c r="D125"/>
      <c r="E125"/>
      <c r="F125"/>
      <c r="G125"/>
    </row>
    <row r="126" spans="1:7" s="1" customFormat="1" ht="15" x14ac:dyDescent="0.2">
      <c r="A126"/>
      <c r="B126"/>
      <c r="C126"/>
      <c r="D126"/>
      <c r="E126"/>
      <c r="F126"/>
      <c r="G126"/>
    </row>
    <row r="127" spans="1:7" s="1" customFormat="1" ht="15" x14ac:dyDescent="0.2">
      <c r="A127"/>
      <c r="B127"/>
      <c r="C127"/>
      <c r="D127"/>
      <c r="E127"/>
      <c r="F127"/>
      <c r="G127"/>
    </row>
    <row r="128" spans="1:7" s="1" customFormat="1" ht="15" x14ac:dyDescent="0.2">
      <c r="A128"/>
      <c r="B128"/>
      <c r="C128"/>
      <c r="D128"/>
      <c r="E128"/>
      <c r="F128"/>
      <c r="G128"/>
    </row>
    <row r="129" spans="1:7" s="1" customFormat="1" ht="15" x14ac:dyDescent="0.2">
      <c r="A129"/>
      <c r="B129"/>
      <c r="C129"/>
      <c r="D129"/>
      <c r="E129"/>
      <c r="F129"/>
      <c r="G129"/>
    </row>
    <row r="130" spans="1:7" s="1" customFormat="1" ht="15" x14ac:dyDescent="0.2">
      <c r="A130"/>
      <c r="B130"/>
      <c r="C130"/>
      <c r="D130"/>
      <c r="E130"/>
      <c r="F130"/>
      <c r="G130"/>
    </row>
    <row r="131" spans="1:7" s="1" customFormat="1" ht="15" x14ac:dyDescent="0.2">
      <c r="A131"/>
      <c r="B131"/>
      <c r="C131"/>
      <c r="D131"/>
      <c r="E131"/>
      <c r="F131"/>
      <c r="G131"/>
    </row>
    <row r="132" spans="1:7" s="1" customFormat="1" ht="15" x14ac:dyDescent="0.2">
      <c r="A132"/>
      <c r="B132"/>
      <c r="C132"/>
      <c r="D132"/>
      <c r="E132"/>
      <c r="F132"/>
      <c r="G132"/>
    </row>
    <row r="133" spans="1:7" s="1" customFormat="1" ht="15" x14ac:dyDescent="0.2">
      <c r="A133"/>
      <c r="B133"/>
      <c r="C133"/>
      <c r="D133"/>
      <c r="E133"/>
      <c r="F133"/>
      <c r="G133"/>
    </row>
    <row r="134" spans="1:7" s="1" customFormat="1" ht="15" x14ac:dyDescent="0.2">
      <c r="A134"/>
      <c r="B134"/>
      <c r="C134"/>
      <c r="D134"/>
      <c r="E134"/>
      <c r="F134"/>
      <c r="G134"/>
    </row>
    <row r="135" spans="1:7" s="1" customFormat="1" ht="15" x14ac:dyDescent="0.2">
      <c r="A135"/>
      <c r="B135"/>
      <c r="C135"/>
      <c r="D135"/>
      <c r="E135"/>
      <c r="F135"/>
      <c r="G135"/>
    </row>
    <row r="136" spans="1:7" s="1" customFormat="1" ht="15" x14ac:dyDescent="0.2">
      <c r="A136"/>
      <c r="B136"/>
      <c r="C136"/>
      <c r="D136"/>
      <c r="E136"/>
      <c r="F136"/>
      <c r="G136"/>
    </row>
    <row r="137" spans="1:7" s="1" customFormat="1" ht="15" x14ac:dyDescent="0.2">
      <c r="A137"/>
      <c r="B137"/>
      <c r="C137"/>
      <c r="D137"/>
      <c r="E137"/>
      <c r="F137"/>
      <c r="G137"/>
    </row>
    <row r="138" spans="1:7" s="1" customFormat="1" ht="15" x14ac:dyDescent="0.2">
      <c r="A138"/>
      <c r="B138"/>
      <c r="C138"/>
      <c r="D138"/>
      <c r="E138"/>
      <c r="F138"/>
      <c r="G138"/>
    </row>
    <row r="139" spans="1:7" s="1" customFormat="1" ht="15" x14ac:dyDescent="0.2">
      <c r="A139"/>
      <c r="B139"/>
      <c r="C139"/>
      <c r="D139"/>
      <c r="E139"/>
      <c r="F139"/>
      <c r="G139"/>
    </row>
    <row r="140" spans="1:7" s="1" customFormat="1" ht="15" x14ac:dyDescent="0.2">
      <c r="A140"/>
      <c r="B140"/>
      <c r="C140"/>
      <c r="D140"/>
      <c r="E140"/>
      <c r="F140"/>
      <c r="G140"/>
    </row>
    <row r="141" spans="1:7" s="1" customFormat="1" ht="15" x14ac:dyDescent="0.2">
      <c r="A141"/>
      <c r="B141"/>
      <c r="C141"/>
      <c r="D141"/>
      <c r="E141"/>
      <c r="F141"/>
      <c r="G141"/>
    </row>
    <row r="142" spans="1:7" s="1" customFormat="1" ht="15" x14ac:dyDescent="0.2">
      <c r="A142"/>
      <c r="B142"/>
      <c r="C142"/>
      <c r="D142"/>
      <c r="E142"/>
      <c r="F142"/>
      <c r="G142"/>
    </row>
    <row r="143" spans="1:7" s="1" customFormat="1" ht="15" x14ac:dyDescent="0.2">
      <c r="A143"/>
      <c r="B143"/>
      <c r="C143"/>
      <c r="D143"/>
      <c r="E143"/>
      <c r="F143"/>
      <c r="G143"/>
    </row>
    <row r="144" spans="1:7" s="1" customFormat="1" ht="15" x14ac:dyDescent="0.2">
      <c r="A144"/>
      <c r="B144"/>
      <c r="C144"/>
      <c r="D144"/>
      <c r="E144"/>
      <c r="F144"/>
      <c r="G144"/>
    </row>
    <row r="145" spans="1:7" s="1" customFormat="1" ht="15" x14ac:dyDescent="0.2">
      <c r="A145"/>
      <c r="B145"/>
      <c r="C145"/>
      <c r="D145"/>
      <c r="E145"/>
      <c r="F145"/>
      <c r="G145"/>
    </row>
    <row r="146" spans="1:7" s="1" customFormat="1" ht="15" x14ac:dyDescent="0.2">
      <c r="A146"/>
      <c r="B146"/>
      <c r="C146"/>
      <c r="D146"/>
      <c r="E146"/>
      <c r="F146"/>
      <c r="G146"/>
    </row>
    <row r="147" spans="1:7" s="1" customFormat="1" ht="15" x14ac:dyDescent="0.2">
      <c r="A147"/>
      <c r="B147"/>
      <c r="C147"/>
      <c r="D147"/>
      <c r="E147"/>
      <c r="F147"/>
      <c r="G147"/>
    </row>
    <row r="148" spans="1:7" s="1" customFormat="1" ht="15" x14ac:dyDescent="0.2">
      <c r="A148"/>
      <c r="B148"/>
      <c r="C148"/>
      <c r="D148"/>
      <c r="E148"/>
      <c r="F148"/>
      <c r="G148"/>
    </row>
    <row r="149" spans="1:7" s="1" customFormat="1" ht="15" x14ac:dyDescent="0.2">
      <c r="A149"/>
      <c r="B149"/>
      <c r="C149"/>
      <c r="D149"/>
      <c r="E149"/>
      <c r="F149"/>
      <c r="G149"/>
    </row>
    <row r="150" spans="1:7" s="1" customFormat="1" ht="15" x14ac:dyDescent="0.2">
      <c r="A150"/>
      <c r="B150"/>
      <c r="C150"/>
      <c r="D150"/>
      <c r="E150"/>
      <c r="F150"/>
      <c r="G150"/>
    </row>
    <row r="151" spans="1:7" s="1" customFormat="1" ht="15" x14ac:dyDescent="0.2">
      <c r="A151"/>
      <c r="B151"/>
      <c r="C151"/>
      <c r="D151"/>
      <c r="E151"/>
      <c r="F151"/>
      <c r="G151"/>
    </row>
    <row r="152" spans="1:7" s="1" customFormat="1" ht="15" x14ac:dyDescent="0.2">
      <c r="A152"/>
      <c r="B152"/>
      <c r="C152"/>
      <c r="D152"/>
      <c r="E152"/>
      <c r="F152"/>
      <c r="G152"/>
    </row>
    <row r="153" spans="1:7" s="1" customFormat="1" ht="15" x14ac:dyDescent="0.2">
      <c r="A153"/>
      <c r="B153"/>
      <c r="C153"/>
      <c r="D153"/>
      <c r="E153"/>
      <c r="F153"/>
      <c r="G153"/>
    </row>
    <row r="154" spans="1:7" s="1" customFormat="1" ht="15" x14ac:dyDescent="0.2">
      <c r="A154"/>
      <c r="B154"/>
      <c r="C154"/>
      <c r="D154"/>
      <c r="E154"/>
      <c r="F154"/>
      <c r="G154"/>
    </row>
    <row r="155" spans="1:7" s="1" customFormat="1" ht="15" x14ac:dyDescent="0.2">
      <c r="A155"/>
      <c r="B155"/>
      <c r="C155"/>
      <c r="D155"/>
      <c r="E155"/>
      <c r="F155"/>
      <c r="G155"/>
    </row>
    <row r="156" spans="1:7" s="1" customFormat="1" ht="15" x14ac:dyDescent="0.2">
      <c r="A156"/>
      <c r="B156"/>
      <c r="C156"/>
      <c r="D156"/>
      <c r="E156"/>
      <c r="F156"/>
      <c r="G156"/>
    </row>
    <row r="157" spans="1:7" s="1" customFormat="1" ht="15" x14ac:dyDescent="0.2">
      <c r="A157"/>
      <c r="B157"/>
      <c r="C157"/>
      <c r="D157"/>
      <c r="E157"/>
      <c r="F157"/>
      <c r="G157"/>
    </row>
    <row r="158" spans="1:7" s="1" customFormat="1" ht="15" x14ac:dyDescent="0.2">
      <c r="A158"/>
      <c r="B158"/>
      <c r="C158"/>
      <c r="D158"/>
      <c r="E158"/>
      <c r="F158"/>
      <c r="G158"/>
    </row>
    <row r="159" spans="1:7" s="1" customFormat="1" ht="15" x14ac:dyDescent="0.2">
      <c r="A159"/>
      <c r="B159"/>
      <c r="C159"/>
      <c r="D159"/>
      <c r="E159"/>
      <c r="F159"/>
      <c r="G159"/>
    </row>
    <row r="160" spans="1:7" s="1" customFormat="1" ht="15" x14ac:dyDescent="0.2">
      <c r="A160"/>
      <c r="B160"/>
      <c r="C160"/>
      <c r="D160"/>
      <c r="E160"/>
      <c r="F160"/>
      <c r="G160"/>
    </row>
    <row r="161" spans="1:7" s="1" customFormat="1" ht="15" x14ac:dyDescent="0.2">
      <c r="A161"/>
      <c r="B161"/>
      <c r="C161"/>
      <c r="D161"/>
      <c r="E161"/>
      <c r="F161"/>
      <c r="G161"/>
    </row>
    <row r="162" spans="1:7" s="1" customFormat="1" ht="15" x14ac:dyDescent="0.2">
      <c r="A162"/>
      <c r="B162"/>
      <c r="C162"/>
      <c r="D162"/>
      <c r="E162"/>
      <c r="F162"/>
      <c r="G162"/>
    </row>
    <row r="163" spans="1:7" s="1" customFormat="1" ht="15" x14ac:dyDescent="0.2">
      <c r="A163"/>
      <c r="B163"/>
      <c r="C163"/>
      <c r="D163"/>
      <c r="E163"/>
      <c r="F163"/>
      <c r="G163"/>
    </row>
    <row r="164" spans="1:7" s="1" customFormat="1" ht="15" x14ac:dyDescent="0.2">
      <c r="A164"/>
      <c r="B164"/>
      <c r="C164"/>
      <c r="D164"/>
      <c r="E164"/>
      <c r="F164"/>
      <c r="G164"/>
    </row>
    <row r="165" spans="1:7" s="1" customFormat="1" ht="15" x14ac:dyDescent="0.2">
      <c r="A165"/>
      <c r="B165"/>
      <c r="C165"/>
      <c r="D165"/>
      <c r="E165"/>
      <c r="F165"/>
      <c r="G165"/>
    </row>
    <row r="166" spans="1:7" s="1" customFormat="1" ht="15" x14ac:dyDescent="0.2">
      <c r="A166"/>
      <c r="B166"/>
      <c r="C166"/>
      <c r="D166"/>
      <c r="E166"/>
      <c r="F166"/>
      <c r="G166"/>
    </row>
    <row r="167" spans="1:7" s="1" customFormat="1" ht="15" x14ac:dyDescent="0.2">
      <c r="A167"/>
      <c r="B167"/>
      <c r="C167"/>
      <c r="D167"/>
      <c r="E167"/>
      <c r="F167"/>
      <c r="G167"/>
    </row>
    <row r="168" spans="1:7" s="1" customFormat="1" ht="15" x14ac:dyDescent="0.2">
      <c r="A168"/>
      <c r="B168"/>
      <c r="C168"/>
      <c r="D168"/>
      <c r="E168"/>
      <c r="F168"/>
      <c r="G168"/>
    </row>
    <row r="169" spans="1:7" s="1" customFormat="1" ht="15" x14ac:dyDescent="0.2">
      <c r="A169"/>
      <c r="B169"/>
      <c r="C169"/>
      <c r="D169"/>
      <c r="E169"/>
      <c r="F169"/>
      <c r="G169"/>
    </row>
    <row r="170" spans="1:7" s="1" customFormat="1" ht="15" x14ac:dyDescent="0.2">
      <c r="A170"/>
      <c r="B170"/>
      <c r="C170"/>
      <c r="D170"/>
      <c r="E170"/>
      <c r="F170"/>
      <c r="G170"/>
    </row>
    <row r="171" spans="1:7" s="1" customFormat="1" ht="15" x14ac:dyDescent="0.2">
      <c r="A171"/>
      <c r="B171"/>
      <c r="C171"/>
      <c r="D171"/>
      <c r="E171"/>
      <c r="F171"/>
      <c r="G171"/>
    </row>
    <row r="172" spans="1:7" s="1" customFormat="1" ht="15" x14ac:dyDescent="0.2">
      <c r="A172"/>
      <c r="B172"/>
      <c r="C172"/>
      <c r="D172"/>
      <c r="E172"/>
      <c r="F172"/>
      <c r="G172"/>
    </row>
    <row r="173" spans="1:7" s="1" customFormat="1" ht="15" x14ac:dyDescent="0.2">
      <c r="A173"/>
      <c r="B173"/>
      <c r="C173"/>
      <c r="D173"/>
      <c r="E173"/>
      <c r="F173"/>
      <c r="G173"/>
    </row>
    <row r="174" spans="1:7" s="1" customFormat="1" ht="15" x14ac:dyDescent="0.2">
      <c r="A174"/>
      <c r="B174"/>
      <c r="C174"/>
      <c r="D174"/>
      <c r="E174"/>
      <c r="F174"/>
      <c r="G174"/>
    </row>
    <row r="175" spans="1:7" s="1" customFormat="1" ht="15" x14ac:dyDescent="0.2">
      <c r="A175"/>
      <c r="B175"/>
      <c r="C175"/>
      <c r="D175"/>
      <c r="E175"/>
      <c r="F175"/>
      <c r="G175"/>
    </row>
    <row r="176" spans="1:7" s="1" customFormat="1" ht="15" x14ac:dyDescent="0.2">
      <c r="A176"/>
      <c r="B176"/>
      <c r="C176"/>
      <c r="D176"/>
      <c r="E176"/>
      <c r="F176"/>
      <c r="G176"/>
    </row>
    <row r="177" spans="1:7" s="1" customFormat="1" ht="15" x14ac:dyDescent="0.2">
      <c r="A177"/>
      <c r="B177"/>
      <c r="C177"/>
      <c r="D177"/>
      <c r="E177"/>
      <c r="F177"/>
      <c r="G177"/>
    </row>
    <row r="178" spans="1:7" s="1" customFormat="1" ht="15" x14ac:dyDescent="0.2">
      <c r="A178"/>
      <c r="B178"/>
      <c r="C178"/>
      <c r="D178"/>
      <c r="E178"/>
      <c r="F178"/>
      <c r="G178"/>
    </row>
    <row r="179" spans="1:7" s="1" customFormat="1" ht="15" x14ac:dyDescent="0.2">
      <c r="A179"/>
      <c r="B179"/>
      <c r="C179"/>
      <c r="D179"/>
      <c r="E179"/>
      <c r="F179"/>
      <c r="G179"/>
    </row>
    <row r="180" spans="1:7" s="1" customFormat="1" ht="15" x14ac:dyDescent="0.2">
      <c r="A180"/>
      <c r="B180"/>
      <c r="C180"/>
      <c r="D180"/>
      <c r="E180"/>
      <c r="F180"/>
      <c r="G180"/>
    </row>
    <row r="181" spans="1:7" s="1" customFormat="1" ht="15" x14ac:dyDescent="0.2">
      <c r="A181"/>
      <c r="B181"/>
      <c r="C181"/>
      <c r="D181"/>
      <c r="E181"/>
      <c r="F181"/>
      <c r="G181"/>
    </row>
    <row r="182" spans="1:7" s="1" customFormat="1" ht="15" x14ac:dyDescent="0.2">
      <c r="A182"/>
      <c r="B182"/>
      <c r="C182"/>
      <c r="D182"/>
      <c r="E182"/>
      <c r="F182"/>
      <c r="G182"/>
    </row>
    <row r="183" spans="1:7" s="1" customFormat="1" ht="15" x14ac:dyDescent="0.2">
      <c r="A183"/>
      <c r="B183"/>
      <c r="C183"/>
      <c r="D183"/>
      <c r="E183"/>
      <c r="F183"/>
      <c r="G183"/>
    </row>
    <row r="184" spans="1:7" s="1" customFormat="1" ht="15" x14ac:dyDescent="0.2">
      <c r="A184"/>
      <c r="B184"/>
      <c r="C184"/>
      <c r="D184"/>
      <c r="E184"/>
      <c r="F184"/>
      <c r="G184"/>
    </row>
    <row r="185" spans="1:7" s="1" customFormat="1" ht="15" x14ac:dyDescent="0.2">
      <c r="A185"/>
      <c r="B185"/>
      <c r="C185"/>
      <c r="D185"/>
      <c r="E185"/>
      <c r="F185"/>
      <c r="G185"/>
    </row>
    <row r="186" spans="1:7" s="1" customFormat="1" ht="15" x14ac:dyDescent="0.2">
      <c r="A186"/>
      <c r="B186"/>
      <c r="C186"/>
      <c r="D186"/>
      <c r="E186"/>
      <c r="F186"/>
      <c r="G186"/>
    </row>
    <row r="187" spans="1:7" s="1" customFormat="1" ht="15" x14ac:dyDescent="0.2">
      <c r="A187"/>
      <c r="B187"/>
      <c r="C187"/>
      <c r="D187"/>
      <c r="E187"/>
      <c r="F187"/>
      <c r="G187"/>
    </row>
    <row r="188" spans="1:7" s="1" customFormat="1" ht="15" x14ac:dyDescent="0.2">
      <c r="A188"/>
      <c r="B188"/>
      <c r="C188"/>
      <c r="D188"/>
      <c r="E188"/>
      <c r="F188"/>
      <c r="G188"/>
    </row>
    <row r="189" spans="1:7" s="1" customFormat="1" ht="15" x14ac:dyDescent="0.2">
      <c r="A189"/>
      <c r="B189"/>
      <c r="C189"/>
      <c r="D189"/>
      <c r="E189"/>
      <c r="F189"/>
      <c r="G189"/>
    </row>
    <row r="190" spans="1:7" s="1" customFormat="1" ht="15" x14ac:dyDescent="0.2">
      <c r="A190"/>
      <c r="B190"/>
      <c r="C190"/>
      <c r="D190"/>
      <c r="E190"/>
      <c r="F190"/>
      <c r="G190"/>
    </row>
    <row r="191" spans="1:7" s="1" customFormat="1" ht="15" x14ac:dyDescent="0.2">
      <c r="A191"/>
      <c r="B191"/>
      <c r="C191"/>
      <c r="D191"/>
      <c r="E191"/>
      <c r="F191"/>
      <c r="G191"/>
    </row>
    <row r="192" spans="1:7" s="1" customFormat="1" ht="15" x14ac:dyDescent="0.2">
      <c r="A192"/>
      <c r="B192"/>
      <c r="C192"/>
      <c r="D192"/>
      <c r="E192"/>
      <c r="F192"/>
      <c r="G192"/>
    </row>
    <row r="193" spans="1:7" s="1" customFormat="1" ht="15" x14ac:dyDescent="0.2">
      <c r="A193"/>
      <c r="B193"/>
      <c r="C193"/>
      <c r="D193"/>
      <c r="E193"/>
      <c r="F193"/>
      <c r="G193"/>
    </row>
    <row r="194" spans="1:7" s="1" customFormat="1" ht="15" x14ac:dyDescent="0.2">
      <c r="A194"/>
      <c r="B194"/>
      <c r="C194"/>
      <c r="D194"/>
      <c r="E194"/>
      <c r="F194"/>
      <c r="G194"/>
    </row>
    <row r="195" spans="1:7" s="1" customFormat="1" ht="15" x14ac:dyDescent="0.2">
      <c r="A195"/>
      <c r="B195"/>
      <c r="C195"/>
      <c r="D195"/>
      <c r="E195"/>
      <c r="F195"/>
      <c r="G195"/>
    </row>
    <row r="196" spans="1:7" s="1" customFormat="1" ht="15" x14ac:dyDescent="0.2">
      <c r="A196"/>
      <c r="B196"/>
      <c r="C196"/>
      <c r="D196"/>
      <c r="E196"/>
      <c r="F196"/>
      <c r="G196"/>
    </row>
    <row r="197" spans="1:7" s="1" customFormat="1" ht="15" x14ac:dyDescent="0.2">
      <c r="A197"/>
      <c r="B197"/>
      <c r="C197"/>
      <c r="D197"/>
      <c r="E197"/>
      <c r="F197"/>
      <c r="G197"/>
    </row>
    <row r="198" spans="1:7" s="1" customFormat="1" ht="15" x14ac:dyDescent="0.2">
      <c r="A198"/>
      <c r="B198"/>
      <c r="C198"/>
      <c r="D198"/>
      <c r="E198"/>
      <c r="F198"/>
      <c r="G198"/>
    </row>
    <row r="199" spans="1:7" s="1" customFormat="1" ht="15" x14ac:dyDescent="0.2">
      <c r="A199"/>
      <c r="B199"/>
      <c r="C199"/>
      <c r="D199"/>
      <c r="E199"/>
      <c r="F199"/>
      <c r="G199"/>
    </row>
    <row r="200" spans="1:7" s="1" customFormat="1" ht="15" x14ac:dyDescent="0.2">
      <c r="A200"/>
      <c r="B200"/>
      <c r="C200"/>
      <c r="D200"/>
      <c r="E200"/>
      <c r="F200"/>
      <c r="G200"/>
    </row>
    <row r="201" spans="1:7" s="1" customFormat="1" ht="15" x14ac:dyDescent="0.2">
      <c r="A201"/>
      <c r="B201"/>
      <c r="C201"/>
      <c r="D201"/>
      <c r="E201"/>
      <c r="F201"/>
      <c r="G201"/>
    </row>
    <row r="202" spans="1:7" s="1" customFormat="1" ht="15" x14ac:dyDescent="0.2">
      <c r="A202"/>
      <c r="B202"/>
      <c r="C202"/>
      <c r="D202"/>
      <c r="E202"/>
      <c r="F202"/>
      <c r="G202"/>
    </row>
    <row r="203" spans="1:7" s="1" customFormat="1" ht="15" x14ac:dyDescent="0.2">
      <c r="A203"/>
      <c r="B203"/>
      <c r="C203"/>
      <c r="D203"/>
      <c r="E203"/>
      <c r="F203"/>
      <c r="G203"/>
    </row>
    <row r="204" spans="1:7" s="1" customFormat="1" ht="15" x14ac:dyDescent="0.2">
      <c r="A204"/>
      <c r="B204"/>
      <c r="C204"/>
      <c r="D204"/>
      <c r="E204"/>
      <c r="F204"/>
      <c r="G204"/>
    </row>
    <row r="205" spans="1:7" s="1" customFormat="1" ht="15" x14ac:dyDescent="0.2">
      <c r="A205"/>
      <c r="B205"/>
      <c r="C205"/>
      <c r="D205"/>
      <c r="E205"/>
      <c r="F205"/>
      <c r="G205"/>
    </row>
    <row r="206" spans="1:7" s="1" customFormat="1" ht="15" x14ac:dyDescent="0.2">
      <c r="A206"/>
      <c r="B206"/>
      <c r="C206"/>
      <c r="D206"/>
      <c r="E206"/>
      <c r="F206"/>
      <c r="G206"/>
    </row>
    <row r="207" spans="1:7" s="1" customFormat="1" ht="15" x14ac:dyDescent="0.2">
      <c r="A207"/>
      <c r="B207"/>
      <c r="C207"/>
      <c r="D207"/>
      <c r="E207"/>
      <c r="F207"/>
      <c r="G207"/>
    </row>
    <row r="208" spans="1:7" s="1" customFormat="1" ht="15" x14ac:dyDescent="0.2">
      <c r="A208"/>
      <c r="B208"/>
      <c r="C208"/>
      <c r="D208"/>
      <c r="E208"/>
      <c r="F208"/>
      <c r="G208"/>
    </row>
    <row r="209" spans="1:7" s="1" customFormat="1" ht="15" x14ac:dyDescent="0.2">
      <c r="A209"/>
      <c r="B209"/>
      <c r="C209"/>
      <c r="D209"/>
      <c r="E209"/>
      <c r="F209"/>
      <c r="G209"/>
    </row>
    <row r="210" spans="1:7" s="1" customFormat="1" ht="15" x14ac:dyDescent="0.2">
      <c r="A210"/>
      <c r="B210"/>
      <c r="C210"/>
      <c r="D210"/>
      <c r="E210"/>
      <c r="F210"/>
      <c r="G210"/>
    </row>
    <row r="211" spans="1:7" s="1" customFormat="1" ht="15" x14ac:dyDescent="0.2">
      <c r="A211"/>
      <c r="B211"/>
      <c r="C211"/>
      <c r="D211"/>
      <c r="E211"/>
      <c r="F211"/>
      <c r="G211"/>
    </row>
    <row r="212" spans="1:7" s="1" customFormat="1" ht="15" x14ac:dyDescent="0.2">
      <c r="A212"/>
      <c r="B212"/>
      <c r="C212"/>
      <c r="D212"/>
      <c r="E212"/>
      <c r="F212"/>
      <c r="G212"/>
    </row>
    <row r="213" spans="1:7" s="1" customFormat="1" ht="15" x14ac:dyDescent="0.2">
      <c r="A213"/>
      <c r="B213"/>
      <c r="C213"/>
      <c r="D213"/>
      <c r="E213"/>
      <c r="F213"/>
      <c r="G213"/>
    </row>
    <row r="214" spans="1:7" s="1" customFormat="1" ht="15" x14ac:dyDescent="0.2">
      <c r="A214"/>
      <c r="B214"/>
      <c r="C214"/>
      <c r="D214"/>
      <c r="E214"/>
      <c r="F214"/>
      <c r="G214"/>
    </row>
    <row r="215" spans="1:7" s="1" customFormat="1" ht="15" x14ac:dyDescent="0.2">
      <c r="A215"/>
      <c r="B215"/>
      <c r="C215"/>
      <c r="D215"/>
      <c r="E215"/>
      <c r="F215"/>
      <c r="G215"/>
    </row>
    <row r="216" spans="1:7" s="1" customFormat="1" ht="15" x14ac:dyDescent="0.2">
      <c r="A216"/>
      <c r="B216"/>
      <c r="C216"/>
      <c r="D216"/>
      <c r="E216"/>
      <c r="F216"/>
      <c r="G216"/>
    </row>
    <row r="217" spans="1:7" s="1" customFormat="1" ht="15" x14ac:dyDescent="0.2">
      <c r="A217"/>
      <c r="B217"/>
      <c r="C217"/>
      <c r="D217"/>
      <c r="E217"/>
      <c r="F217"/>
      <c r="G217"/>
    </row>
    <row r="218" spans="1:7" s="1" customFormat="1" ht="15" x14ac:dyDescent="0.2">
      <c r="A218"/>
      <c r="B218"/>
      <c r="C218"/>
      <c r="D218"/>
      <c r="E218"/>
      <c r="F218"/>
      <c r="G218"/>
    </row>
    <row r="219" spans="1:7" s="1" customFormat="1" ht="15" x14ac:dyDescent="0.2">
      <c r="A219"/>
      <c r="B219"/>
      <c r="C219"/>
      <c r="D219"/>
      <c r="E219"/>
      <c r="F219"/>
      <c r="G219"/>
    </row>
    <row r="220" spans="1:7" s="1" customFormat="1" ht="15" x14ac:dyDescent="0.2">
      <c r="A220"/>
      <c r="B220"/>
      <c r="C220"/>
      <c r="D220"/>
      <c r="E220"/>
      <c r="F220"/>
      <c r="G220"/>
    </row>
    <row r="221" spans="1:7" s="1" customFormat="1" ht="15" x14ac:dyDescent="0.2">
      <c r="A221"/>
      <c r="B221"/>
      <c r="C221"/>
      <c r="D221"/>
      <c r="E221"/>
      <c r="F221"/>
      <c r="G221"/>
    </row>
    <row r="222" spans="1:7" s="1" customFormat="1" ht="15" x14ac:dyDescent="0.2">
      <c r="A222"/>
      <c r="B222"/>
      <c r="C222"/>
      <c r="D222"/>
      <c r="E222"/>
      <c r="F222"/>
      <c r="G222"/>
    </row>
  </sheetData>
  <mergeCells count="7">
    <mergeCell ref="A6:A8"/>
    <mergeCell ref="B7:B8"/>
    <mergeCell ref="B6:L6"/>
    <mergeCell ref="D7:F7"/>
    <mergeCell ref="G7:I7"/>
    <mergeCell ref="J7:L7"/>
    <mergeCell ref="C7:C8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71" fitToHeight="5" orientation="landscape" r:id="rId1"/>
  <headerFooter alignWithMargins="0"/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2:T222"/>
  <sheetViews>
    <sheetView showGridLines="0" view="pageBreakPreview" zoomScale="75" zoomScaleNormal="100" workbookViewId="0">
      <pane ySplit="9" topLeftCell="A61" activePane="bottomLeft" state="frozen"/>
      <selection pane="bottomLeft" activeCell="P85" sqref="P85"/>
    </sheetView>
  </sheetViews>
  <sheetFormatPr defaultRowHeight="12.75" x14ac:dyDescent="0.2"/>
  <cols>
    <col min="1" max="1" width="16" style="2" customWidth="1"/>
    <col min="2" max="16" width="13.7109375" customWidth="1"/>
  </cols>
  <sheetData>
    <row r="2" spans="1:20" ht="20.25" x14ac:dyDescent="0.2">
      <c r="A2" s="12" t="s">
        <v>170</v>
      </c>
      <c r="B2" s="12"/>
    </row>
    <row r="3" spans="1:20" ht="7.5" customHeight="1" x14ac:dyDescent="0.2"/>
    <row r="4" spans="1:20" ht="15.75" x14ac:dyDescent="0.25">
      <c r="A4" s="5" t="s">
        <v>27</v>
      </c>
      <c r="C4" s="5"/>
      <c r="D4" s="5"/>
    </row>
    <row r="5" spans="1:20" x14ac:dyDescent="0.2">
      <c r="P5" s="2"/>
    </row>
    <row r="6" spans="1:20" s="1" customFormat="1" ht="26.25" customHeight="1" x14ac:dyDescent="0.2">
      <c r="A6" s="30"/>
      <c r="B6" s="58" t="s">
        <v>27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20" s="1" customFormat="1" ht="24.75" customHeight="1" x14ac:dyDescent="0.2">
      <c r="A7" s="56" t="s">
        <v>171</v>
      </c>
      <c r="B7" s="61" t="s">
        <v>63</v>
      </c>
      <c r="C7" s="63" t="s">
        <v>39</v>
      </c>
      <c r="D7" s="65" t="s">
        <v>123</v>
      </c>
      <c r="E7" s="67" t="s">
        <v>94</v>
      </c>
      <c r="F7" s="68"/>
      <c r="G7" s="68"/>
      <c r="H7" s="57" t="s">
        <v>40</v>
      </c>
      <c r="I7" s="57"/>
      <c r="J7" s="57"/>
      <c r="K7" s="57" t="s">
        <v>42</v>
      </c>
      <c r="L7" s="57"/>
      <c r="M7" s="57"/>
      <c r="N7" s="57" t="s">
        <v>43</v>
      </c>
      <c r="O7" s="57"/>
      <c r="P7" s="57"/>
    </row>
    <row r="8" spans="1:20" s="1" customFormat="1" ht="39.75" customHeight="1" x14ac:dyDescent="0.2">
      <c r="A8" s="50"/>
      <c r="B8" s="62"/>
      <c r="C8" s="64"/>
      <c r="D8" s="66"/>
      <c r="E8" s="42" t="s">
        <v>38</v>
      </c>
      <c r="F8" s="43" t="s">
        <v>124</v>
      </c>
      <c r="G8" s="44" t="s">
        <v>125</v>
      </c>
      <c r="H8" s="45" t="s">
        <v>38</v>
      </c>
      <c r="I8" s="43" t="s">
        <v>39</v>
      </c>
      <c r="J8" s="43" t="s">
        <v>41</v>
      </c>
      <c r="K8" s="45" t="s">
        <v>38</v>
      </c>
      <c r="L8" s="43" t="s">
        <v>39</v>
      </c>
      <c r="M8" s="43" t="s">
        <v>41</v>
      </c>
      <c r="N8" s="45" t="s">
        <v>38</v>
      </c>
      <c r="O8" s="43" t="s">
        <v>39</v>
      </c>
      <c r="P8" s="43" t="s">
        <v>41</v>
      </c>
    </row>
    <row r="9" spans="1:20" s="1" customFormat="1" ht="21" customHeight="1" x14ac:dyDescent="0.2">
      <c r="A9" s="20">
        <v>1</v>
      </c>
      <c r="B9" s="20">
        <f>+A9+1</f>
        <v>2</v>
      </c>
      <c r="C9" s="20">
        <f>+B9+1</f>
        <v>3</v>
      </c>
      <c r="D9" s="20">
        <f t="shared" ref="D9:P9" si="0">+C9+1</f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20">
        <f t="shared" si="0"/>
        <v>14</v>
      </c>
      <c r="O9" s="20">
        <f t="shared" si="0"/>
        <v>15</v>
      </c>
      <c r="P9" s="20">
        <f t="shared" si="0"/>
        <v>16</v>
      </c>
    </row>
    <row r="10" spans="1:20" s="1" customFormat="1" ht="21" customHeight="1" x14ac:dyDescent="0.2">
      <c r="A10" s="21">
        <v>2000</v>
      </c>
      <c r="B10" s="22">
        <f t="shared" ref="B10:B15" si="1">C10-D10</f>
        <v>-10343</v>
      </c>
      <c r="C10" s="22">
        <f t="shared" ref="C10:P10" si="2">+C25+C26+C27+C28</f>
        <v>51329</v>
      </c>
      <c r="D10" s="22">
        <f t="shared" si="2"/>
        <v>61672</v>
      </c>
      <c r="E10" s="22">
        <f t="shared" si="2"/>
        <v>-12307</v>
      </c>
      <c r="F10" s="22">
        <f t="shared" si="2"/>
        <v>35902</v>
      </c>
      <c r="G10" s="22">
        <f t="shared" si="2"/>
        <v>48209</v>
      </c>
      <c r="H10" s="22">
        <f t="shared" si="2"/>
        <v>1403</v>
      </c>
      <c r="I10" s="22">
        <f t="shared" si="2"/>
        <v>10399</v>
      </c>
      <c r="J10" s="22">
        <f t="shared" si="2"/>
        <v>8996</v>
      </c>
      <c r="K10" s="22">
        <f t="shared" si="2"/>
        <v>-731</v>
      </c>
      <c r="L10" s="22">
        <f t="shared" si="2"/>
        <v>2978</v>
      </c>
      <c r="M10" s="22">
        <f t="shared" si="2"/>
        <v>3709</v>
      </c>
      <c r="N10" s="22">
        <f t="shared" si="2"/>
        <v>1292</v>
      </c>
      <c r="O10" s="22">
        <f t="shared" si="2"/>
        <v>2050</v>
      </c>
      <c r="P10" s="22">
        <f t="shared" si="2"/>
        <v>758</v>
      </c>
      <c r="Q10" s="4"/>
      <c r="R10" s="4"/>
      <c r="S10" s="4"/>
      <c r="T10" s="4"/>
    </row>
    <row r="11" spans="1:20" s="1" customFormat="1" ht="21" customHeight="1" x14ac:dyDescent="0.2">
      <c r="A11" s="23">
        <v>2001</v>
      </c>
      <c r="B11" s="24">
        <f t="shared" si="1"/>
        <v>-5946</v>
      </c>
      <c r="C11" s="24">
        <f t="shared" ref="C11:P11" si="3">+C29+C30+C31+C32</f>
        <v>57346</v>
      </c>
      <c r="D11" s="24">
        <f t="shared" si="3"/>
        <v>63292</v>
      </c>
      <c r="E11" s="24">
        <f t="shared" si="3"/>
        <v>-7661</v>
      </c>
      <c r="F11" s="24">
        <f t="shared" si="3"/>
        <v>41663</v>
      </c>
      <c r="G11" s="24">
        <f t="shared" si="3"/>
        <v>49324</v>
      </c>
      <c r="H11" s="24">
        <f t="shared" si="3"/>
        <v>785</v>
      </c>
      <c r="I11" s="24">
        <f t="shared" si="3"/>
        <v>9753</v>
      </c>
      <c r="J11" s="24">
        <f t="shared" si="3"/>
        <v>8968</v>
      </c>
      <c r="K11" s="24">
        <f t="shared" si="3"/>
        <v>-614</v>
      </c>
      <c r="L11" s="24">
        <f t="shared" si="3"/>
        <v>3401</v>
      </c>
      <c r="M11" s="24">
        <f t="shared" si="3"/>
        <v>4015</v>
      </c>
      <c r="N11" s="24">
        <f t="shared" si="3"/>
        <v>1544</v>
      </c>
      <c r="O11" s="24">
        <f t="shared" si="3"/>
        <v>2529</v>
      </c>
      <c r="P11" s="24">
        <f t="shared" si="3"/>
        <v>985</v>
      </c>
      <c r="Q11" s="4"/>
      <c r="R11" s="4"/>
      <c r="S11" s="4"/>
      <c r="T11" s="4"/>
    </row>
    <row r="12" spans="1:20" s="1" customFormat="1" ht="21" customHeight="1" x14ac:dyDescent="0.2">
      <c r="A12" s="21">
        <v>2002</v>
      </c>
      <c r="B12" s="22">
        <f t="shared" si="1"/>
        <v>-5544</v>
      </c>
      <c r="C12" s="22">
        <f t="shared" ref="C12:P12" si="4">+C33+C34+C35+C36</f>
        <v>62604</v>
      </c>
      <c r="D12" s="22">
        <f t="shared" si="4"/>
        <v>68148</v>
      </c>
      <c r="E12" s="22">
        <f t="shared" si="4"/>
        <v>-7249</v>
      </c>
      <c r="F12" s="22">
        <f t="shared" si="4"/>
        <v>46742</v>
      </c>
      <c r="G12" s="22">
        <f t="shared" si="4"/>
        <v>53991</v>
      </c>
      <c r="H12" s="22">
        <f t="shared" si="4"/>
        <v>775</v>
      </c>
      <c r="I12" s="22">
        <f t="shared" si="4"/>
        <v>10037</v>
      </c>
      <c r="J12" s="22">
        <f t="shared" si="4"/>
        <v>9262</v>
      </c>
      <c r="K12" s="22">
        <f t="shared" si="4"/>
        <v>-1061</v>
      </c>
      <c r="L12" s="22">
        <f t="shared" si="4"/>
        <v>2776</v>
      </c>
      <c r="M12" s="22">
        <f t="shared" si="4"/>
        <v>3837</v>
      </c>
      <c r="N12" s="22">
        <f t="shared" si="4"/>
        <v>1991</v>
      </c>
      <c r="O12" s="22">
        <f t="shared" si="4"/>
        <v>3049</v>
      </c>
      <c r="P12" s="22">
        <f t="shared" si="4"/>
        <v>1058</v>
      </c>
      <c r="Q12" s="4"/>
      <c r="R12" s="4"/>
      <c r="S12" s="4"/>
      <c r="T12" s="4"/>
    </row>
    <row r="13" spans="1:20" s="8" customFormat="1" ht="21" customHeight="1" x14ac:dyDescent="0.2">
      <c r="A13" s="23">
        <v>2003</v>
      </c>
      <c r="B13" s="24">
        <f t="shared" si="1"/>
        <v>-5473</v>
      </c>
      <c r="C13" s="24">
        <f t="shared" ref="C13:P13" si="5">+C37+C38+C39+C40</f>
        <v>79234</v>
      </c>
      <c r="D13" s="24">
        <f t="shared" si="5"/>
        <v>84707</v>
      </c>
      <c r="E13" s="24">
        <f t="shared" si="5"/>
        <v>-5725</v>
      </c>
      <c r="F13" s="24">
        <f t="shared" si="5"/>
        <v>61007</v>
      </c>
      <c r="G13" s="24">
        <f t="shared" si="5"/>
        <v>66732</v>
      </c>
      <c r="H13" s="24">
        <f t="shared" si="5"/>
        <v>243</v>
      </c>
      <c r="I13" s="24">
        <f t="shared" si="5"/>
        <v>11174</v>
      </c>
      <c r="J13" s="24">
        <f t="shared" si="5"/>
        <v>10931</v>
      </c>
      <c r="K13" s="24">
        <f t="shared" si="5"/>
        <v>-2461</v>
      </c>
      <c r="L13" s="24">
        <f t="shared" si="5"/>
        <v>3284</v>
      </c>
      <c r="M13" s="24">
        <f t="shared" si="5"/>
        <v>5745</v>
      </c>
      <c r="N13" s="24">
        <f t="shared" si="5"/>
        <v>2470</v>
      </c>
      <c r="O13" s="24">
        <f t="shared" si="5"/>
        <v>3769</v>
      </c>
      <c r="P13" s="24">
        <f t="shared" si="5"/>
        <v>1299</v>
      </c>
      <c r="Q13" s="13"/>
      <c r="R13" s="13"/>
      <c r="S13" s="13"/>
      <c r="T13" s="13"/>
    </row>
    <row r="14" spans="1:20" s="1" customFormat="1" ht="21" customHeight="1" x14ac:dyDescent="0.2">
      <c r="A14" s="21">
        <v>2004</v>
      </c>
      <c r="B14" s="22">
        <f t="shared" si="1"/>
        <v>-13258</v>
      </c>
      <c r="C14" s="22">
        <f t="shared" ref="C14:P14" si="6">+C41+C42+C43+C44</f>
        <v>104649</v>
      </c>
      <c r="D14" s="22">
        <f t="shared" si="6"/>
        <v>117907</v>
      </c>
      <c r="E14" s="22">
        <f t="shared" si="6"/>
        <v>-5961</v>
      </c>
      <c r="F14" s="22">
        <f t="shared" si="6"/>
        <v>81862</v>
      </c>
      <c r="G14" s="22">
        <f t="shared" si="6"/>
        <v>87823</v>
      </c>
      <c r="H14" s="22">
        <f t="shared" si="6"/>
        <v>79</v>
      </c>
      <c r="I14" s="22">
        <f t="shared" si="6"/>
        <v>13471</v>
      </c>
      <c r="J14" s="22">
        <f t="shared" si="6"/>
        <v>13392</v>
      </c>
      <c r="K14" s="22">
        <f t="shared" si="6"/>
        <v>-8437</v>
      </c>
      <c r="L14" s="22">
        <f t="shared" si="6"/>
        <v>5305</v>
      </c>
      <c r="M14" s="22">
        <f t="shared" si="6"/>
        <v>13742</v>
      </c>
      <c r="N14" s="22">
        <f t="shared" si="6"/>
        <v>1061</v>
      </c>
      <c r="O14" s="22">
        <f t="shared" si="6"/>
        <v>4011</v>
      </c>
      <c r="P14" s="22">
        <f t="shared" si="6"/>
        <v>2950</v>
      </c>
      <c r="Q14" s="4"/>
      <c r="R14" s="4"/>
      <c r="S14" s="4"/>
      <c r="T14" s="4"/>
    </row>
    <row r="15" spans="1:20" s="8" customFormat="1" ht="21" customHeight="1" x14ac:dyDescent="0.2">
      <c r="A15" s="23">
        <v>2005</v>
      </c>
      <c r="B15" s="24">
        <f t="shared" si="1"/>
        <v>-7242</v>
      </c>
      <c r="C15" s="24">
        <f t="shared" ref="C15:P15" si="7">+C45+C46+C47+C48</f>
        <v>126103</v>
      </c>
      <c r="D15" s="24">
        <f t="shared" si="7"/>
        <v>133345</v>
      </c>
      <c r="E15" s="24">
        <f t="shared" si="7"/>
        <v>-3095</v>
      </c>
      <c r="F15" s="24">
        <f t="shared" si="7"/>
        <v>96395</v>
      </c>
      <c r="G15" s="24">
        <f t="shared" si="7"/>
        <v>99490</v>
      </c>
      <c r="H15" s="24">
        <f t="shared" si="7"/>
        <v>738</v>
      </c>
      <c r="I15" s="24">
        <f t="shared" si="7"/>
        <v>16258</v>
      </c>
      <c r="J15" s="24">
        <f t="shared" si="7"/>
        <v>15520</v>
      </c>
      <c r="K15" s="24">
        <f t="shared" si="7"/>
        <v>-6843</v>
      </c>
      <c r="L15" s="24">
        <f t="shared" si="7"/>
        <v>6998</v>
      </c>
      <c r="M15" s="24">
        <f t="shared" si="7"/>
        <v>13841</v>
      </c>
      <c r="N15" s="24">
        <f t="shared" si="7"/>
        <v>1958</v>
      </c>
      <c r="O15" s="24">
        <f t="shared" si="7"/>
        <v>6452</v>
      </c>
      <c r="P15" s="24">
        <f t="shared" si="7"/>
        <v>4494</v>
      </c>
      <c r="Q15" s="13"/>
      <c r="R15" s="13"/>
      <c r="S15" s="13"/>
      <c r="T15" s="13"/>
    </row>
    <row r="16" spans="1:20" s="8" customFormat="1" ht="21" customHeight="1" x14ac:dyDescent="0.2">
      <c r="A16" s="21">
        <v>2006</v>
      </c>
      <c r="B16" s="22">
        <f>C16-D16</f>
        <v>-13147</v>
      </c>
      <c r="C16" s="22">
        <f t="shared" ref="C16:P16" si="8">+C49+C50+C51+C52</f>
        <v>155335</v>
      </c>
      <c r="D16" s="22">
        <f t="shared" si="8"/>
        <v>168482</v>
      </c>
      <c r="E16" s="22">
        <f t="shared" si="8"/>
        <v>-7372</v>
      </c>
      <c r="F16" s="22">
        <f t="shared" si="8"/>
        <v>117468</v>
      </c>
      <c r="G16" s="22">
        <f t="shared" si="8"/>
        <v>124840</v>
      </c>
      <c r="H16" s="22">
        <f t="shared" si="8"/>
        <v>736</v>
      </c>
      <c r="I16" s="22">
        <f t="shared" si="8"/>
        <v>20592</v>
      </c>
      <c r="J16" s="22">
        <f t="shared" si="8"/>
        <v>19856</v>
      </c>
      <c r="K16" s="22">
        <f t="shared" si="8"/>
        <v>-9748</v>
      </c>
      <c r="L16" s="22">
        <f t="shared" si="8"/>
        <v>9040</v>
      </c>
      <c r="M16" s="22">
        <f t="shared" si="8"/>
        <v>18788</v>
      </c>
      <c r="N16" s="22">
        <f t="shared" si="8"/>
        <v>3237</v>
      </c>
      <c r="O16" s="22">
        <f t="shared" si="8"/>
        <v>8235</v>
      </c>
      <c r="P16" s="22">
        <f t="shared" si="8"/>
        <v>4998</v>
      </c>
      <c r="Q16" s="13"/>
      <c r="R16" s="13"/>
      <c r="S16" s="13"/>
      <c r="T16" s="13"/>
    </row>
    <row r="17" spans="1:20" s="8" customFormat="1" ht="21" customHeight="1" x14ac:dyDescent="0.2">
      <c r="A17" s="23">
        <v>2007</v>
      </c>
      <c r="B17" s="24">
        <f>C17-D17</f>
        <v>-26501</v>
      </c>
      <c r="C17" s="24">
        <f t="shared" ref="C17:P17" si="9">+C56+C55+C54+C53</f>
        <v>194788</v>
      </c>
      <c r="D17" s="24">
        <f t="shared" si="9"/>
        <v>221289</v>
      </c>
      <c r="E17" s="24">
        <f t="shared" si="9"/>
        <v>-19066</v>
      </c>
      <c r="F17" s="24">
        <f t="shared" si="9"/>
        <v>145337</v>
      </c>
      <c r="G17" s="24">
        <f t="shared" si="9"/>
        <v>164403</v>
      </c>
      <c r="H17" s="24">
        <f t="shared" si="9"/>
        <v>4758</v>
      </c>
      <c r="I17" s="24">
        <f t="shared" si="9"/>
        <v>28914</v>
      </c>
      <c r="J17" s="24">
        <f t="shared" si="9"/>
        <v>24156</v>
      </c>
      <c r="K17" s="24">
        <f t="shared" si="9"/>
        <v>-16387</v>
      </c>
      <c r="L17" s="24">
        <f t="shared" si="9"/>
        <v>10140</v>
      </c>
      <c r="M17" s="24">
        <f t="shared" si="9"/>
        <v>26527</v>
      </c>
      <c r="N17" s="24">
        <f t="shared" si="9"/>
        <v>4194</v>
      </c>
      <c r="O17" s="24">
        <f t="shared" si="9"/>
        <v>10397</v>
      </c>
      <c r="P17" s="24">
        <f t="shared" si="9"/>
        <v>6203</v>
      </c>
      <c r="Q17" s="13"/>
      <c r="R17" s="13"/>
      <c r="S17" s="13"/>
      <c r="T17" s="13"/>
    </row>
    <row r="18" spans="1:20" s="8" customFormat="1" ht="21" customHeight="1" x14ac:dyDescent="0.2">
      <c r="A18" s="21">
        <v>2008</v>
      </c>
      <c r="B18" s="22">
        <f>C18-D18</f>
        <v>-34957</v>
      </c>
      <c r="C18" s="22">
        <f t="shared" ref="C18:P18" si="10">+C57+C58+C59+C60</f>
        <v>236274</v>
      </c>
      <c r="D18" s="22">
        <f t="shared" si="10"/>
        <v>271231</v>
      </c>
      <c r="E18" s="22">
        <f t="shared" si="10"/>
        <v>-30659</v>
      </c>
      <c r="F18" s="22">
        <f t="shared" si="10"/>
        <v>178427</v>
      </c>
      <c r="G18" s="22">
        <f t="shared" si="10"/>
        <v>209086</v>
      </c>
      <c r="H18" s="22">
        <f t="shared" si="10"/>
        <v>5006</v>
      </c>
      <c r="I18" s="22">
        <f t="shared" si="10"/>
        <v>35549</v>
      </c>
      <c r="J18" s="22">
        <f t="shared" si="10"/>
        <v>30543</v>
      </c>
      <c r="K18" s="22">
        <f t="shared" si="10"/>
        <v>-12882</v>
      </c>
      <c r="L18" s="22">
        <f t="shared" si="10"/>
        <v>11126</v>
      </c>
      <c r="M18" s="22">
        <f t="shared" si="10"/>
        <v>24008</v>
      </c>
      <c r="N18" s="22">
        <f t="shared" si="10"/>
        <v>3578</v>
      </c>
      <c r="O18" s="22">
        <f t="shared" si="10"/>
        <v>11172</v>
      </c>
      <c r="P18" s="22">
        <f t="shared" si="10"/>
        <v>7594</v>
      </c>
      <c r="Q18" s="13"/>
      <c r="R18" s="13"/>
      <c r="S18" s="13"/>
      <c r="T18" s="13"/>
    </row>
    <row r="19" spans="1:20" s="1" customFormat="1" ht="21" customHeight="1" x14ac:dyDescent="0.2">
      <c r="A19" s="23">
        <v>2009</v>
      </c>
      <c r="B19" s="24">
        <f>C19-D19</f>
        <v>-17155</v>
      </c>
      <c r="C19" s="24">
        <f t="shared" ref="C19:P19" si="11">+C61+C62+C63+C64</f>
        <v>188045</v>
      </c>
      <c r="D19" s="24">
        <f t="shared" si="11"/>
        <v>205200</v>
      </c>
      <c r="E19" s="24">
        <f t="shared" si="11"/>
        <v>-7617</v>
      </c>
      <c r="F19" s="24">
        <f t="shared" si="11"/>
        <v>142085</v>
      </c>
      <c r="G19" s="24">
        <f t="shared" si="11"/>
        <v>149702</v>
      </c>
      <c r="H19" s="24">
        <f t="shared" si="11"/>
        <v>4795</v>
      </c>
      <c r="I19" s="24">
        <f t="shared" si="11"/>
        <v>28986</v>
      </c>
      <c r="J19" s="24">
        <f t="shared" si="11"/>
        <v>24191</v>
      </c>
      <c r="K19" s="24">
        <f t="shared" si="11"/>
        <v>-16551</v>
      </c>
      <c r="L19" s="24">
        <f t="shared" si="11"/>
        <v>6625</v>
      </c>
      <c r="M19" s="24">
        <f t="shared" si="11"/>
        <v>23176</v>
      </c>
      <c r="N19" s="24">
        <f t="shared" si="11"/>
        <v>2218</v>
      </c>
      <c r="O19" s="24">
        <f t="shared" si="11"/>
        <v>10349</v>
      </c>
      <c r="P19" s="24">
        <f t="shared" si="11"/>
        <v>8131</v>
      </c>
      <c r="Q19" s="4"/>
      <c r="R19" s="4"/>
      <c r="S19" s="4"/>
      <c r="T19" s="4"/>
    </row>
    <row r="20" spans="1:20" s="8" customFormat="1" ht="21" customHeight="1" x14ac:dyDescent="0.2">
      <c r="A20" s="25">
        <v>2010</v>
      </c>
      <c r="B20" s="22">
        <f>+B65+B66+B67+B68</f>
        <v>-24030</v>
      </c>
      <c r="C20" s="22">
        <f t="shared" ref="C20:P20" si="12">+C65+C66+C67+C68</f>
        <v>216392</v>
      </c>
      <c r="D20" s="22">
        <f t="shared" si="12"/>
        <v>240422</v>
      </c>
      <c r="E20" s="22">
        <f t="shared" si="12"/>
        <v>-11810</v>
      </c>
      <c r="F20" s="22">
        <f t="shared" si="12"/>
        <v>165709</v>
      </c>
      <c r="G20" s="22">
        <f t="shared" si="12"/>
        <v>177519</v>
      </c>
      <c r="H20" s="22">
        <f t="shared" si="12"/>
        <v>3098</v>
      </c>
      <c r="I20" s="22">
        <f t="shared" si="12"/>
        <v>32718</v>
      </c>
      <c r="J20" s="22">
        <f t="shared" si="12"/>
        <v>29620</v>
      </c>
      <c r="K20" s="22">
        <f t="shared" si="12"/>
        <v>-19080</v>
      </c>
      <c r="L20" s="22">
        <f t="shared" si="12"/>
        <v>8029</v>
      </c>
      <c r="M20" s="22">
        <f t="shared" si="12"/>
        <v>27109</v>
      </c>
      <c r="N20" s="22">
        <f t="shared" si="12"/>
        <v>3762</v>
      </c>
      <c r="O20" s="22">
        <f t="shared" si="12"/>
        <v>9936</v>
      </c>
      <c r="P20" s="22">
        <f t="shared" si="12"/>
        <v>6174</v>
      </c>
      <c r="Q20" s="13"/>
      <c r="R20" s="13"/>
      <c r="S20" s="13"/>
    </row>
    <row r="21" spans="1:20" s="8" customFormat="1" ht="21" customHeight="1" x14ac:dyDescent="0.2">
      <c r="A21" s="23">
        <v>2011</v>
      </c>
      <c r="B21" s="24">
        <f>+B69+B70+B71+B72</f>
        <v>-25770</v>
      </c>
      <c r="C21" s="24">
        <f t="shared" ref="C21:P21" si="13">+C69+C70+C71+C72</f>
        <v>253687</v>
      </c>
      <c r="D21" s="24">
        <f t="shared" si="13"/>
        <v>279457</v>
      </c>
      <c r="E21" s="24">
        <f t="shared" si="13"/>
        <v>-14042</v>
      </c>
      <c r="F21" s="24">
        <f t="shared" si="13"/>
        <v>195203</v>
      </c>
      <c r="G21" s="24">
        <f t="shared" si="13"/>
        <v>209245</v>
      </c>
      <c r="H21" s="24">
        <f t="shared" si="13"/>
        <v>5668</v>
      </c>
      <c r="I21" s="24">
        <f t="shared" si="13"/>
        <v>37562</v>
      </c>
      <c r="J21" s="24">
        <f t="shared" si="13"/>
        <v>31894</v>
      </c>
      <c r="K21" s="24">
        <f t="shared" si="13"/>
        <v>-23555</v>
      </c>
      <c r="L21" s="24">
        <f t="shared" si="13"/>
        <v>8402</v>
      </c>
      <c r="M21" s="24">
        <f t="shared" si="13"/>
        <v>31957</v>
      </c>
      <c r="N21" s="24">
        <f t="shared" si="13"/>
        <v>6159</v>
      </c>
      <c r="O21" s="24">
        <f t="shared" si="13"/>
        <v>12520</v>
      </c>
      <c r="P21" s="24">
        <f t="shared" si="13"/>
        <v>6361</v>
      </c>
      <c r="Q21" s="13"/>
      <c r="R21" s="13"/>
      <c r="S21" s="13"/>
    </row>
    <row r="22" spans="1:20" s="8" customFormat="1" ht="21" customHeight="1" x14ac:dyDescent="0.2">
      <c r="A22" s="25">
        <v>2012</v>
      </c>
      <c r="B22" s="22">
        <f t="shared" ref="B22:P22" si="14">+B73+B74+B75+B76</f>
        <v>-18263</v>
      </c>
      <c r="C22" s="22">
        <f t="shared" si="14"/>
        <v>249245</v>
      </c>
      <c r="D22" s="22">
        <f t="shared" si="14"/>
        <v>267508</v>
      </c>
      <c r="E22" s="22">
        <f t="shared" si="14"/>
        <v>-6698</v>
      </c>
      <c r="F22" s="22">
        <f t="shared" si="14"/>
        <v>190826</v>
      </c>
      <c r="G22" s="22">
        <f t="shared" si="14"/>
        <v>197524</v>
      </c>
      <c r="H22" s="22">
        <f t="shared" si="14"/>
        <v>5966</v>
      </c>
      <c r="I22" s="22">
        <f t="shared" si="14"/>
        <v>37897</v>
      </c>
      <c r="J22" s="22">
        <f t="shared" si="14"/>
        <v>31931</v>
      </c>
      <c r="K22" s="22">
        <f t="shared" si="14"/>
        <v>-22670</v>
      </c>
      <c r="L22" s="22">
        <f t="shared" si="14"/>
        <v>8300</v>
      </c>
      <c r="M22" s="22">
        <f t="shared" si="14"/>
        <v>30970</v>
      </c>
      <c r="N22" s="22">
        <f t="shared" si="14"/>
        <v>5139</v>
      </c>
      <c r="O22" s="22">
        <f t="shared" si="14"/>
        <v>12222</v>
      </c>
      <c r="P22" s="22">
        <f t="shared" si="14"/>
        <v>7083</v>
      </c>
      <c r="Q22" s="13"/>
      <c r="R22" s="13"/>
      <c r="S22" s="13"/>
    </row>
    <row r="23" spans="1:20" s="8" customFormat="1" ht="21" customHeight="1" x14ac:dyDescent="0.2">
      <c r="A23" s="23">
        <v>2013</v>
      </c>
      <c r="B23" s="24">
        <f>+B77+B78+B79+B80</f>
        <v>-7105</v>
      </c>
      <c r="C23" s="24">
        <f t="shared" ref="C23:P23" si="15">+C77+C78+C79+C80</f>
        <v>267303</v>
      </c>
      <c r="D23" s="24">
        <f t="shared" si="15"/>
        <v>274408</v>
      </c>
      <c r="E23" s="24">
        <f t="shared" si="15"/>
        <v>3042</v>
      </c>
      <c r="F23" s="24">
        <f t="shared" si="15"/>
        <v>207233</v>
      </c>
      <c r="G23" s="24">
        <f t="shared" si="15"/>
        <v>204191</v>
      </c>
      <c r="H23" s="24">
        <f t="shared" si="15"/>
        <v>6972</v>
      </c>
      <c r="I23" s="24">
        <f t="shared" si="15"/>
        <v>40160</v>
      </c>
      <c r="J23" s="24">
        <f t="shared" si="15"/>
        <v>33188</v>
      </c>
      <c r="K23" s="24">
        <f t="shared" si="15"/>
        <v>-22182</v>
      </c>
      <c r="L23" s="24">
        <f t="shared" si="15"/>
        <v>7534</v>
      </c>
      <c r="M23" s="24">
        <f t="shared" si="15"/>
        <v>29716</v>
      </c>
      <c r="N23" s="24">
        <f t="shared" si="15"/>
        <v>5063</v>
      </c>
      <c r="O23" s="24">
        <f t="shared" si="15"/>
        <v>12376</v>
      </c>
      <c r="P23" s="24">
        <f t="shared" si="15"/>
        <v>7313</v>
      </c>
      <c r="Q23" s="13"/>
      <c r="R23" s="13"/>
      <c r="S23" s="13"/>
    </row>
    <row r="24" spans="1:20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"/>
      <c r="R24" s="4"/>
      <c r="S24" s="4"/>
      <c r="T24" s="4"/>
    </row>
    <row r="25" spans="1:20" s="1" customFormat="1" ht="21" customHeight="1" x14ac:dyDescent="0.2">
      <c r="A25" s="28" t="s">
        <v>0</v>
      </c>
      <c r="B25" s="22">
        <f t="shared" ref="B25:B48" si="16">C25-D25</f>
        <v>-2958</v>
      </c>
      <c r="C25" s="22">
        <f t="shared" ref="C25:C48" si="17">+F25+I25+L25+O25</f>
        <v>11675</v>
      </c>
      <c r="D25" s="22">
        <f t="shared" ref="D25:D48" si="18">+G25+J25+M25+P25</f>
        <v>14633</v>
      </c>
      <c r="E25" s="22">
        <f t="shared" ref="E25:E48" si="19">F25-G25</f>
        <v>-3110</v>
      </c>
      <c r="F25" s="22">
        <v>8519</v>
      </c>
      <c r="G25" s="22">
        <v>11629</v>
      </c>
      <c r="H25" s="22">
        <f t="shared" ref="H25:H48" si="20">I25-J25</f>
        <v>55</v>
      </c>
      <c r="I25" s="22">
        <v>2092</v>
      </c>
      <c r="J25" s="22">
        <v>2037</v>
      </c>
      <c r="K25" s="22">
        <f t="shared" ref="K25:K48" si="21">L25-M25</f>
        <v>-201</v>
      </c>
      <c r="L25" s="22">
        <v>603</v>
      </c>
      <c r="M25" s="22">
        <v>804</v>
      </c>
      <c r="N25" s="22">
        <f t="shared" ref="N25:N48" si="22">O25-P25</f>
        <v>298</v>
      </c>
      <c r="O25" s="22">
        <v>461</v>
      </c>
      <c r="P25" s="22">
        <v>163</v>
      </c>
      <c r="Q25" s="4"/>
      <c r="R25" s="4"/>
      <c r="S25" s="4"/>
      <c r="T25" s="4"/>
    </row>
    <row r="26" spans="1:20" s="1" customFormat="1" ht="21" customHeight="1" x14ac:dyDescent="0.2">
      <c r="A26" s="29" t="s">
        <v>1</v>
      </c>
      <c r="B26" s="24">
        <f t="shared" si="16"/>
        <v>-2821</v>
      </c>
      <c r="C26" s="24">
        <f t="shared" si="17"/>
        <v>12566</v>
      </c>
      <c r="D26" s="24">
        <f t="shared" si="18"/>
        <v>15387</v>
      </c>
      <c r="E26" s="24">
        <f t="shared" si="19"/>
        <v>-3498</v>
      </c>
      <c r="F26" s="24">
        <v>8550</v>
      </c>
      <c r="G26" s="24">
        <v>12048</v>
      </c>
      <c r="H26" s="24">
        <f t="shared" si="20"/>
        <v>443</v>
      </c>
      <c r="I26" s="24">
        <v>2717</v>
      </c>
      <c r="J26" s="24">
        <v>2274</v>
      </c>
      <c r="K26" s="24">
        <f t="shared" si="21"/>
        <v>-74</v>
      </c>
      <c r="L26" s="24">
        <v>801</v>
      </c>
      <c r="M26" s="24">
        <v>875</v>
      </c>
      <c r="N26" s="24">
        <f t="shared" si="22"/>
        <v>308</v>
      </c>
      <c r="O26" s="24">
        <v>498</v>
      </c>
      <c r="P26" s="24">
        <v>190</v>
      </c>
      <c r="Q26" s="4"/>
      <c r="R26" s="4"/>
      <c r="S26" s="4"/>
      <c r="T26" s="4"/>
    </row>
    <row r="27" spans="1:20" s="1" customFormat="1" ht="21" customHeight="1" x14ac:dyDescent="0.2">
      <c r="A27" s="28" t="s">
        <v>2</v>
      </c>
      <c r="B27" s="22">
        <f t="shared" si="16"/>
        <v>-1899</v>
      </c>
      <c r="C27" s="22">
        <f t="shared" si="17"/>
        <v>13142</v>
      </c>
      <c r="D27" s="22">
        <f t="shared" si="18"/>
        <v>15041</v>
      </c>
      <c r="E27" s="22">
        <f t="shared" si="19"/>
        <v>-2693</v>
      </c>
      <c r="F27" s="22">
        <v>9090</v>
      </c>
      <c r="G27" s="22">
        <v>11783</v>
      </c>
      <c r="H27" s="22">
        <f t="shared" si="20"/>
        <v>504</v>
      </c>
      <c r="I27" s="22">
        <v>2779</v>
      </c>
      <c r="J27" s="22">
        <v>2275</v>
      </c>
      <c r="K27" s="22">
        <f t="shared" si="21"/>
        <v>-7</v>
      </c>
      <c r="L27" s="22">
        <v>776</v>
      </c>
      <c r="M27" s="22">
        <v>783</v>
      </c>
      <c r="N27" s="22">
        <f t="shared" si="22"/>
        <v>297</v>
      </c>
      <c r="O27" s="22">
        <v>497</v>
      </c>
      <c r="P27" s="22">
        <v>200</v>
      </c>
      <c r="Q27" s="4"/>
      <c r="R27" s="4"/>
      <c r="S27" s="4"/>
      <c r="T27" s="4"/>
    </row>
    <row r="28" spans="1:20" s="1" customFormat="1" ht="21" customHeight="1" x14ac:dyDescent="0.2">
      <c r="A28" s="29" t="s">
        <v>3</v>
      </c>
      <c r="B28" s="24">
        <f t="shared" si="16"/>
        <v>-2665</v>
      </c>
      <c r="C28" s="24">
        <f t="shared" si="17"/>
        <v>13946</v>
      </c>
      <c r="D28" s="24">
        <f t="shared" si="18"/>
        <v>16611</v>
      </c>
      <c r="E28" s="24">
        <f t="shared" si="19"/>
        <v>-3006</v>
      </c>
      <c r="F28" s="24">
        <v>9743</v>
      </c>
      <c r="G28" s="24">
        <v>12749</v>
      </c>
      <c r="H28" s="24">
        <f t="shared" si="20"/>
        <v>401</v>
      </c>
      <c r="I28" s="24">
        <v>2811</v>
      </c>
      <c r="J28" s="24">
        <v>2410</v>
      </c>
      <c r="K28" s="24">
        <f t="shared" si="21"/>
        <v>-449</v>
      </c>
      <c r="L28" s="24">
        <v>798</v>
      </c>
      <c r="M28" s="24">
        <v>1247</v>
      </c>
      <c r="N28" s="24">
        <f t="shared" si="22"/>
        <v>389</v>
      </c>
      <c r="O28" s="24">
        <v>594</v>
      </c>
      <c r="P28" s="24">
        <v>205</v>
      </c>
      <c r="Q28" s="4"/>
      <c r="R28" s="4"/>
      <c r="S28" s="4"/>
      <c r="T28" s="4"/>
    </row>
    <row r="29" spans="1:20" s="1" customFormat="1" ht="21" customHeight="1" x14ac:dyDescent="0.2">
      <c r="A29" s="28" t="s">
        <v>7</v>
      </c>
      <c r="B29" s="22">
        <f t="shared" si="16"/>
        <v>-1539</v>
      </c>
      <c r="C29" s="22">
        <f t="shared" si="17"/>
        <v>13559</v>
      </c>
      <c r="D29" s="22">
        <f t="shared" si="18"/>
        <v>15098</v>
      </c>
      <c r="E29" s="22">
        <f t="shared" si="19"/>
        <v>-1997</v>
      </c>
      <c r="F29" s="22">
        <v>10154</v>
      </c>
      <c r="G29" s="22">
        <v>12151</v>
      </c>
      <c r="H29" s="22">
        <f t="shared" si="20"/>
        <v>78</v>
      </c>
      <c r="I29" s="22">
        <v>1981</v>
      </c>
      <c r="J29" s="22">
        <v>1903</v>
      </c>
      <c r="K29" s="22">
        <f t="shared" si="21"/>
        <v>112</v>
      </c>
      <c r="L29" s="22">
        <v>928</v>
      </c>
      <c r="M29" s="22">
        <v>816</v>
      </c>
      <c r="N29" s="22">
        <f t="shared" si="22"/>
        <v>268</v>
      </c>
      <c r="O29" s="22">
        <v>496</v>
      </c>
      <c r="P29" s="22">
        <v>228</v>
      </c>
      <c r="Q29" s="4"/>
      <c r="R29" s="4"/>
      <c r="S29" s="4"/>
      <c r="T29" s="4"/>
    </row>
    <row r="30" spans="1:20" s="1" customFormat="1" ht="21" customHeight="1" x14ac:dyDescent="0.2">
      <c r="A30" s="29" t="s">
        <v>4</v>
      </c>
      <c r="B30" s="24">
        <f t="shared" si="16"/>
        <v>-2257</v>
      </c>
      <c r="C30" s="24">
        <f t="shared" si="17"/>
        <v>13694</v>
      </c>
      <c r="D30" s="24">
        <f t="shared" si="18"/>
        <v>15951</v>
      </c>
      <c r="E30" s="24">
        <f t="shared" si="19"/>
        <v>-2145</v>
      </c>
      <c r="F30" s="24">
        <v>10042</v>
      </c>
      <c r="G30" s="24">
        <v>12187</v>
      </c>
      <c r="H30" s="24">
        <f t="shared" si="20"/>
        <v>218</v>
      </c>
      <c r="I30" s="24">
        <v>2289</v>
      </c>
      <c r="J30" s="24">
        <v>2071</v>
      </c>
      <c r="K30" s="24">
        <f t="shared" si="21"/>
        <v>-625</v>
      </c>
      <c r="L30" s="24">
        <v>837</v>
      </c>
      <c r="M30" s="24">
        <v>1462</v>
      </c>
      <c r="N30" s="24">
        <f t="shared" si="22"/>
        <v>295</v>
      </c>
      <c r="O30" s="24">
        <v>526</v>
      </c>
      <c r="P30" s="24">
        <v>231</v>
      </c>
      <c r="Q30" s="4"/>
      <c r="R30" s="4"/>
      <c r="S30" s="4"/>
      <c r="T30" s="4"/>
    </row>
    <row r="31" spans="1:20" s="1" customFormat="1" ht="21" customHeight="1" x14ac:dyDescent="0.2">
      <c r="A31" s="28" t="s">
        <v>5</v>
      </c>
      <c r="B31" s="22">
        <f t="shared" si="16"/>
        <v>-599</v>
      </c>
      <c r="C31" s="22">
        <f t="shared" si="17"/>
        <v>14911</v>
      </c>
      <c r="D31" s="22">
        <f t="shared" si="18"/>
        <v>15510</v>
      </c>
      <c r="E31" s="22">
        <f t="shared" si="19"/>
        <v>-1575</v>
      </c>
      <c r="F31" s="22">
        <v>10515</v>
      </c>
      <c r="G31" s="22">
        <v>12090</v>
      </c>
      <c r="H31" s="22">
        <f t="shared" si="20"/>
        <v>310</v>
      </c>
      <c r="I31" s="22">
        <v>2709</v>
      </c>
      <c r="J31" s="22">
        <v>2399</v>
      </c>
      <c r="K31" s="22">
        <f t="shared" si="21"/>
        <v>91</v>
      </c>
      <c r="L31" s="22">
        <v>864</v>
      </c>
      <c r="M31" s="22">
        <v>773</v>
      </c>
      <c r="N31" s="22">
        <f t="shared" si="22"/>
        <v>575</v>
      </c>
      <c r="O31" s="22">
        <v>823</v>
      </c>
      <c r="P31" s="22">
        <v>248</v>
      </c>
      <c r="Q31" s="4"/>
      <c r="R31" s="4"/>
      <c r="S31" s="4"/>
      <c r="T31" s="4"/>
    </row>
    <row r="32" spans="1:20" s="1" customFormat="1" ht="21" customHeight="1" x14ac:dyDescent="0.2">
      <c r="A32" s="29" t="s">
        <v>6</v>
      </c>
      <c r="B32" s="24">
        <f t="shared" si="16"/>
        <v>-1551</v>
      </c>
      <c r="C32" s="24">
        <f t="shared" si="17"/>
        <v>15182</v>
      </c>
      <c r="D32" s="24">
        <f t="shared" si="18"/>
        <v>16733</v>
      </c>
      <c r="E32" s="24">
        <f t="shared" si="19"/>
        <v>-1944</v>
      </c>
      <c r="F32" s="24">
        <v>10952</v>
      </c>
      <c r="G32" s="24">
        <v>12896</v>
      </c>
      <c r="H32" s="24">
        <f t="shared" si="20"/>
        <v>179</v>
      </c>
      <c r="I32" s="24">
        <v>2774</v>
      </c>
      <c r="J32" s="24">
        <v>2595</v>
      </c>
      <c r="K32" s="24">
        <f t="shared" si="21"/>
        <v>-192</v>
      </c>
      <c r="L32" s="24">
        <v>772</v>
      </c>
      <c r="M32" s="24">
        <v>964</v>
      </c>
      <c r="N32" s="24">
        <f t="shared" si="22"/>
        <v>406</v>
      </c>
      <c r="O32" s="24">
        <v>684</v>
      </c>
      <c r="P32" s="24">
        <v>278</v>
      </c>
      <c r="Q32" s="4"/>
      <c r="R32" s="4"/>
      <c r="S32" s="4"/>
      <c r="T32" s="4"/>
    </row>
    <row r="33" spans="1:20" s="1" customFormat="1" ht="21" customHeight="1" x14ac:dyDescent="0.2">
      <c r="A33" s="28" t="s">
        <v>11</v>
      </c>
      <c r="B33" s="22">
        <f t="shared" si="16"/>
        <v>-1682</v>
      </c>
      <c r="C33" s="22">
        <f t="shared" si="17"/>
        <v>12728</v>
      </c>
      <c r="D33" s="22">
        <f t="shared" si="18"/>
        <v>14410</v>
      </c>
      <c r="E33" s="22">
        <f t="shared" si="19"/>
        <v>-1809</v>
      </c>
      <c r="F33" s="22">
        <v>9799</v>
      </c>
      <c r="G33" s="22">
        <v>11608</v>
      </c>
      <c r="H33" s="22">
        <f t="shared" si="20"/>
        <v>-31</v>
      </c>
      <c r="I33" s="22">
        <v>1847</v>
      </c>
      <c r="J33" s="22">
        <v>1878</v>
      </c>
      <c r="K33" s="22">
        <f t="shared" si="21"/>
        <v>-199</v>
      </c>
      <c r="L33" s="22">
        <v>490</v>
      </c>
      <c r="M33" s="22">
        <v>689</v>
      </c>
      <c r="N33" s="22">
        <f t="shared" si="22"/>
        <v>357</v>
      </c>
      <c r="O33" s="22">
        <v>592</v>
      </c>
      <c r="P33" s="22">
        <v>235</v>
      </c>
      <c r="Q33" s="4"/>
      <c r="R33" s="4"/>
      <c r="S33" s="4"/>
      <c r="T33" s="4"/>
    </row>
    <row r="34" spans="1:20" s="1" customFormat="1" ht="21" customHeight="1" x14ac:dyDescent="0.2">
      <c r="A34" s="29" t="s">
        <v>8</v>
      </c>
      <c r="B34" s="24">
        <f t="shared" si="16"/>
        <v>-1747</v>
      </c>
      <c r="C34" s="24">
        <f t="shared" si="17"/>
        <v>15126</v>
      </c>
      <c r="D34" s="24">
        <f t="shared" si="18"/>
        <v>16873</v>
      </c>
      <c r="E34" s="24">
        <f t="shared" si="19"/>
        <v>-1949</v>
      </c>
      <c r="F34" s="24">
        <v>11426</v>
      </c>
      <c r="G34" s="24">
        <v>13375</v>
      </c>
      <c r="H34" s="24">
        <f t="shared" si="20"/>
        <v>171</v>
      </c>
      <c r="I34" s="24">
        <v>2371</v>
      </c>
      <c r="J34" s="24">
        <v>2200</v>
      </c>
      <c r="K34" s="24">
        <f t="shared" si="21"/>
        <v>-386</v>
      </c>
      <c r="L34" s="24">
        <v>661</v>
      </c>
      <c r="M34" s="24">
        <v>1047</v>
      </c>
      <c r="N34" s="24">
        <f t="shared" si="22"/>
        <v>417</v>
      </c>
      <c r="O34" s="24">
        <v>668</v>
      </c>
      <c r="P34" s="24">
        <v>251</v>
      </c>
      <c r="Q34" s="4"/>
      <c r="R34" s="4"/>
      <c r="S34" s="4"/>
      <c r="T34" s="4"/>
    </row>
    <row r="35" spans="1:20" s="1" customFormat="1" ht="21" customHeight="1" x14ac:dyDescent="0.2">
      <c r="A35" s="28" t="s">
        <v>9</v>
      </c>
      <c r="B35" s="22">
        <f t="shared" si="16"/>
        <v>-790</v>
      </c>
      <c r="C35" s="22">
        <f t="shared" si="17"/>
        <v>16905</v>
      </c>
      <c r="D35" s="22">
        <f t="shared" si="18"/>
        <v>17695</v>
      </c>
      <c r="E35" s="22">
        <f t="shared" si="19"/>
        <v>-1419</v>
      </c>
      <c r="F35" s="22">
        <v>12410</v>
      </c>
      <c r="G35" s="22">
        <v>13829</v>
      </c>
      <c r="H35" s="22">
        <f t="shared" si="20"/>
        <v>165</v>
      </c>
      <c r="I35" s="22">
        <v>2723</v>
      </c>
      <c r="J35" s="22">
        <v>2558</v>
      </c>
      <c r="K35" s="22">
        <f t="shared" si="21"/>
        <v>-109</v>
      </c>
      <c r="L35" s="22">
        <v>911</v>
      </c>
      <c r="M35" s="22">
        <v>1020</v>
      </c>
      <c r="N35" s="22">
        <f t="shared" si="22"/>
        <v>573</v>
      </c>
      <c r="O35" s="22">
        <v>861</v>
      </c>
      <c r="P35" s="22">
        <v>288</v>
      </c>
      <c r="Q35" s="4"/>
      <c r="R35" s="4"/>
      <c r="S35" s="4"/>
      <c r="T35" s="4"/>
    </row>
    <row r="36" spans="1:20" s="1" customFormat="1" ht="21" customHeight="1" x14ac:dyDescent="0.2">
      <c r="A36" s="29" t="s">
        <v>10</v>
      </c>
      <c r="B36" s="24">
        <f t="shared" si="16"/>
        <v>-1325</v>
      </c>
      <c r="C36" s="24">
        <f t="shared" si="17"/>
        <v>17845</v>
      </c>
      <c r="D36" s="24">
        <f t="shared" si="18"/>
        <v>19170</v>
      </c>
      <c r="E36" s="24">
        <f t="shared" si="19"/>
        <v>-2072</v>
      </c>
      <c r="F36" s="24">
        <v>13107</v>
      </c>
      <c r="G36" s="24">
        <v>15179</v>
      </c>
      <c r="H36" s="24">
        <f t="shared" si="20"/>
        <v>470</v>
      </c>
      <c r="I36" s="24">
        <v>3096</v>
      </c>
      <c r="J36" s="24">
        <v>2626</v>
      </c>
      <c r="K36" s="24">
        <f t="shared" si="21"/>
        <v>-367</v>
      </c>
      <c r="L36" s="24">
        <v>714</v>
      </c>
      <c r="M36" s="24">
        <v>1081</v>
      </c>
      <c r="N36" s="24">
        <f t="shared" si="22"/>
        <v>644</v>
      </c>
      <c r="O36" s="24">
        <v>928</v>
      </c>
      <c r="P36" s="24">
        <v>284</v>
      </c>
      <c r="Q36" s="4"/>
      <c r="R36" s="4"/>
      <c r="S36" s="4"/>
      <c r="T36" s="4"/>
    </row>
    <row r="37" spans="1:20" s="1" customFormat="1" ht="21" customHeight="1" x14ac:dyDescent="0.2">
      <c r="A37" s="28" t="s">
        <v>15</v>
      </c>
      <c r="B37" s="22">
        <f t="shared" si="16"/>
        <v>-1954</v>
      </c>
      <c r="C37" s="22">
        <f t="shared" si="17"/>
        <v>16532</v>
      </c>
      <c r="D37" s="22">
        <f t="shared" si="18"/>
        <v>18486</v>
      </c>
      <c r="E37" s="22">
        <f t="shared" si="19"/>
        <v>-1640</v>
      </c>
      <c r="F37" s="22">
        <v>12996</v>
      </c>
      <c r="G37" s="22">
        <v>14636</v>
      </c>
      <c r="H37" s="22">
        <f t="shared" si="20"/>
        <v>-282</v>
      </c>
      <c r="I37" s="22">
        <v>2107</v>
      </c>
      <c r="J37" s="22">
        <v>2389</v>
      </c>
      <c r="K37" s="22">
        <f t="shared" si="21"/>
        <v>-565</v>
      </c>
      <c r="L37" s="22">
        <v>618</v>
      </c>
      <c r="M37" s="22">
        <v>1183</v>
      </c>
      <c r="N37" s="22">
        <f t="shared" si="22"/>
        <v>533</v>
      </c>
      <c r="O37" s="22">
        <v>811</v>
      </c>
      <c r="P37" s="22">
        <v>278</v>
      </c>
      <c r="Q37" s="4"/>
      <c r="R37" s="4"/>
      <c r="S37" s="4"/>
      <c r="T37" s="4"/>
    </row>
    <row r="38" spans="1:20" s="1" customFormat="1" ht="21" customHeight="1" x14ac:dyDescent="0.2">
      <c r="A38" s="29" t="s">
        <v>12</v>
      </c>
      <c r="B38" s="24">
        <f t="shared" si="16"/>
        <v>-1447</v>
      </c>
      <c r="C38" s="24">
        <f t="shared" si="17"/>
        <v>19472</v>
      </c>
      <c r="D38" s="24">
        <f t="shared" si="18"/>
        <v>20919</v>
      </c>
      <c r="E38" s="24">
        <f t="shared" si="19"/>
        <v>-1235</v>
      </c>
      <c r="F38" s="24">
        <v>14893</v>
      </c>
      <c r="G38" s="24">
        <v>16128</v>
      </c>
      <c r="H38" s="24">
        <f t="shared" si="20"/>
        <v>102</v>
      </c>
      <c r="I38" s="24">
        <v>2698</v>
      </c>
      <c r="J38" s="24">
        <v>2596</v>
      </c>
      <c r="K38" s="24">
        <f t="shared" si="21"/>
        <v>-928</v>
      </c>
      <c r="L38" s="24">
        <v>921</v>
      </c>
      <c r="M38" s="24">
        <v>1849</v>
      </c>
      <c r="N38" s="24">
        <f t="shared" si="22"/>
        <v>614</v>
      </c>
      <c r="O38" s="24">
        <v>960</v>
      </c>
      <c r="P38" s="24">
        <v>346</v>
      </c>
      <c r="Q38" s="4"/>
      <c r="R38" s="4"/>
      <c r="S38" s="4"/>
      <c r="T38" s="4"/>
    </row>
    <row r="39" spans="1:20" s="1" customFormat="1" ht="21" customHeight="1" x14ac:dyDescent="0.2">
      <c r="A39" s="28" t="s">
        <v>13</v>
      </c>
      <c r="B39" s="22">
        <f t="shared" si="16"/>
        <v>-884</v>
      </c>
      <c r="C39" s="22">
        <f t="shared" si="17"/>
        <v>20669</v>
      </c>
      <c r="D39" s="22">
        <f t="shared" si="18"/>
        <v>21553</v>
      </c>
      <c r="E39" s="22">
        <f t="shared" si="19"/>
        <v>-1299</v>
      </c>
      <c r="F39" s="22">
        <v>15802</v>
      </c>
      <c r="G39" s="22">
        <v>17101</v>
      </c>
      <c r="H39" s="22">
        <f t="shared" si="20"/>
        <v>126</v>
      </c>
      <c r="I39" s="22">
        <v>3058</v>
      </c>
      <c r="J39" s="22">
        <v>2932</v>
      </c>
      <c r="K39" s="22">
        <f t="shared" si="21"/>
        <v>-266</v>
      </c>
      <c r="L39" s="22">
        <v>930</v>
      </c>
      <c r="M39" s="22">
        <v>1196</v>
      </c>
      <c r="N39" s="22">
        <f t="shared" si="22"/>
        <v>555</v>
      </c>
      <c r="O39" s="22">
        <v>879</v>
      </c>
      <c r="P39" s="22">
        <v>324</v>
      </c>
      <c r="Q39" s="4"/>
      <c r="R39" s="4"/>
      <c r="S39" s="4"/>
      <c r="T39" s="4"/>
    </row>
    <row r="40" spans="1:20" s="1" customFormat="1" ht="21" customHeight="1" x14ac:dyDescent="0.2">
      <c r="A40" s="29" t="s">
        <v>14</v>
      </c>
      <c r="B40" s="24">
        <f t="shared" si="16"/>
        <v>-1188</v>
      </c>
      <c r="C40" s="24">
        <f t="shared" si="17"/>
        <v>22561</v>
      </c>
      <c r="D40" s="24">
        <f t="shared" si="18"/>
        <v>23749</v>
      </c>
      <c r="E40" s="24">
        <f t="shared" si="19"/>
        <v>-1551</v>
      </c>
      <c r="F40" s="24">
        <v>17316</v>
      </c>
      <c r="G40" s="24">
        <v>18867</v>
      </c>
      <c r="H40" s="24">
        <f t="shared" si="20"/>
        <v>297</v>
      </c>
      <c r="I40" s="24">
        <v>3311</v>
      </c>
      <c r="J40" s="24">
        <v>3014</v>
      </c>
      <c r="K40" s="24">
        <f t="shared" si="21"/>
        <v>-702</v>
      </c>
      <c r="L40" s="24">
        <v>815</v>
      </c>
      <c r="M40" s="24">
        <v>1517</v>
      </c>
      <c r="N40" s="24">
        <f t="shared" si="22"/>
        <v>768</v>
      </c>
      <c r="O40" s="24">
        <v>1119</v>
      </c>
      <c r="P40" s="24">
        <v>351</v>
      </c>
      <c r="Q40" s="4"/>
      <c r="R40" s="4"/>
      <c r="S40" s="4"/>
      <c r="T40" s="4"/>
    </row>
    <row r="41" spans="1:20" s="1" customFormat="1" ht="21" customHeight="1" x14ac:dyDescent="0.2">
      <c r="A41" s="28" t="s">
        <v>19</v>
      </c>
      <c r="B41" s="22">
        <f t="shared" si="16"/>
        <v>-3304</v>
      </c>
      <c r="C41" s="22">
        <f t="shared" si="17"/>
        <v>22112</v>
      </c>
      <c r="D41" s="22">
        <f t="shared" si="18"/>
        <v>25416</v>
      </c>
      <c r="E41" s="22">
        <f t="shared" si="19"/>
        <v>-1138</v>
      </c>
      <c r="F41" s="22">
        <v>17846</v>
      </c>
      <c r="G41" s="22">
        <v>18984</v>
      </c>
      <c r="H41" s="22">
        <f t="shared" si="20"/>
        <v>-149</v>
      </c>
      <c r="I41" s="22">
        <v>2654</v>
      </c>
      <c r="J41" s="22">
        <v>2803</v>
      </c>
      <c r="K41" s="22">
        <f t="shared" si="21"/>
        <v>-2322</v>
      </c>
      <c r="L41" s="22">
        <v>1021</v>
      </c>
      <c r="M41" s="22">
        <v>3343</v>
      </c>
      <c r="N41" s="22">
        <f t="shared" si="22"/>
        <v>305</v>
      </c>
      <c r="O41" s="22">
        <v>591</v>
      </c>
      <c r="P41" s="22">
        <v>286</v>
      </c>
      <c r="Q41" s="4"/>
      <c r="R41" s="4"/>
      <c r="S41" s="4"/>
      <c r="T41" s="4"/>
    </row>
    <row r="42" spans="1:20" s="1" customFormat="1" ht="21" customHeight="1" x14ac:dyDescent="0.2">
      <c r="A42" s="29" t="s">
        <v>20</v>
      </c>
      <c r="B42" s="24">
        <f t="shared" si="16"/>
        <v>-4095</v>
      </c>
      <c r="C42" s="24">
        <f t="shared" si="17"/>
        <v>25253</v>
      </c>
      <c r="D42" s="24">
        <f t="shared" si="18"/>
        <v>29348</v>
      </c>
      <c r="E42" s="24">
        <f t="shared" si="19"/>
        <v>-2109</v>
      </c>
      <c r="F42" s="24">
        <v>20193</v>
      </c>
      <c r="G42" s="24">
        <v>22302</v>
      </c>
      <c r="H42" s="24">
        <f t="shared" si="20"/>
        <v>-77</v>
      </c>
      <c r="I42" s="24">
        <v>3042</v>
      </c>
      <c r="J42" s="24">
        <v>3119</v>
      </c>
      <c r="K42" s="24">
        <f t="shared" si="21"/>
        <v>-1905</v>
      </c>
      <c r="L42" s="24">
        <v>1338</v>
      </c>
      <c r="M42" s="24">
        <v>3243</v>
      </c>
      <c r="N42" s="24">
        <f t="shared" si="22"/>
        <v>-4</v>
      </c>
      <c r="O42" s="24">
        <v>680</v>
      </c>
      <c r="P42" s="24">
        <v>684</v>
      </c>
      <c r="Q42" s="4"/>
      <c r="R42" s="4"/>
      <c r="S42" s="4"/>
      <c r="T42" s="4"/>
    </row>
    <row r="43" spans="1:20" s="1" customFormat="1" ht="21" customHeight="1" x14ac:dyDescent="0.2">
      <c r="A43" s="28" t="s">
        <v>21</v>
      </c>
      <c r="B43" s="22">
        <f t="shared" si="16"/>
        <v>-3401</v>
      </c>
      <c r="C43" s="22">
        <f t="shared" si="17"/>
        <v>26924</v>
      </c>
      <c r="D43" s="22">
        <f t="shared" si="18"/>
        <v>30325</v>
      </c>
      <c r="E43" s="22">
        <f t="shared" si="19"/>
        <v>-1517</v>
      </c>
      <c r="F43" s="22">
        <v>20560</v>
      </c>
      <c r="G43" s="22">
        <v>22077</v>
      </c>
      <c r="H43" s="22">
        <f t="shared" si="20"/>
        <v>-258</v>
      </c>
      <c r="I43" s="22">
        <v>3606</v>
      </c>
      <c r="J43" s="22">
        <v>3864</v>
      </c>
      <c r="K43" s="22">
        <f t="shared" si="21"/>
        <v>-1807</v>
      </c>
      <c r="L43" s="22">
        <v>1561</v>
      </c>
      <c r="M43" s="22">
        <v>3368</v>
      </c>
      <c r="N43" s="22">
        <f t="shared" si="22"/>
        <v>181</v>
      </c>
      <c r="O43" s="22">
        <v>1197</v>
      </c>
      <c r="P43" s="22">
        <v>1016</v>
      </c>
      <c r="Q43" s="4"/>
      <c r="R43" s="4"/>
      <c r="S43" s="4"/>
      <c r="T43" s="4"/>
    </row>
    <row r="44" spans="1:20" s="1" customFormat="1" ht="21" customHeight="1" x14ac:dyDescent="0.2">
      <c r="A44" s="29" t="s">
        <v>22</v>
      </c>
      <c r="B44" s="24">
        <f t="shared" si="16"/>
        <v>-2458</v>
      </c>
      <c r="C44" s="24">
        <f t="shared" si="17"/>
        <v>30360</v>
      </c>
      <c r="D44" s="24">
        <f t="shared" si="18"/>
        <v>32818</v>
      </c>
      <c r="E44" s="24">
        <f t="shared" si="19"/>
        <v>-1197</v>
      </c>
      <c r="F44" s="24">
        <v>23263</v>
      </c>
      <c r="G44" s="24">
        <v>24460</v>
      </c>
      <c r="H44" s="24">
        <f t="shared" si="20"/>
        <v>563</v>
      </c>
      <c r="I44" s="24">
        <v>4169</v>
      </c>
      <c r="J44" s="24">
        <v>3606</v>
      </c>
      <c r="K44" s="24">
        <f t="shared" si="21"/>
        <v>-2403</v>
      </c>
      <c r="L44" s="24">
        <v>1385</v>
      </c>
      <c r="M44" s="24">
        <v>3788</v>
      </c>
      <c r="N44" s="24">
        <f t="shared" si="22"/>
        <v>579</v>
      </c>
      <c r="O44" s="24">
        <v>1543</v>
      </c>
      <c r="P44" s="24">
        <v>964</v>
      </c>
      <c r="Q44" s="4"/>
      <c r="R44" s="4"/>
      <c r="S44" s="4"/>
      <c r="T44" s="4"/>
    </row>
    <row r="45" spans="1:20" s="1" customFormat="1" ht="21" customHeight="1" x14ac:dyDescent="0.2">
      <c r="A45" s="28" t="s">
        <v>23</v>
      </c>
      <c r="B45" s="22">
        <f t="shared" si="16"/>
        <v>-1576</v>
      </c>
      <c r="C45" s="22">
        <f t="shared" si="17"/>
        <v>29624</v>
      </c>
      <c r="D45" s="22">
        <f t="shared" si="18"/>
        <v>31200</v>
      </c>
      <c r="E45" s="22">
        <f t="shared" si="19"/>
        <v>-453</v>
      </c>
      <c r="F45" s="22">
        <v>23128</v>
      </c>
      <c r="G45" s="22">
        <v>23581</v>
      </c>
      <c r="H45" s="22">
        <f t="shared" si="20"/>
        <v>247</v>
      </c>
      <c r="I45" s="22">
        <v>3431</v>
      </c>
      <c r="J45" s="22">
        <v>3184</v>
      </c>
      <c r="K45" s="22">
        <f t="shared" si="21"/>
        <v>-1811</v>
      </c>
      <c r="L45" s="22">
        <v>1372</v>
      </c>
      <c r="M45" s="22">
        <v>3183</v>
      </c>
      <c r="N45" s="22">
        <f t="shared" si="22"/>
        <v>441</v>
      </c>
      <c r="O45" s="22">
        <v>1693</v>
      </c>
      <c r="P45" s="22">
        <v>1252</v>
      </c>
      <c r="Q45" s="4"/>
      <c r="R45" s="4"/>
      <c r="S45" s="4"/>
      <c r="T45" s="4"/>
    </row>
    <row r="46" spans="1:20" s="1" customFormat="1" ht="21" customHeight="1" x14ac:dyDescent="0.2">
      <c r="A46" s="29" t="s">
        <v>24</v>
      </c>
      <c r="B46" s="24">
        <f t="shared" si="16"/>
        <v>-1313</v>
      </c>
      <c r="C46" s="24">
        <f t="shared" si="17"/>
        <v>31865</v>
      </c>
      <c r="D46" s="24">
        <f t="shared" si="18"/>
        <v>33178</v>
      </c>
      <c r="E46" s="24">
        <f t="shared" si="19"/>
        <v>-861</v>
      </c>
      <c r="F46" s="24">
        <v>23893</v>
      </c>
      <c r="G46" s="24">
        <v>24754</v>
      </c>
      <c r="H46" s="24">
        <f t="shared" si="20"/>
        <v>270</v>
      </c>
      <c r="I46" s="24">
        <v>4146</v>
      </c>
      <c r="J46" s="24">
        <v>3876</v>
      </c>
      <c r="K46" s="24">
        <f t="shared" si="21"/>
        <v>-1779</v>
      </c>
      <c r="L46" s="24">
        <v>1858</v>
      </c>
      <c r="M46" s="24">
        <v>3637</v>
      </c>
      <c r="N46" s="24">
        <f t="shared" si="22"/>
        <v>1057</v>
      </c>
      <c r="O46" s="24">
        <v>1968</v>
      </c>
      <c r="P46" s="24">
        <v>911</v>
      </c>
      <c r="Q46" s="4"/>
      <c r="R46" s="4"/>
      <c r="S46" s="4"/>
      <c r="T46" s="4"/>
    </row>
    <row r="47" spans="1:20" s="1" customFormat="1" ht="21" customHeight="1" x14ac:dyDescent="0.2">
      <c r="A47" s="28" t="s">
        <v>25</v>
      </c>
      <c r="B47" s="22">
        <f t="shared" si="16"/>
        <v>-2062</v>
      </c>
      <c r="C47" s="22">
        <f t="shared" si="17"/>
        <v>31407</v>
      </c>
      <c r="D47" s="22">
        <f t="shared" si="18"/>
        <v>33469</v>
      </c>
      <c r="E47" s="22">
        <f t="shared" si="19"/>
        <v>-830</v>
      </c>
      <c r="F47" s="22">
        <v>23744</v>
      </c>
      <c r="G47" s="22">
        <v>24574</v>
      </c>
      <c r="H47" s="22">
        <f t="shared" si="20"/>
        <v>-94</v>
      </c>
      <c r="I47" s="22">
        <v>4285</v>
      </c>
      <c r="J47" s="22">
        <v>4379</v>
      </c>
      <c r="K47" s="22">
        <f t="shared" si="21"/>
        <v>-1463</v>
      </c>
      <c r="L47" s="22">
        <v>2081</v>
      </c>
      <c r="M47" s="22">
        <v>3544</v>
      </c>
      <c r="N47" s="22">
        <f t="shared" si="22"/>
        <v>325</v>
      </c>
      <c r="O47" s="22">
        <v>1297</v>
      </c>
      <c r="P47" s="22">
        <v>972</v>
      </c>
      <c r="Q47" s="4"/>
      <c r="R47" s="4"/>
      <c r="S47" s="4"/>
      <c r="T47" s="4"/>
    </row>
    <row r="48" spans="1:20" s="1" customFormat="1" ht="21" customHeight="1" x14ac:dyDescent="0.2">
      <c r="A48" s="29" t="s">
        <v>26</v>
      </c>
      <c r="B48" s="24">
        <f t="shared" si="16"/>
        <v>-2291</v>
      </c>
      <c r="C48" s="24">
        <f t="shared" si="17"/>
        <v>33207</v>
      </c>
      <c r="D48" s="24">
        <f t="shared" si="18"/>
        <v>35498</v>
      </c>
      <c r="E48" s="24">
        <f t="shared" si="19"/>
        <v>-951</v>
      </c>
      <c r="F48" s="24">
        <v>25630</v>
      </c>
      <c r="G48" s="24">
        <v>26581</v>
      </c>
      <c r="H48" s="24">
        <f t="shared" si="20"/>
        <v>315</v>
      </c>
      <c r="I48" s="24">
        <v>4396</v>
      </c>
      <c r="J48" s="24">
        <v>4081</v>
      </c>
      <c r="K48" s="24">
        <f t="shared" si="21"/>
        <v>-1790</v>
      </c>
      <c r="L48" s="24">
        <v>1687</v>
      </c>
      <c r="M48" s="24">
        <v>3477</v>
      </c>
      <c r="N48" s="24">
        <f t="shared" si="22"/>
        <v>135</v>
      </c>
      <c r="O48" s="24">
        <v>1494</v>
      </c>
      <c r="P48" s="24">
        <v>1359</v>
      </c>
      <c r="Q48" s="4"/>
      <c r="R48" s="4"/>
      <c r="S48" s="4"/>
      <c r="T48" s="4"/>
    </row>
    <row r="49" spans="1:20" s="1" customFormat="1" ht="21" customHeight="1" x14ac:dyDescent="0.2">
      <c r="A49" s="28" t="s">
        <v>131</v>
      </c>
      <c r="B49" s="22">
        <f t="shared" ref="B49:B56" si="23">C49-D49</f>
        <v>-2711</v>
      </c>
      <c r="C49" s="22">
        <f t="shared" ref="C49:D52" si="24">+F49+I49+L49+O49</f>
        <v>33364</v>
      </c>
      <c r="D49" s="22">
        <f t="shared" si="24"/>
        <v>36075</v>
      </c>
      <c r="E49" s="22">
        <f t="shared" ref="E49:E56" si="25">F49-G49</f>
        <v>-1068</v>
      </c>
      <c r="F49" s="22">
        <v>26159</v>
      </c>
      <c r="G49" s="22">
        <v>27227</v>
      </c>
      <c r="H49" s="22">
        <f t="shared" ref="H49:H56" si="26">I49-J49</f>
        <v>136</v>
      </c>
      <c r="I49" s="22">
        <v>4172</v>
      </c>
      <c r="J49" s="22">
        <v>4036</v>
      </c>
      <c r="K49" s="22">
        <f t="shared" ref="K49:K56" si="27">L49-M49</f>
        <v>-1770</v>
      </c>
      <c r="L49" s="22">
        <v>1734</v>
      </c>
      <c r="M49" s="22">
        <v>3504</v>
      </c>
      <c r="N49" s="22">
        <f t="shared" ref="N49:N56" si="28">O49-P49</f>
        <v>-9</v>
      </c>
      <c r="O49" s="22">
        <v>1299</v>
      </c>
      <c r="P49" s="22">
        <v>1308</v>
      </c>
      <c r="Q49" s="4"/>
      <c r="R49" s="4"/>
      <c r="S49" s="4"/>
      <c r="T49" s="4"/>
    </row>
    <row r="50" spans="1:20" s="1" customFormat="1" ht="21" customHeight="1" x14ac:dyDescent="0.2">
      <c r="A50" s="29" t="s">
        <v>132</v>
      </c>
      <c r="B50" s="24">
        <f t="shared" si="23"/>
        <v>-2810</v>
      </c>
      <c r="C50" s="24">
        <f t="shared" si="24"/>
        <v>38303</v>
      </c>
      <c r="D50" s="24">
        <f t="shared" si="24"/>
        <v>41113</v>
      </c>
      <c r="E50" s="24">
        <f t="shared" si="25"/>
        <v>-1589</v>
      </c>
      <c r="F50" s="24">
        <v>28608</v>
      </c>
      <c r="G50" s="24">
        <v>30197</v>
      </c>
      <c r="H50" s="24">
        <f t="shared" si="26"/>
        <v>3</v>
      </c>
      <c r="I50" s="24">
        <v>5063</v>
      </c>
      <c r="J50" s="24">
        <v>5060</v>
      </c>
      <c r="K50" s="24">
        <f t="shared" si="27"/>
        <v>-2553</v>
      </c>
      <c r="L50" s="24">
        <v>2293</v>
      </c>
      <c r="M50" s="24">
        <v>4846</v>
      </c>
      <c r="N50" s="24">
        <f t="shared" si="28"/>
        <v>1329</v>
      </c>
      <c r="O50" s="24">
        <v>2339</v>
      </c>
      <c r="P50" s="24">
        <v>1010</v>
      </c>
      <c r="Q50" s="4"/>
      <c r="R50" s="4"/>
      <c r="S50" s="4"/>
      <c r="T50" s="4"/>
    </row>
    <row r="51" spans="1:20" s="1" customFormat="1" ht="21" customHeight="1" x14ac:dyDescent="0.2">
      <c r="A51" s="28" t="s">
        <v>133</v>
      </c>
      <c r="B51" s="22">
        <f t="shared" si="23"/>
        <v>-2685</v>
      </c>
      <c r="C51" s="22">
        <f t="shared" si="24"/>
        <v>40443</v>
      </c>
      <c r="D51" s="22">
        <f t="shared" si="24"/>
        <v>43128</v>
      </c>
      <c r="E51" s="22">
        <f t="shared" si="25"/>
        <v>-2117</v>
      </c>
      <c r="F51" s="22">
        <v>29687</v>
      </c>
      <c r="G51" s="22">
        <v>31804</v>
      </c>
      <c r="H51" s="22">
        <f t="shared" si="26"/>
        <v>61</v>
      </c>
      <c r="I51" s="22">
        <v>5478</v>
      </c>
      <c r="J51" s="22">
        <v>5417</v>
      </c>
      <c r="K51" s="22">
        <f t="shared" si="27"/>
        <v>-1909</v>
      </c>
      <c r="L51" s="22">
        <v>2734</v>
      </c>
      <c r="M51" s="22">
        <v>4643</v>
      </c>
      <c r="N51" s="22">
        <f t="shared" si="28"/>
        <v>1280</v>
      </c>
      <c r="O51" s="22">
        <v>2544</v>
      </c>
      <c r="P51" s="22">
        <v>1264</v>
      </c>
      <c r="Q51" s="4"/>
      <c r="R51" s="4"/>
      <c r="S51" s="4"/>
      <c r="T51" s="4"/>
    </row>
    <row r="52" spans="1:20" s="1" customFormat="1" ht="21" customHeight="1" x14ac:dyDescent="0.2">
      <c r="A52" s="29" t="s">
        <v>134</v>
      </c>
      <c r="B52" s="24">
        <f t="shared" si="23"/>
        <v>-4941</v>
      </c>
      <c r="C52" s="24">
        <f t="shared" si="24"/>
        <v>43225</v>
      </c>
      <c r="D52" s="24">
        <f t="shared" si="24"/>
        <v>48166</v>
      </c>
      <c r="E52" s="24">
        <f t="shared" si="25"/>
        <v>-2598</v>
      </c>
      <c r="F52" s="24">
        <v>33014</v>
      </c>
      <c r="G52" s="24">
        <v>35612</v>
      </c>
      <c r="H52" s="24">
        <f t="shared" si="26"/>
        <v>536</v>
      </c>
      <c r="I52" s="24">
        <v>5879</v>
      </c>
      <c r="J52" s="24">
        <v>5343</v>
      </c>
      <c r="K52" s="24">
        <f t="shared" si="27"/>
        <v>-3516</v>
      </c>
      <c r="L52" s="24">
        <v>2279</v>
      </c>
      <c r="M52" s="24">
        <v>5795</v>
      </c>
      <c r="N52" s="24">
        <f t="shared" si="28"/>
        <v>637</v>
      </c>
      <c r="O52" s="24">
        <v>2053</v>
      </c>
      <c r="P52" s="24">
        <v>1416</v>
      </c>
      <c r="Q52" s="4"/>
      <c r="R52" s="4"/>
      <c r="S52" s="4"/>
      <c r="T52" s="4"/>
    </row>
    <row r="53" spans="1:20" s="1" customFormat="1" ht="21" customHeight="1" x14ac:dyDescent="0.2">
      <c r="A53" s="28" t="s">
        <v>136</v>
      </c>
      <c r="B53" s="22">
        <f t="shared" si="23"/>
        <v>-5125</v>
      </c>
      <c r="C53" s="22">
        <f t="shared" ref="C53:D56" si="29">+F53+I53+L53+O53</f>
        <v>42871</v>
      </c>
      <c r="D53" s="22">
        <f t="shared" si="29"/>
        <v>47996</v>
      </c>
      <c r="E53" s="22">
        <f t="shared" si="25"/>
        <v>-3493</v>
      </c>
      <c r="F53" s="22">
        <v>32584</v>
      </c>
      <c r="G53" s="22">
        <v>36077</v>
      </c>
      <c r="H53" s="22">
        <f t="shared" si="26"/>
        <v>947</v>
      </c>
      <c r="I53" s="22">
        <v>5816</v>
      </c>
      <c r="J53" s="22">
        <v>4869</v>
      </c>
      <c r="K53" s="22">
        <f t="shared" si="27"/>
        <v>-3543</v>
      </c>
      <c r="L53" s="22">
        <v>1977</v>
      </c>
      <c r="M53" s="22">
        <v>5520</v>
      </c>
      <c r="N53" s="22">
        <f t="shared" si="28"/>
        <v>964</v>
      </c>
      <c r="O53" s="22">
        <v>2494</v>
      </c>
      <c r="P53" s="22">
        <v>1530</v>
      </c>
      <c r="Q53" s="4"/>
      <c r="R53" s="4"/>
      <c r="S53" s="4"/>
      <c r="T53" s="4"/>
    </row>
    <row r="54" spans="1:20" s="1" customFormat="1" ht="21" customHeight="1" x14ac:dyDescent="0.2">
      <c r="A54" s="29" t="s">
        <v>137</v>
      </c>
      <c r="B54" s="24">
        <f t="shared" si="23"/>
        <v>-7065</v>
      </c>
      <c r="C54" s="24">
        <f t="shared" si="29"/>
        <v>46330</v>
      </c>
      <c r="D54" s="24">
        <f t="shared" si="29"/>
        <v>53395</v>
      </c>
      <c r="E54" s="24">
        <f t="shared" si="25"/>
        <v>-4611</v>
      </c>
      <c r="F54" s="24">
        <v>34841</v>
      </c>
      <c r="G54" s="24">
        <v>39452</v>
      </c>
      <c r="H54" s="24">
        <f t="shared" si="26"/>
        <v>842</v>
      </c>
      <c r="I54" s="24">
        <v>6583</v>
      </c>
      <c r="J54" s="24">
        <v>5741</v>
      </c>
      <c r="K54" s="24">
        <f t="shared" si="27"/>
        <v>-4414</v>
      </c>
      <c r="L54" s="24">
        <v>2630</v>
      </c>
      <c r="M54" s="24">
        <v>7044</v>
      </c>
      <c r="N54" s="24">
        <f t="shared" si="28"/>
        <v>1118</v>
      </c>
      <c r="O54" s="24">
        <v>2276</v>
      </c>
      <c r="P54" s="24">
        <v>1158</v>
      </c>
      <c r="Q54" s="4"/>
      <c r="R54" s="4"/>
      <c r="S54" s="4"/>
      <c r="T54" s="4"/>
    </row>
    <row r="55" spans="1:20" s="1" customFormat="1" ht="21" customHeight="1" x14ac:dyDescent="0.2">
      <c r="A55" s="28" t="s">
        <v>138</v>
      </c>
      <c r="B55" s="22">
        <f t="shared" si="23"/>
        <v>-5988</v>
      </c>
      <c r="C55" s="22">
        <f t="shared" si="29"/>
        <v>49658</v>
      </c>
      <c r="D55" s="22">
        <f t="shared" si="29"/>
        <v>55646</v>
      </c>
      <c r="E55" s="22">
        <f t="shared" si="25"/>
        <v>-4513</v>
      </c>
      <c r="F55" s="22">
        <v>36411</v>
      </c>
      <c r="G55" s="22">
        <v>40924</v>
      </c>
      <c r="H55" s="22">
        <f t="shared" si="26"/>
        <v>906</v>
      </c>
      <c r="I55" s="22">
        <v>7759</v>
      </c>
      <c r="J55" s="22">
        <v>6853</v>
      </c>
      <c r="K55" s="22">
        <f t="shared" si="27"/>
        <v>-3516</v>
      </c>
      <c r="L55" s="22">
        <v>2899</v>
      </c>
      <c r="M55" s="22">
        <v>6415</v>
      </c>
      <c r="N55" s="22">
        <f t="shared" si="28"/>
        <v>1135</v>
      </c>
      <c r="O55" s="22">
        <v>2589</v>
      </c>
      <c r="P55" s="22">
        <v>1454</v>
      </c>
      <c r="Q55" s="4"/>
      <c r="R55" s="4"/>
      <c r="S55" s="4"/>
      <c r="T55" s="4"/>
    </row>
    <row r="56" spans="1:20" s="1" customFormat="1" ht="21" customHeight="1" x14ac:dyDescent="0.2">
      <c r="A56" s="29" t="s">
        <v>139</v>
      </c>
      <c r="B56" s="24">
        <f t="shared" si="23"/>
        <v>-8323</v>
      </c>
      <c r="C56" s="24">
        <f t="shared" si="29"/>
        <v>55929</v>
      </c>
      <c r="D56" s="24">
        <f t="shared" si="29"/>
        <v>64252</v>
      </c>
      <c r="E56" s="24">
        <f t="shared" si="25"/>
        <v>-6449</v>
      </c>
      <c r="F56" s="24">
        <v>41501</v>
      </c>
      <c r="G56" s="24">
        <v>47950</v>
      </c>
      <c r="H56" s="24">
        <f t="shared" si="26"/>
        <v>2063</v>
      </c>
      <c r="I56" s="24">
        <v>8756</v>
      </c>
      <c r="J56" s="24">
        <v>6693</v>
      </c>
      <c r="K56" s="24">
        <f t="shared" si="27"/>
        <v>-4914</v>
      </c>
      <c r="L56" s="24">
        <v>2634</v>
      </c>
      <c r="M56" s="24">
        <v>7548</v>
      </c>
      <c r="N56" s="24">
        <f t="shared" si="28"/>
        <v>977</v>
      </c>
      <c r="O56" s="24">
        <v>3038</v>
      </c>
      <c r="P56" s="24">
        <v>2061</v>
      </c>
      <c r="Q56" s="4"/>
      <c r="R56" s="4"/>
      <c r="S56" s="4"/>
      <c r="T56" s="4"/>
    </row>
    <row r="57" spans="1:20" s="1" customFormat="1" ht="21" customHeight="1" x14ac:dyDescent="0.2">
      <c r="A57" s="28" t="s">
        <v>140</v>
      </c>
      <c r="B57" s="22">
        <f t="shared" ref="B57:B64" si="30">C57-D57</f>
        <v>-8013</v>
      </c>
      <c r="C57" s="22">
        <f t="shared" ref="C57:D60" si="31">+F57+I57+L57+O57</f>
        <v>58079</v>
      </c>
      <c r="D57" s="22">
        <f t="shared" si="31"/>
        <v>66092</v>
      </c>
      <c r="E57" s="22">
        <f t="shared" ref="E57:E64" si="32">F57-G57</f>
        <v>-6019</v>
      </c>
      <c r="F57" s="22">
        <v>45307</v>
      </c>
      <c r="G57" s="22">
        <v>51326</v>
      </c>
      <c r="H57" s="22">
        <f t="shared" ref="H57:H64" si="33">I57-J57</f>
        <v>851</v>
      </c>
      <c r="I57" s="22">
        <v>7694</v>
      </c>
      <c r="J57" s="22">
        <v>6843</v>
      </c>
      <c r="K57" s="22">
        <f t="shared" ref="K57:K64" si="34">L57-M57</f>
        <v>-3109</v>
      </c>
      <c r="L57" s="22">
        <v>2462</v>
      </c>
      <c r="M57" s="22">
        <v>5571</v>
      </c>
      <c r="N57" s="22">
        <f t="shared" ref="N57:N64" si="35">O57-P57</f>
        <v>264</v>
      </c>
      <c r="O57" s="22">
        <v>2616</v>
      </c>
      <c r="P57" s="22">
        <v>2352</v>
      </c>
      <c r="Q57" s="4"/>
      <c r="R57" s="4"/>
      <c r="S57" s="4"/>
      <c r="T57" s="4"/>
    </row>
    <row r="58" spans="1:20" s="1" customFormat="1" ht="21" customHeight="1" x14ac:dyDescent="0.2">
      <c r="A58" s="29" t="s">
        <v>141</v>
      </c>
      <c r="B58" s="24">
        <f t="shared" si="30"/>
        <v>-9865</v>
      </c>
      <c r="C58" s="24">
        <f t="shared" si="31"/>
        <v>65547</v>
      </c>
      <c r="D58" s="24">
        <f t="shared" si="31"/>
        <v>75412</v>
      </c>
      <c r="E58" s="24">
        <f t="shared" si="32"/>
        <v>-8382</v>
      </c>
      <c r="F58" s="24">
        <v>49713</v>
      </c>
      <c r="G58" s="24">
        <v>58095</v>
      </c>
      <c r="H58" s="24">
        <f t="shared" si="33"/>
        <v>1369</v>
      </c>
      <c r="I58" s="24">
        <v>9602</v>
      </c>
      <c r="J58" s="24">
        <v>8233</v>
      </c>
      <c r="K58" s="24">
        <f t="shared" si="34"/>
        <v>-4419</v>
      </c>
      <c r="L58" s="24">
        <v>2982</v>
      </c>
      <c r="M58" s="24">
        <v>7401</v>
      </c>
      <c r="N58" s="24">
        <f t="shared" si="35"/>
        <v>1567</v>
      </c>
      <c r="O58" s="24">
        <v>3250</v>
      </c>
      <c r="P58" s="24">
        <v>1683</v>
      </c>
      <c r="Q58" s="4"/>
      <c r="R58" s="4"/>
      <c r="S58" s="4"/>
      <c r="T58" s="4"/>
    </row>
    <row r="59" spans="1:20" s="1" customFormat="1" ht="21" customHeight="1" x14ac:dyDescent="0.2">
      <c r="A59" s="28" t="s">
        <v>142</v>
      </c>
      <c r="B59" s="22">
        <f t="shared" si="30"/>
        <v>-8748</v>
      </c>
      <c r="C59" s="22">
        <f t="shared" si="31"/>
        <v>64633</v>
      </c>
      <c r="D59" s="22">
        <f t="shared" si="31"/>
        <v>73381</v>
      </c>
      <c r="E59" s="22">
        <f t="shared" si="32"/>
        <v>-8498</v>
      </c>
      <c r="F59" s="22">
        <v>47956</v>
      </c>
      <c r="G59" s="22">
        <v>56454</v>
      </c>
      <c r="H59" s="22">
        <f t="shared" si="33"/>
        <v>961</v>
      </c>
      <c r="I59" s="22">
        <v>10093</v>
      </c>
      <c r="J59" s="22">
        <v>9132</v>
      </c>
      <c r="K59" s="22">
        <f t="shared" si="34"/>
        <v>-3011</v>
      </c>
      <c r="L59" s="22">
        <v>3309</v>
      </c>
      <c r="M59" s="22">
        <v>6320</v>
      </c>
      <c r="N59" s="22">
        <f t="shared" si="35"/>
        <v>1800</v>
      </c>
      <c r="O59" s="22">
        <v>3275</v>
      </c>
      <c r="P59" s="22">
        <v>1475</v>
      </c>
      <c r="Q59" s="4"/>
      <c r="R59" s="4"/>
      <c r="S59" s="4"/>
      <c r="T59" s="4"/>
    </row>
    <row r="60" spans="1:20" s="1" customFormat="1" ht="21" customHeight="1" x14ac:dyDescent="0.2">
      <c r="A60" s="29" t="s">
        <v>143</v>
      </c>
      <c r="B60" s="24">
        <f t="shared" si="30"/>
        <v>-8331</v>
      </c>
      <c r="C60" s="24">
        <f t="shared" si="31"/>
        <v>48015</v>
      </c>
      <c r="D60" s="24">
        <f t="shared" si="31"/>
        <v>56346</v>
      </c>
      <c r="E60" s="24">
        <f t="shared" si="32"/>
        <v>-7760</v>
      </c>
      <c r="F60" s="24">
        <v>35451</v>
      </c>
      <c r="G60" s="24">
        <v>43211</v>
      </c>
      <c r="H60" s="24">
        <f t="shared" si="33"/>
        <v>1825</v>
      </c>
      <c r="I60" s="24">
        <v>8160</v>
      </c>
      <c r="J60" s="24">
        <v>6335</v>
      </c>
      <c r="K60" s="24">
        <f t="shared" si="34"/>
        <v>-2343</v>
      </c>
      <c r="L60" s="24">
        <v>2373</v>
      </c>
      <c r="M60" s="24">
        <v>4716</v>
      </c>
      <c r="N60" s="24">
        <f t="shared" si="35"/>
        <v>-53</v>
      </c>
      <c r="O60" s="24">
        <v>2031</v>
      </c>
      <c r="P60" s="24">
        <v>2084</v>
      </c>
      <c r="Q60" s="4"/>
      <c r="R60" s="4"/>
      <c r="S60" s="4"/>
      <c r="T60" s="4"/>
    </row>
    <row r="61" spans="1:20" s="1" customFormat="1" ht="21" customHeight="1" x14ac:dyDescent="0.2">
      <c r="A61" s="28" t="s">
        <v>146</v>
      </c>
      <c r="B61" s="22">
        <f t="shared" si="30"/>
        <v>-2604</v>
      </c>
      <c r="C61" s="22">
        <f t="shared" ref="C61:D64" si="36">+F61+I61+L61+O61</f>
        <v>41740</v>
      </c>
      <c r="D61" s="22">
        <f t="shared" si="36"/>
        <v>44344</v>
      </c>
      <c r="E61" s="22">
        <f t="shared" si="32"/>
        <v>-1504</v>
      </c>
      <c r="F61" s="22">
        <v>31386</v>
      </c>
      <c r="G61" s="22">
        <v>32890</v>
      </c>
      <c r="H61" s="22">
        <f t="shared" si="33"/>
        <v>1010</v>
      </c>
      <c r="I61" s="22">
        <v>5936</v>
      </c>
      <c r="J61" s="22">
        <v>4926</v>
      </c>
      <c r="K61" s="22">
        <f t="shared" si="34"/>
        <v>-3057</v>
      </c>
      <c r="L61" s="22">
        <v>1375</v>
      </c>
      <c r="M61" s="22">
        <v>4432</v>
      </c>
      <c r="N61" s="22">
        <f t="shared" si="35"/>
        <v>947</v>
      </c>
      <c r="O61" s="22">
        <v>3043</v>
      </c>
      <c r="P61" s="22">
        <v>2096</v>
      </c>
      <c r="Q61" s="4"/>
      <c r="R61" s="4"/>
      <c r="S61" s="4"/>
      <c r="T61" s="4"/>
    </row>
    <row r="62" spans="1:20" s="1" customFormat="1" ht="21" customHeight="1" x14ac:dyDescent="0.2">
      <c r="A62" s="29" t="s">
        <v>147</v>
      </c>
      <c r="B62" s="24">
        <f t="shared" si="30"/>
        <v>-3681</v>
      </c>
      <c r="C62" s="24">
        <f t="shared" si="36"/>
        <v>44951</v>
      </c>
      <c r="D62" s="24">
        <f t="shared" si="36"/>
        <v>48632</v>
      </c>
      <c r="E62" s="24">
        <f t="shared" si="32"/>
        <v>-1508</v>
      </c>
      <c r="F62" s="24">
        <v>33539</v>
      </c>
      <c r="G62" s="24">
        <v>35047</v>
      </c>
      <c r="H62" s="24">
        <f t="shared" si="33"/>
        <v>1193</v>
      </c>
      <c r="I62" s="24">
        <v>6852</v>
      </c>
      <c r="J62" s="24">
        <v>5659</v>
      </c>
      <c r="K62" s="24">
        <f t="shared" si="34"/>
        <v>-4578</v>
      </c>
      <c r="L62" s="24">
        <v>1689</v>
      </c>
      <c r="M62" s="24">
        <v>6267</v>
      </c>
      <c r="N62" s="24">
        <f t="shared" si="35"/>
        <v>1212</v>
      </c>
      <c r="O62" s="24">
        <v>2871</v>
      </c>
      <c r="P62" s="24">
        <v>1659</v>
      </c>
      <c r="Q62" s="4"/>
      <c r="R62" s="4"/>
      <c r="S62" s="4"/>
      <c r="T62" s="4"/>
    </row>
    <row r="63" spans="1:20" s="1" customFormat="1" ht="21" customHeight="1" x14ac:dyDescent="0.2">
      <c r="A63" s="28" t="s">
        <v>148</v>
      </c>
      <c r="B63" s="22">
        <f t="shared" si="30"/>
        <v>-4231</v>
      </c>
      <c r="C63" s="22">
        <f t="shared" si="36"/>
        <v>49392</v>
      </c>
      <c r="D63" s="22">
        <f t="shared" si="36"/>
        <v>53623</v>
      </c>
      <c r="E63" s="22">
        <f t="shared" si="32"/>
        <v>-2194</v>
      </c>
      <c r="F63" s="22">
        <v>37007</v>
      </c>
      <c r="G63" s="22">
        <v>39201</v>
      </c>
      <c r="H63" s="22">
        <f t="shared" si="33"/>
        <v>1038</v>
      </c>
      <c r="I63" s="22">
        <v>7942</v>
      </c>
      <c r="J63" s="22">
        <v>6904</v>
      </c>
      <c r="K63" s="22">
        <f t="shared" si="34"/>
        <v>-3936</v>
      </c>
      <c r="L63" s="22">
        <v>1976</v>
      </c>
      <c r="M63" s="22">
        <v>5912</v>
      </c>
      <c r="N63" s="22">
        <f t="shared" si="35"/>
        <v>861</v>
      </c>
      <c r="O63" s="22">
        <v>2467</v>
      </c>
      <c r="P63" s="22">
        <v>1606</v>
      </c>
      <c r="Q63" s="4"/>
      <c r="R63" s="4"/>
      <c r="S63" s="4"/>
      <c r="T63" s="4"/>
    </row>
    <row r="64" spans="1:20" s="1" customFormat="1" ht="21" customHeight="1" x14ac:dyDescent="0.2">
      <c r="A64" s="29" t="s">
        <v>149</v>
      </c>
      <c r="B64" s="24">
        <f t="shared" si="30"/>
        <v>-6639</v>
      </c>
      <c r="C64" s="24">
        <f t="shared" si="36"/>
        <v>51962</v>
      </c>
      <c r="D64" s="24">
        <f t="shared" si="36"/>
        <v>58601</v>
      </c>
      <c r="E64" s="24">
        <f t="shared" si="32"/>
        <v>-2411</v>
      </c>
      <c r="F64" s="24">
        <v>40153</v>
      </c>
      <c r="G64" s="24">
        <v>42564</v>
      </c>
      <c r="H64" s="24">
        <f t="shared" si="33"/>
        <v>1554</v>
      </c>
      <c r="I64" s="24">
        <v>8256</v>
      </c>
      <c r="J64" s="24">
        <v>6702</v>
      </c>
      <c r="K64" s="24">
        <f t="shared" si="34"/>
        <v>-4980</v>
      </c>
      <c r="L64" s="24">
        <v>1585</v>
      </c>
      <c r="M64" s="24">
        <v>6565</v>
      </c>
      <c r="N64" s="24">
        <f t="shared" si="35"/>
        <v>-802</v>
      </c>
      <c r="O64" s="24">
        <v>1968</v>
      </c>
      <c r="P64" s="24">
        <v>2770</v>
      </c>
      <c r="Q64" s="4"/>
      <c r="R64" s="4"/>
      <c r="S64" s="4"/>
      <c r="T64" s="4"/>
    </row>
    <row r="65" spans="1:20" s="1" customFormat="1" ht="21" customHeight="1" x14ac:dyDescent="0.2">
      <c r="A65" s="28" t="s">
        <v>152</v>
      </c>
      <c r="B65" s="22">
        <f t="shared" ref="B65:B72" si="37">C65-D65</f>
        <v>-3699</v>
      </c>
      <c r="C65" s="22">
        <f t="shared" ref="C65:D68" si="38">+F65+I65+L65+O65</f>
        <v>51956</v>
      </c>
      <c r="D65" s="22">
        <f t="shared" si="38"/>
        <v>55655</v>
      </c>
      <c r="E65" s="22">
        <f t="shared" ref="E65:E72" si="39">F65-G65</f>
        <v>-1994</v>
      </c>
      <c r="F65" s="22">
        <v>39998</v>
      </c>
      <c r="G65" s="22">
        <v>41992</v>
      </c>
      <c r="H65" s="22">
        <f t="shared" ref="H65:H72" si="40">I65-J65</f>
        <v>743</v>
      </c>
      <c r="I65" s="22">
        <v>6679</v>
      </c>
      <c r="J65" s="22">
        <v>5936</v>
      </c>
      <c r="K65" s="22">
        <f t="shared" ref="K65:K72" si="41">L65-M65</f>
        <v>-4187</v>
      </c>
      <c r="L65" s="22">
        <v>1648</v>
      </c>
      <c r="M65" s="22">
        <v>5835</v>
      </c>
      <c r="N65" s="22">
        <f t="shared" ref="N65:N72" si="42">O65-P65</f>
        <v>1739</v>
      </c>
      <c r="O65" s="22">
        <v>3631</v>
      </c>
      <c r="P65" s="22">
        <v>1892</v>
      </c>
      <c r="Q65" s="4"/>
      <c r="R65" s="4"/>
      <c r="S65" s="4"/>
      <c r="T65" s="4"/>
    </row>
    <row r="66" spans="1:20" s="1" customFormat="1" ht="21" customHeight="1" x14ac:dyDescent="0.2">
      <c r="A66" s="29" t="s">
        <v>153</v>
      </c>
      <c r="B66" s="24">
        <f t="shared" si="37"/>
        <v>-3639</v>
      </c>
      <c r="C66" s="24">
        <f t="shared" si="38"/>
        <v>52691</v>
      </c>
      <c r="D66" s="24">
        <f t="shared" si="38"/>
        <v>56330</v>
      </c>
      <c r="E66" s="24">
        <f t="shared" si="39"/>
        <v>-2069</v>
      </c>
      <c r="F66" s="24">
        <v>40049</v>
      </c>
      <c r="G66" s="24">
        <v>42118</v>
      </c>
      <c r="H66" s="24">
        <f t="shared" si="40"/>
        <v>1075</v>
      </c>
      <c r="I66" s="24">
        <v>8098</v>
      </c>
      <c r="J66" s="24">
        <v>7023</v>
      </c>
      <c r="K66" s="24">
        <f t="shared" si="41"/>
        <v>-4286</v>
      </c>
      <c r="L66" s="24">
        <v>1963</v>
      </c>
      <c r="M66" s="24">
        <v>6249</v>
      </c>
      <c r="N66" s="24">
        <f t="shared" si="42"/>
        <v>1641</v>
      </c>
      <c r="O66" s="24">
        <v>2581</v>
      </c>
      <c r="P66" s="24">
        <v>940</v>
      </c>
      <c r="Q66" s="4"/>
      <c r="R66" s="4"/>
      <c r="S66" s="4"/>
      <c r="T66" s="4"/>
    </row>
    <row r="67" spans="1:20" s="1" customFormat="1" ht="21" customHeight="1" x14ac:dyDescent="0.2">
      <c r="A67" s="28" t="s">
        <v>154</v>
      </c>
      <c r="B67" s="22">
        <f t="shared" si="37"/>
        <v>-7589</v>
      </c>
      <c r="C67" s="22">
        <f t="shared" si="38"/>
        <v>53554</v>
      </c>
      <c r="D67" s="22">
        <f t="shared" si="38"/>
        <v>61143</v>
      </c>
      <c r="E67" s="22">
        <f t="shared" si="39"/>
        <v>-3196</v>
      </c>
      <c r="F67" s="22">
        <v>41113</v>
      </c>
      <c r="G67" s="22">
        <v>44309</v>
      </c>
      <c r="H67" s="22">
        <f t="shared" si="40"/>
        <v>462</v>
      </c>
      <c r="I67" s="22">
        <v>8471</v>
      </c>
      <c r="J67" s="22">
        <v>8009</v>
      </c>
      <c r="K67" s="22">
        <f t="shared" si="41"/>
        <v>-5362</v>
      </c>
      <c r="L67" s="22">
        <v>2272</v>
      </c>
      <c r="M67" s="22">
        <v>7634</v>
      </c>
      <c r="N67" s="22">
        <f t="shared" si="42"/>
        <v>507</v>
      </c>
      <c r="O67" s="22">
        <v>1698</v>
      </c>
      <c r="P67" s="22">
        <v>1191</v>
      </c>
      <c r="Q67" s="4"/>
      <c r="R67" s="4"/>
      <c r="S67" s="4"/>
      <c r="T67" s="4"/>
    </row>
    <row r="68" spans="1:20" s="1" customFormat="1" ht="21" customHeight="1" x14ac:dyDescent="0.2">
      <c r="A68" s="29" t="s">
        <v>155</v>
      </c>
      <c r="B68" s="24">
        <f t="shared" si="37"/>
        <v>-9103</v>
      </c>
      <c r="C68" s="24">
        <f t="shared" si="38"/>
        <v>58191</v>
      </c>
      <c r="D68" s="24">
        <f t="shared" si="38"/>
        <v>67294</v>
      </c>
      <c r="E68" s="24">
        <f t="shared" si="39"/>
        <v>-4551</v>
      </c>
      <c r="F68" s="24">
        <v>44549</v>
      </c>
      <c r="G68" s="24">
        <v>49100</v>
      </c>
      <c r="H68" s="24">
        <f t="shared" si="40"/>
        <v>818</v>
      </c>
      <c r="I68" s="24">
        <v>9470</v>
      </c>
      <c r="J68" s="24">
        <v>8652</v>
      </c>
      <c r="K68" s="24">
        <f t="shared" si="41"/>
        <v>-5245</v>
      </c>
      <c r="L68" s="24">
        <v>2146</v>
      </c>
      <c r="M68" s="24">
        <v>7391</v>
      </c>
      <c r="N68" s="24">
        <f t="shared" si="42"/>
        <v>-125</v>
      </c>
      <c r="O68" s="24">
        <v>2026</v>
      </c>
      <c r="P68" s="24">
        <v>2151</v>
      </c>
      <c r="Q68" s="4"/>
      <c r="R68" s="4"/>
      <c r="S68" s="4"/>
      <c r="T68" s="4"/>
    </row>
    <row r="69" spans="1:20" s="1" customFormat="1" ht="21" customHeight="1" x14ac:dyDescent="0.2">
      <c r="A69" s="28" t="s">
        <v>156</v>
      </c>
      <c r="B69" s="22">
        <f t="shared" si="37"/>
        <v>-5008</v>
      </c>
      <c r="C69" s="22">
        <f t="shared" ref="C69:D72" si="43">+F69+I69+L69+O69</f>
        <v>59865</v>
      </c>
      <c r="D69" s="22">
        <f t="shared" si="43"/>
        <v>64873</v>
      </c>
      <c r="E69" s="22">
        <f t="shared" si="39"/>
        <v>-2666</v>
      </c>
      <c r="F69" s="22">
        <v>46998</v>
      </c>
      <c r="G69" s="22">
        <v>49664</v>
      </c>
      <c r="H69" s="22">
        <f t="shared" si="40"/>
        <v>1263</v>
      </c>
      <c r="I69" s="22">
        <v>7962</v>
      </c>
      <c r="J69" s="22">
        <v>6699</v>
      </c>
      <c r="K69" s="22">
        <f t="shared" si="41"/>
        <v>-4614</v>
      </c>
      <c r="L69" s="22">
        <v>1730</v>
      </c>
      <c r="M69" s="22">
        <v>6344</v>
      </c>
      <c r="N69" s="22">
        <f t="shared" si="42"/>
        <v>1009</v>
      </c>
      <c r="O69" s="22">
        <v>3175</v>
      </c>
      <c r="P69" s="22">
        <v>2166</v>
      </c>
      <c r="Q69" s="4"/>
      <c r="R69" s="4"/>
      <c r="S69" s="4"/>
      <c r="T69" s="4"/>
    </row>
    <row r="70" spans="1:20" s="1" customFormat="1" ht="21" customHeight="1" x14ac:dyDescent="0.2">
      <c r="A70" s="29" t="s">
        <v>157</v>
      </c>
      <c r="B70" s="24">
        <f t="shared" si="37"/>
        <v>-6233</v>
      </c>
      <c r="C70" s="24">
        <f t="shared" si="43"/>
        <v>68323</v>
      </c>
      <c r="D70" s="24">
        <f t="shared" si="43"/>
        <v>74556</v>
      </c>
      <c r="E70" s="24">
        <f t="shared" si="39"/>
        <v>-4547</v>
      </c>
      <c r="F70" s="24">
        <v>51251</v>
      </c>
      <c r="G70" s="24">
        <v>55798</v>
      </c>
      <c r="H70" s="24">
        <f t="shared" si="40"/>
        <v>2018</v>
      </c>
      <c r="I70" s="24">
        <v>10074</v>
      </c>
      <c r="J70" s="24">
        <v>8056</v>
      </c>
      <c r="K70" s="24">
        <f t="shared" si="41"/>
        <v>-7156</v>
      </c>
      <c r="L70" s="24">
        <v>2333</v>
      </c>
      <c r="M70" s="24">
        <v>9489</v>
      </c>
      <c r="N70" s="24">
        <f t="shared" si="42"/>
        <v>3452</v>
      </c>
      <c r="O70" s="24">
        <v>4665</v>
      </c>
      <c r="P70" s="24">
        <v>1213</v>
      </c>
      <c r="Q70" s="4"/>
      <c r="R70" s="4"/>
      <c r="S70" s="4"/>
      <c r="T70" s="4"/>
    </row>
    <row r="71" spans="1:20" s="1" customFormat="1" ht="21" customHeight="1" x14ac:dyDescent="0.2">
      <c r="A71" s="28" t="s">
        <v>158</v>
      </c>
      <c r="B71" s="22">
        <f t="shared" si="37"/>
        <v>-7107</v>
      </c>
      <c r="C71" s="22">
        <f t="shared" si="43"/>
        <v>64672</v>
      </c>
      <c r="D71" s="22">
        <f t="shared" si="43"/>
        <v>71779</v>
      </c>
      <c r="E71" s="22">
        <f t="shared" si="39"/>
        <v>-3309</v>
      </c>
      <c r="F71" s="22">
        <v>49812</v>
      </c>
      <c r="G71" s="22">
        <v>53121</v>
      </c>
      <c r="H71" s="22">
        <f t="shared" si="40"/>
        <v>1474</v>
      </c>
      <c r="I71" s="22">
        <v>10120</v>
      </c>
      <c r="J71" s="22">
        <v>8646</v>
      </c>
      <c r="K71" s="22">
        <f t="shared" si="41"/>
        <v>-6263</v>
      </c>
      <c r="L71" s="22">
        <v>2252</v>
      </c>
      <c r="M71" s="22">
        <v>8515</v>
      </c>
      <c r="N71" s="22">
        <f t="shared" si="42"/>
        <v>991</v>
      </c>
      <c r="O71" s="22">
        <v>2488</v>
      </c>
      <c r="P71" s="22">
        <v>1497</v>
      </c>
      <c r="Q71" s="4"/>
      <c r="R71" s="4"/>
      <c r="S71" s="4"/>
      <c r="T71" s="4"/>
    </row>
    <row r="72" spans="1:20" s="1" customFormat="1" ht="21" customHeight="1" x14ac:dyDescent="0.2">
      <c r="A72" s="29" t="s">
        <v>159</v>
      </c>
      <c r="B72" s="24">
        <f t="shared" si="37"/>
        <v>-7422</v>
      </c>
      <c r="C72" s="24">
        <f t="shared" si="43"/>
        <v>60827</v>
      </c>
      <c r="D72" s="24">
        <f t="shared" si="43"/>
        <v>68249</v>
      </c>
      <c r="E72" s="24">
        <f t="shared" si="39"/>
        <v>-3520</v>
      </c>
      <c r="F72" s="24">
        <v>47142</v>
      </c>
      <c r="G72" s="24">
        <v>50662</v>
      </c>
      <c r="H72" s="24">
        <f t="shared" si="40"/>
        <v>913</v>
      </c>
      <c r="I72" s="24">
        <v>9406</v>
      </c>
      <c r="J72" s="24">
        <v>8493</v>
      </c>
      <c r="K72" s="24">
        <f t="shared" si="41"/>
        <v>-5522</v>
      </c>
      <c r="L72" s="24">
        <v>2087</v>
      </c>
      <c r="M72" s="24">
        <v>7609</v>
      </c>
      <c r="N72" s="24">
        <f t="shared" si="42"/>
        <v>707</v>
      </c>
      <c r="O72" s="24">
        <v>2192</v>
      </c>
      <c r="P72" s="24">
        <v>1485</v>
      </c>
      <c r="Q72" s="4"/>
      <c r="R72" s="4"/>
      <c r="S72" s="4"/>
      <c r="T72" s="4"/>
    </row>
    <row r="73" spans="1:20" s="1" customFormat="1" ht="21" customHeight="1" x14ac:dyDescent="0.2">
      <c r="A73" s="28" t="s">
        <v>161</v>
      </c>
      <c r="B73" s="22">
        <f t="shared" ref="B73:B80" si="44">C73-D73</f>
        <v>-6110</v>
      </c>
      <c r="C73" s="22">
        <f t="shared" ref="C73:D76" si="45">+F73+I73+L73+O73</f>
        <v>61462</v>
      </c>
      <c r="D73" s="22">
        <f t="shared" si="45"/>
        <v>67572</v>
      </c>
      <c r="E73" s="22">
        <f t="shared" ref="E73:E80" si="46">F73-G73</f>
        <v>-2709</v>
      </c>
      <c r="F73" s="22">
        <v>47476</v>
      </c>
      <c r="G73" s="22">
        <v>50185</v>
      </c>
      <c r="H73" s="22">
        <f t="shared" ref="H73:H80" si="47">I73-J73</f>
        <v>1320</v>
      </c>
      <c r="I73" s="22">
        <v>8440</v>
      </c>
      <c r="J73" s="22">
        <v>7120</v>
      </c>
      <c r="K73" s="22">
        <f t="shared" ref="K73:K80" si="48">L73-M73</f>
        <v>-5258</v>
      </c>
      <c r="L73" s="22">
        <v>1762</v>
      </c>
      <c r="M73" s="22">
        <v>7020</v>
      </c>
      <c r="N73" s="22">
        <f t="shared" ref="N73:N80" si="49">O73-P73</f>
        <v>537</v>
      </c>
      <c r="O73" s="22">
        <v>3784</v>
      </c>
      <c r="P73" s="22">
        <v>3247</v>
      </c>
      <c r="Q73" s="4"/>
      <c r="R73" s="4"/>
      <c r="S73" s="4"/>
      <c r="T73" s="4"/>
    </row>
    <row r="74" spans="1:20" s="1" customFormat="1" ht="21" customHeight="1" x14ac:dyDescent="0.2">
      <c r="A74" s="29" t="s">
        <v>162</v>
      </c>
      <c r="B74" s="24">
        <f t="shared" si="44"/>
        <v>-3280</v>
      </c>
      <c r="C74" s="24">
        <f t="shared" si="45"/>
        <v>61848</v>
      </c>
      <c r="D74" s="24">
        <f t="shared" si="45"/>
        <v>65128</v>
      </c>
      <c r="E74" s="24">
        <f t="shared" si="46"/>
        <v>-2104</v>
      </c>
      <c r="F74" s="24">
        <v>46588</v>
      </c>
      <c r="G74" s="24">
        <v>48692</v>
      </c>
      <c r="H74" s="24">
        <f t="shared" si="47"/>
        <v>1948</v>
      </c>
      <c r="I74" s="24">
        <v>9516</v>
      </c>
      <c r="J74" s="24">
        <v>7568</v>
      </c>
      <c r="K74" s="24">
        <f t="shared" si="48"/>
        <v>-5480</v>
      </c>
      <c r="L74" s="24">
        <v>1931</v>
      </c>
      <c r="M74" s="24">
        <v>7411</v>
      </c>
      <c r="N74" s="24">
        <f t="shared" si="49"/>
        <v>2356</v>
      </c>
      <c r="O74" s="24">
        <v>3813</v>
      </c>
      <c r="P74" s="24">
        <v>1457</v>
      </c>
      <c r="Q74" s="4"/>
      <c r="R74" s="4"/>
      <c r="S74" s="4"/>
      <c r="T74" s="4"/>
    </row>
    <row r="75" spans="1:20" s="1" customFormat="1" ht="21" customHeight="1" x14ac:dyDescent="0.2">
      <c r="A75" s="28" t="s">
        <v>163</v>
      </c>
      <c r="B75" s="22">
        <f t="shared" si="44"/>
        <v>-4507</v>
      </c>
      <c r="C75" s="22">
        <f t="shared" si="45"/>
        <v>61468</v>
      </c>
      <c r="D75" s="22">
        <f t="shared" si="45"/>
        <v>65975</v>
      </c>
      <c r="E75" s="22">
        <f t="shared" si="46"/>
        <v>-523</v>
      </c>
      <c r="F75" s="22">
        <v>46717</v>
      </c>
      <c r="G75" s="22">
        <v>47240</v>
      </c>
      <c r="H75" s="22">
        <f t="shared" si="47"/>
        <v>1359</v>
      </c>
      <c r="I75" s="22">
        <v>9923</v>
      </c>
      <c r="J75" s="22">
        <v>8564</v>
      </c>
      <c r="K75" s="22">
        <f t="shared" si="48"/>
        <v>-6289</v>
      </c>
      <c r="L75" s="22">
        <v>2434</v>
      </c>
      <c r="M75" s="22">
        <v>8723</v>
      </c>
      <c r="N75" s="22">
        <f t="shared" si="49"/>
        <v>946</v>
      </c>
      <c r="O75" s="22">
        <v>2394</v>
      </c>
      <c r="P75" s="22">
        <v>1448</v>
      </c>
      <c r="Q75" s="4"/>
      <c r="R75" s="4"/>
      <c r="S75" s="4"/>
      <c r="T75" s="4"/>
    </row>
    <row r="76" spans="1:20" s="1" customFormat="1" ht="21" customHeight="1" x14ac:dyDescent="0.2">
      <c r="A76" s="29" t="s">
        <v>164</v>
      </c>
      <c r="B76" s="24">
        <f t="shared" si="44"/>
        <v>-4366</v>
      </c>
      <c r="C76" s="24">
        <f t="shared" si="45"/>
        <v>64467</v>
      </c>
      <c r="D76" s="24">
        <f t="shared" si="45"/>
        <v>68833</v>
      </c>
      <c r="E76" s="24">
        <f t="shared" si="46"/>
        <v>-1362</v>
      </c>
      <c r="F76" s="24">
        <v>50045</v>
      </c>
      <c r="G76" s="24">
        <v>51407</v>
      </c>
      <c r="H76" s="24">
        <f t="shared" si="47"/>
        <v>1339</v>
      </c>
      <c r="I76" s="24">
        <v>10018</v>
      </c>
      <c r="J76" s="24">
        <v>8679</v>
      </c>
      <c r="K76" s="24">
        <f t="shared" si="48"/>
        <v>-5643</v>
      </c>
      <c r="L76" s="24">
        <v>2173</v>
      </c>
      <c r="M76" s="24">
        <v>7816</v>
      </c>
      <c r="N76" s="24">
        <f t="shared" si="49"/>
        <v>1300</v>
      </c>
      <c r="O76" s="24">
        <v>2231</v>
      </c>
      <c r="P76" s="24">
        <v>931</v>
      </c>
      <c r="Q76" s="4"/>
      <c r="R76" s="4"/>
      <c r="S76" s="4"/>
      <c r="T76" s="4"/>
    </row>
    <row r="77" spans="1:20" s="1" customFormat="1" ht="21" customHeight="1" x14ac:dyDescent="0.2">
      <c r="A77" s="28" t="s">
        <v>165</v>
      </c>
      <c r="B77" s="22">
        <f t="shared" si="44"/>
        <v>-3051</v>
      </c>
      <c r="C77" s="22">
        <f t="shared" ref="C77:D80" si="50">+F77+I77+L77+O77</f>
        <v>62418</v>
      </c>
      <c r="D77" s="22">
        <f t="shared" si="50"/>
        <v>65469</v>
      </c>
      <c r="E77" s="22">
        <f t="shared" si="46"/>
        <v>-183</v>
      </c>
      <c r="F77" s="22">
        <v>49314</v>
      </c>
      <c r="G77" s="22">
        <v>49497</v>
      </c>
      <c r="H77" s="22">
        <f t="shared" si="47"/>
        <v>1686</v>
      </c>
      <c r="I77" s="22">
        <v>8692</v>
      </c>
      <c r="J77" s="22">
        <v>7006</v>
      </c>
      <c r="K77" s="22">
        <f t="shared" si="48"/>
        <v>-4984</v>
      </c>
      <c r="L77" s="22">
        <v>1342</v>
      </c>
      <c r="M77" s="22">
        <v>6326</v>
      </c>
      <c r="N77" s="22">
        <f t="shared" si="49"/>
        <v>430</v>
      </c>
      <c r="O77" s="22">
        <v>3070</v>
      </c>
      <c r="P77" s="22">
        <v>2640</v>
      </c>
      <c r="Q77" s="4"/>
      <c r="R77" s="4"/>
      <c r="S77" s="4"/>
      <c r="T77" s="4"/>
    </row>
    <row r="78" spans="1:20" s="1" customFormat="1" ht="21" customHeight="1" x14ac:dyDescent="0.2">
      <c r="A78" s="29" t="s">
        <v>166</v>
      </c>
      <c r="B78" s="24">
        <f t="shared" si="44"/>
        <v>634</v>
      </c>
      <c r="C78" s="24">
        <f t="shared" si="50"/>
        <v>66737</v>
      </c>
      <c r="D78" s="24">
        <f t="shared" si="50"/>
        <v>66103</v>
      </c>
      <c r="E78" s="24">
        <f t="shared" si="46"/>
        <v>1571</v>
      </c>
      <c r="F78" s="24">
        <v>50064</v>
      </c>
      <c r="G78" s="24">
        <v>48493</v>
      </c>
      <c r="H78" s="24">
        <f t="shared" si="47"/>
        <v>2202</v>
      </c>
      <c r="I78" s="24">
        <v>10287</v>
      </c>
      <c r="J78" s="24">
        <v>8085</v>
      </c>
      <c r="K78" s="24">
        <f t="shared" si="48"/>
        <v>-5982</v>
      </c>
      <c r="L78" s="24">
        <v>1842</v>
      </c>
      <c r="M78" s="24">
        <v>7824</v>
      </c>
      <c r="N78" s="24">
        <f t="shared" si="49"/>
        <v>2843</v>
      </c>
      <c r="O78" s="24">
        <v>4544</v>
      </c>
      <c r="P78" s="24">
        <v>1701</v>
      </c>
      <c r="Q78" s="4"/>
      <c r="R78" s="4"/>
      <c r="S78" s="4"/>
      <c r="T78" s="4"/>
    </row>
    <row r="79" spans="1:20" s="1" customFormat="1" ht="21" customHeight="1" x14ac:dyDescent="0.2">
      <c r="A79" s="28" t="s">
        <v>167</v>
      </c>
      <c r="B79" s="22">
        <f t="shared" si="44"/>
        <v>-2761</v>
      </c>
      <c r="C79" s="22">
        <f t="shared" si="50"/>
        <v>67592</v>
      </c>
      <c r="D79" s="22">
        <f t="shared" si="50"/>
        <v>70353</v>
      </c>
      <c r="E79" s="22">
        <f t="shared" si="46"/>
        <v>1449</v>
      </c>
      <c r="F79" s="22">
        <v>52676</v>
      </c>
      <c r="G79" s="22">
        <v>51227</v>
      </c>
      <c r="H79" s="22">
        <f t="shared" si="47"/>
        <v>1367</v>
      </c>
      <c r="I79" s="22">
        <v>10459</v>
      </c>
      <c r="J79" s="22">
        <v>9092</v>
      </c>
      <c r="K79" s="22">
        <f t="shared" si="48"/>
        <v>-6250</v>
      </c>
      <c r="L79" s="22">
        <v>2117</v>
      </c>
      <c r="M79" s="22">
        <v>8367</v>
      </c>
      <c r="N79" s="22">
        <f t="shared" si="49"/>
        <v>673</v>
      </c>
      <c r="O79" s="22">
        <v>2340</v>
      </c>
      <c r="P79" s="22">
        <v>1667</v>
      </c>
      <c r="Q79" s="4"/>
      <c r="R79" s="4"/>
      <c r="S79" s="4"/>
      <c r="T79" s="4"/>
    </row>
    <row r="80" spans="1:20" s="1" customFormat="1" ht="21" customHeight="1" x14ac:dyDescent="0.2">
      <c r="A80" s="29" t="s">
        <v>168</v>
      </c>
      <c r="B80" s="24">
        <f t="shared" si="44"/>
        <v>-1927</v>
      </c>
      <c r="C80" s="24">
        <f t="shared" si="50"/>
        <v>70556</v>
      </c>
      <c r="D80" s="24">
        <f t="shared" si="50"/>
        <v>72483</v>
      </c>
      <c r="E80" s="24">
        <f t="shared" si="46"/>
        <v>205</v>
      </c>
      <c r="F80" s="24">
        <v>55179</v>
      </c>
      <c r="G80" s="24">
        <v>54974</v>
      </c>
      <c r="H80" s="24">
        <f t="shared" si="47"/>
        <v>1717</v>
      </c>
      <c r="I80" s="24">
        <v>10722</v>
      </c>
      <c r="J80" s="24">
        <v>9005</v>
      </c>
      <c r="K80" s="24">
        <f t="shared" si="48"/>
        <v>-4966</v>
      </c>
      <c r="L80" s="24">
        <v>2233</v>
      </c>
      <c r="M80" s="24">
        <v>7199</v>
      </c>
      <c r="N80" s="24">
        <f t="shared" si="49"/>
        <v>1117</v>
      </c>
      <c r="O80" s="24">
        <v>2422</v>
      </c>
      <c r="P80" s="24">
        <v>1305</v>
      </c>
      <c r="Q80" s="4"/>
      <c r="R80" s="4"/>
      <c r="S80" s="4"/>
      <c r="T80" s="4"/>
    </row>
    <row r="81" spans="1:20" s="1" customFormat="1" ht="21" customHeight="1" x14ac:dyDescent="0.2">
      <c r="A81" s="28" t="s">
        <v>172</v>
      </c>
      <c r="B81" s="22">
        <f t="shared" ref="B81:B84" si="51">C81-D81</f>
        <v>-1040</v>
      </c>
      <c r="C81" s="22">
        <f t="shared" ref="C81:C84" si="52">+F81+I81+L81+O81</f>
        <v>70284</v>
      </c>
      <c r="D81" s="22">
        <f t="shared" ref="D81:D84" si="53">+G81+J81+M81+P81</f>
        <v>71324</v>
      </c>
      <c r="E81" s="22">
        <f t="shared" ref="E81:E84" si="54">F81-G81</f>
        <v>1588</v>
      </c>
      <c r="F81" s="22">
        <v>55817</v>
      </c>
      <c r="G81" s="22">
        <v>54229</v>
      </c>
      <c r="H81" s="22">
        <f t="shared" ref="H81:H84" si="55">I81-J81</f>
        <v>1709</v>
      </c>
      <c r="I81" s="22">
        <v>9288</v>
      </c>
      <c r="J81" s="22">
        <v>7579</v>
      </c>
      <c r="K81" s="22">
        <f t="shared" ref="K81:K84" si="56">L81-M81</f>
        <v>-5414</v>
      </c>
      <c r="L81" s="22">
        <v>1375</v>
      </c>
      <c r="M81" s="22">
        <v>6789</v>
      </c>
      <c r="N81" s="22">
        <f t="shared" ref="N81:N84" si="57">O81-P81</f>
        <v>1077</v>
      </c>
      <c r="O81" s="22">
        <v>3804</v>
      </c>
      <c r="P81" s="22">
        <v>2727</v>
      </c>
      <c r="Q81" s="4"/>
      <c r="R81" s="4"/>
      <c r="S81" s="4"/>
      <c r="T81" s="4"/>
    </row>
    <row r="82" spans="1:20" s="1" customFormat="1" ht="21" customHeight="1" x14ac:dyDescent="0.2">
      <c r="A82" s="29" t="s">
        <v>173</v>
      </c>
      <c r="B82" s="24">
        <f t="shared" si="51"/>
        <v>0</v>
      </c>
      <c r="C82" s="24">
        <f t="shared" si="52"/>
        <v>0</v>
      </c>
      <c r="D82" s="24">
        <f t="shared" si="53"/>
        <v>0</v>
      </c>
      <c r="E82" s="24">
        <f t="shared" si="54"/>
        <v>0</v>
      </c>
      <c r="F82" s="24">
        <v>0</v>
      </c>
      <c r="G82" s="24">
        <v>0</v>
      </c>
      <c r="H82" s="24">
        <f t="shared" si="55"/>
        <v>0</v>
      </c>
      <c r="I82" s="24">
        <v>0</v>
      </c>
      <c r="J82" s="24">
        <v>0</v>
      </c>
      <c r="K82" s="24">
        <f t="shared" si="56"/>
        <v>0</v>
      </c>
      <c r="L82" s="24">
        <v>0</v>
      </c>
      <c r="M82" s="24">
        <v>0</v>
      </c>
      <c r="N82" s="24">
        <f t="shared" si="57"/>
        <v>0</v>
      </c>
      <c r="O82" s="24">
        <v>0</v>
      </c>
      <c r="P82" s="24">
        <v>0</v>
      </c>
      <c r="Q82" s="4"/>
      <c r="R82" s="4"/>
      <c r="S82" s="4"/>
      <c r="T82" s="4"/>
    </row>
    <row r="83" spans="1:20" s="1" customFormat="1" ht="21" customHeight="1" x14ac:dyDescent="0.2">
      <c r="A83" s="28" t="s">
        <v>174</v>
      </c>
      <c r="B83" s="22">
        <f t="shared" si="51"/>
        <v>0</v>
      </c>
      <c r="C83" s="22">
        <f t="shared" si="52"/>
        <v>0</v>
      </c>
      <c r="D83" s="22">
        <f t="shared" si="53"/>
        <v>0</v>
      </c>
      <c r="E83" s="22">
        <f t="shared" si="54"/>
        <v>0</v>
      </c>
      <c r="F83" s="22">
        <v>0</v>
      </c>
      <c r="G83" s="22">
        <v>0</v>
      </c>
      <c r="H83" s="22">
        <f t="shared" si="55"/>
        <v>0</v>
      </c>
      <c r="I83" s="22">
        <v>0</v>
      </c>
      <c r="J83" s="22">
        <v>0</v>
      </c>
      <c r="K83" s="22">
        <f t="shared" si="56"/>
        <v>0</v>
      </c>
      <c r="L83" s="22">
        <v>0</v>
      </c>
      <c r="M83" s="22">
        <v>0</v>
      </c>
      <c r="N83" s="22">
        <f t="shared" si="57"/>
        <v>0</v>
      </c>
      <c r="O83" s="22">
        <v>0</v>
      </c>
      <c r="P83" s="22">
        <v>0</v>
      </c>
      <c r="Q83" s="4"/>
      <c r="R83" s="4"/>
      <c r="S83" s="4"/>
      <c r="T83" s="4"/>
    </row>
    <row r="84" spans="1:20" s="1" customFormat="1" ht="21" customHeight="1" x14ac:dyDescent="0.2">
      <c r="A84" s="29" t="s">
        <v>175</v>
      </c>
      <c r="B84" s="24">
        <f t="shared" si="51"/>
        <v>0</v>
      </c>
      <c r="C84" s="24">
        <f t="shared" si="52"/>
        <v>0</v>
      </c>
      <c r="D84" s="24">
        <f t="shared" si="53"/>
        <v>0</v>
      </c>
      <c r="E84" s="24">
        <f t="shared" si="54"/>
        <v>0</v>
      </c>
      <c r="F84" s="24">
        <v>0</v>
      </c>
      <c r="G84" s="24">
        <v>0</v>
      </c>
      <c r="H84" s="24">
        <f t="shared" si="55"/>
        <v>0</v>
      </c>
      <c r="I84" s="24">
        <v>0</v>
      </c>
      <c r="J84" s="24">
        <v>0</v>
      </c>
      <c r="K84" s="24">
        <f t="shared" si="56"/>
        <v>0</v>
      </c>
      <c r="L84" s="24">
        <v>0</v>
      </c>
      <c r="M84" s="24">
        <v>0</v>
      </c>
      <c r="N84" s="24">
        <f t="shared" si="57"/>
        <v>0</v>
      </c>
      <c r="O84" s="24">
        <v>0</v>
      </c>
      <c r="P84" s="24">
        <v>0</v>
      </c>
      <c r="Q84" s="4"/>
      <c r="R84" s="4"/>
      <c r="S84" s="4"/>
      <c r="T84" s="4"/>
    </row>
    <row r="85" spans="1:20" s="1" customFormat="1" ht="21" customHeight="1" x14ac:dyDescent="0.2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20" s="1" customFormat="1" ht="21" customHeight="1" x14ac:dyDescent="0.2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20" s="1" customFormat="1" ht="21" customHeight="1" x14ac:dyDescent="0.2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20" s="1" customFormat="1" ht="21" customHeight="1" x14ac:dyDescent="0.2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20" s="1" customFormat="1" ht="21" customHeight="1" x14ac:dyDescent="0.2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20" s="1" customFormat="1" ht="21" customHeight="1" x14ac:dyDescent="0.2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20" s="1" customFormat="1" ht="21" customHeight="1" x14ac:dyDescent="0.2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20" s="1" customFormat="1" ht="21" customHeight="1" x14ac:dyDescent="0.2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20" s="1" customFormat="1" ht="21" customHeight="1" x14ac:dyDescent="0.2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20" s="1" customFormat="1" ht="15" x14ac:dyDescent="0.2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20" s="1" customFormat="1" ht="15" x14ac:dyDescent="0.2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20" s="1" customFormat="1" ht="15" x14ac:dyDescent="0.2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s="1" customFormat="1" ht="15" x14ac:dyDescent="0.2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s="1" customFormat="1" ht="15" x14ac:dyDescent="0.2">
      <c r="A98" s="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1" customFormat="1" ht="15" x14ac:dyDescent="0.2">
      <c r="A99" s="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s="1" customFormat="1" ht="15" x14ac:dyDescent="0.2">
      <c r="A100" s="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s="1" customFormat="1" ht="15" x14ac:dyDescent="0.2">
      <c r="A101" s="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s="1" customFormat="1" ht="15" x14ac:dyDescent="0.2">
      <c r="A102" s="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1" customFormat="1" ht="15" x14ac:dyDescent="0.2">
      <c r="A103" s="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s="1" customFormat="1" ht="15" x14ac:dyDescent="0.2">
      <c r="A104" s="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s="1" customFormat="1" ht="15" x14ac:dyDescent="0.2">
      <c r="A105" s="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1" customFormat="1" ht="15" x14ac:dyDescent="0.2">
      <c r="A106" s="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1" customFormat="1" ht="15" x14ac:dyDescent="0.2">
      <c r="A107" s="2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s="1" customFormat="1" ht="15" x14ac:dyDescent="0.2">
      <c r="A108" s="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s="1" customFormat="1" ht="15" x14ac:dyDescent="0.2">
      <c r="A109" s="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s="1" customFormat="1" ht="15" x14ac:dyDescent="0.2">
      <c r="A110" s="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s="1" customFormat="1" ht="15" x14ac:dyDescent="0.2">
      <c r="A111" s="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s="1" customFormat="1" ht="15" x14ac:dyDescent="0.2">
      <c r="A112" s="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s="1" customFormat="1" ht="15" x14ac:dyDescent="0.2">
      <c r="A113" s="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s="1" customFormat="1" ht="15" x14ac:dyDescent="0.2">
      <c r="A114" s="2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s="1" customFormat="1" ht="15" x14ac:dyDescent="0.2">
      <c r="A115" s="2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s="1" customFormat="1" ht="15" x14ac:dyDescent="0.2">
      <c r="A116" s="2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s="1" customFormat="1" ht="15" x14ac:dyDescent="0.2">
      <c r="A117" s="2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s="1" customFormat="1" ht="15" x14ac:dyDescent="0.2">
      <c r="A118" s="2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s="1" customFormat="1" ht="15" x14ac:dyDescent="0.2">
      <c r="A119" s="2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s="1" customFormat="1" ht="15" x14ac:dyDescent="0.2">
      <c r="A120" s="2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s="1" customFormat="1" ht="15" x14ac:dyDescent="0.2">
      <c r="A121" s="2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1" customFormat="1" ht="15" x14ac:dyDescent="0.2">
      <c r="A122" s="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s="1" customFormat="1" ht="15" x14ac:dyDescent="0.2">
      <c r="A123" s="2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s="1" customFormat="1" ht="15" x14ac:dyDescent="0.2">
      <c r="A124" s="2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s="1" customFormat="1" ht="15" x14ac:dyDescent="0.2">
      <c r="A125" s="2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s="1" customFormat="1" ht="15" x14ac:dyDescent="0.2">
      <c r="A126" s="2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s="1" customFormat="1" ht="15" x14ac:dyDescent="0.2">
      <c r="A127" s="2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s="1" customFormat="1" ht="15" x14ac:dyDescent="0.2">
      <c r="A128" s="2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s="1" customFormat="1" ht="15" x14ac:dyDescent="0.2">
      <c r="A129" s="2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s="1" customFormat="1" ht="15" x14ac:dyDescent="0.2">
      <c r="A130" s="2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s="1" customFormat="1" ht="15" x14ac:dyDescent="0.2">
      <c r="A131" s="2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s="1" customFormat="1" ht="15" x14ac:dyDescent="0.2">
      <c r="A132" s="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s="1" customFormat="1" ht="15" x14ac:dyDescent="0.2">
      <c r="A133" s="2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s="1" customFormat="1" ht="15" x14ac:dyDescent="0.2">
      <c r="A134" s="2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s="1" customFormat="1" ht="15" x14ac:dyDescent="0.2">
      <c r="A135" s="2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s="1" customFormat="1" ht="15" x14ac:dyDescent="0.2">
      <c r="A136" s="2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s="1" customFormat="1" ht="15" x14ac:dyDescent="0.2">
      <c r="A137" s="2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s="1" customFormat="1" ht="15" x14ac:dyDescent="0.2">
      <c r="A138" s="2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s="1" customFormat="1" ht="15" x14ac:dyDescent="0.2">
      <c r="A139" s="2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s="1" customFormat="1" ht="15" x14ac:dyDescent="0.2">
      <c r="A140" s="2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s="1" customFormat="1" ht="15" x14ac:dyDescent="0.2">
      <c r="A141" s="2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s="1" customFormat="1" ht="15" x14ac:dyDescent="0.2">
      <c r="A142" s="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s="1" customFormat="1" ht="15" x14ac:dyDescent="0.2">
      <c r="A143" s="2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s="1" customFormat="1" ht="15" x14ac:dyDescent="0.2">
      <c r="A144" s="2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s="1" customFormat="1" ht="15" x14ac:dyDescent="0.2">
      <c r="A145" s="2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s="1" customFormat="1" ht="15" x14ac:dyDescent="0.2">
      <c r="A146" s="2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s="1" customFormat="1" ht="15" x14ac:dyDescent="0.2">
      <c r="A147" s="2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s="1" customFormat="1" ht="15" x14ac:dyDescent="0.2">
      <c r="A148" s="2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s="1" customFormat="1" ht="15" x14ac:dyDescent="0.2">
      <c r="A149" s="2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1" customFormat="1" ht="15" x14ac:dyDescent="0.2">
      <c r="A150" s="2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1" customFormat="1" ht="15" x14ac:dyDescent="0.2">
      <c r="A151" s="2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s="1" customFormat="1" ht="15" x14ac:dyDescent="0.2">
      <c r="A152" s="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s="1" customFormat="1" ht="15" x14ac:dyDescent="0.2">
      <c r="A153" s="2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s="1" customFormat="1" ht="15" x14ac:dyDescent="0.2">
      <c r="A154" s="2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s="1" customFormat="1" ht="15" x14ac:dyDescent="0.2">
      <c r="A155" s="2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s="1" customFormat="1" ht="15" x14ac:dyDescent="0.2">
      <c r="A156" s="2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s="1" customFormat="1" ht="15" x14ac:dyDescent="0.2">
      <c r="A157" s="2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s="1" customFormat="1" ht="15" x14ac:dyDescent="0.2">
      <c r="A158" s="2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1" customFormat="1" ht="15" x14ac:dyDescent="0.2">
      <c r="A159" s="2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s="1" customFormat="1" ht="15" x14ac:dyDescent="0.2">
      <c r="A160" s="2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s="1" customFormat="1" ht="15" x14ac:dyDescent="0.2">
      <c r="A161" s="2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s="1" customFormat="1" ht="15" x14ac:dyDescent="0.2">
      <c r="A162" s="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s="1" customFormat="1" ht="15" x14ac:dyDescent="0.2">
      <c r="A163" s="2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s="1" customFormat="1" ht="15" x14ac:dyDescent="0.2">
      <c r="A164" s="2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s="1" customFormat="1" ht="15" x14ac:dyDescent="0.2">
      <c r="A165" s="2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s="1" customFormat="1" ht="15" x14ac:dyDescent="0.2">
      <c r="A166" s="2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s="1" customFormat="1" ht="15" x14ac:dyDescent="0.2">
      <c r="A167" s="2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s="1" customFormat="1" ht="15" x14ac:dyDescent="0.2">
      <c r="A168" s="2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s="1" customFormat="1" ht="15" x14ac:dyDescent="0.2">
      <c r="A169" s="2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s="1" customFormat="1" ht="15" x14ac:dyDescent="0.2">
      <c r="A170" s="2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s="1" customFormat="1" ht="15" x14ac:dyDescent="0.2">
      <c r="A171" s="2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s="1" customFormat="1" ht="15" x14ac:dyDescent="0.2">
      <c r="A172" s="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s="1" customFormat="1" ht="15" x14ac:dyDescent="0.2">
      <c r="A173" s="2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s="1" customFormat="1" ht="15" x14ac:dyDescent="0.2">
      <c r="A174" s="2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s="1" customFormat="1" ht="15" x14ac:dyDescent="0.2">
      <c r="A175" s="2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s="1" customFormat="1" ht="15" x14ac:dyDescent="0.2">
      <c r="A176" s="2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s="1" customFormat="1" ht="15" x14ac:dyDescent="0.2">
      <c r="A177" s="2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s="1" customFormat="1" ht="15" x14ac:dyDescent="0.2">
      <c r="A178" s="2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s="1" customFormat="1" ht="15" x14ac:dyDescent="0.2">
      <c r="A179" s="2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s="1" customFormat="1" ht="15" x14ac:dyDescent="0.2">
      <c r="A180" s="2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s="1" customFormat="1" ht="15" x14ac:dyDescent="0.2">
      <c r="A181" s="2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s="1" customFormat="1" ht="15" x14ac:dyDescent="0.2">
      <c r="A182" s="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s="1" customFormat="1" ht="15" x14ac:dyDescent="0.2">
      <c r="A183" s="2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s="1" customFormat="1" ht="15" x14ac:dyDescent="0.2">
      <c r="A184" s="2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s="1" customFormat="1" ht="15" x14ac:dyDescent="0.2">
      <c r="A185" s="2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s="1" customFormat="1" ht="15" x14ac:dyDescent="0.2">
      <c r="A186" s="2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s="1" customFormat="1" ht="15" x14ac:dyDescent="0.2">
      <c r="A187" s="2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s="1" customFormat="1" ht="15" x14ac:dyDescent="0.2">
      <c r="A188" s="2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s="1" customFormat="1" ht="15" x14ac:dyDescent="0.2">
      <c r="A189" s="2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s="1" customFormat="1" ht="15" x14ac:dyDescent="0.2">
      <c r="A190" s="2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s="1" customFormat="1" ht="15" x14ac:dyDescent="0.2">
      <c r="A191" s="2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s="1" customFormat="1" ht="15" x14ac:dyDescent="0.2">
      <c r="A192" s="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s="1" customFormat="1" ht="15" x14ac:dyDescent="0.2">
      <c r="A193" s="2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s="1" customFormat="1" ht="15" x14ac:dyDescent="0.2">
      <c r="A194" s="2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s="1" customFormat="1" ht="15" x14ac:dyDescent="0.2">
      <c r="A195" s="2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s="1" customFormat="1" ht="15" x14ac:dyDescent="0.2">
      <c r="A196" s="2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s="1" customFormat="1" ht="15" x14ac:dyDescent="0.2">
      <c r="A197" s="2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s="1" customFormat="1" ht="15" x14ac:dyDescent="0.2">
      <c r="A198" s="2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s="1" customFormat="1" ht="15" x14ac:dyDescent="0.2">
      <c r="A199" s="2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s="1" customFormat="1" ht="15" x14ac:dyDescent="0.2">
      <c r="A200" s="2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s="1" customFormat="1" ht="15" x14ac:dyDescent="0.2">
      <c r="A201" s="2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s="1" customFormat="1" ht="15" x14ac:dyDescent="0.2">
      <c r="A202" s="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s="1" customFormat="1" ht="15" x14ac:dyDescent="0.2">
      <c r="A203" s="2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s="1" customFormat="1" ht="15" x14ac:dyDescent="0.2">
      <c r="A204" s="2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s="1" customFormat="1" ht="15" x14ac:dyDescent="0.2">
      <c r="A205" s="2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s="1" customFormat="1" ht="15" x14ac:dyDescent="0.2">
      <c r="A206" s="2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s="1" customFormat="1" ht="15" x14ac:dyDescent="0.2">
      <c r="A207" s="2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s="1" customFormat="1" ht="15" x14ac:dyDescent="0.2">
      <c r="A208" s="2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s="1" customFormat="1" ht="15" x14ac:dyDescent="0.2">
      <c r="A209" s="2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s="1" customFormat="1" ht="15" x14ac:dyDescent="0.2">
      <c r="A210" s="2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s="1" customFormat="1" ht="15" x14ac:dyDescent="0.2">
      <c r="A211" s="2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s="1" customFormat="1" ht="15" x14ac:dyDescent="0.2">
      <c r="A212" s="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s="1" customFormat="1" ht="15" x14ac:dyDescent="0.2">
      <c r="A213" s="2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s="1" customFormat="1" ht="15" x14ac:dyDescent="0.2">
      <c r="A214" s="2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s="1" customFormat="1" ht="15" x14ac:dyDescent="0.2">
      <c r="A215" s="2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s="1" customFormat="1" ht="15" x14ac:dyDescent="0.2">
      <c r="A216" s="2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s="1" customFormat="1" ht="15" x14ac:dyDescent="0.2">
      <c r="A217" s="2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s="1" customFormat="1" ht="15" x14ac:dyDescent="0.2">
      <c r="A218" s="2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s="1" customFormat="1" ht="15" x14ac:dyDescent="0.2">
      <c r="A219" s="2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s="1" customFormat="1" ht="15" x14ac:dyDescent="0.2">
      <c r="A220" s="2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s="1" customFormat="1" ht="15" x14ac:dyDescent="0.2">
      <c r="A221" s="2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s="1" customFormat="1" ht="15" x14ac:dyDescent="0.2">
      <c r="A222" s="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</sheetData>
  <mergeCells count="9">
    <mergeCell ref="A7:A8"/>
    <mergeCell ref="N7:P7"/>
    <mergeCell ref="B6:P6"/>
    <mergeCell ref="B7:B8"/>
    <mergeCell ref="C7:C8"/>
    <mergeCell ref="D7:D8"/>
    <mergeCell ref="E7:G7"/>
    <mergeCell ref="H7:J7"/>
    <mergeCell ref="K7:M7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66" fitToHeight="4" orientation="landscape" r:id="rId1"/>
  <headerFooter alignWithMargins="0"/>
  <rowBreaks count="1" manualBreakCount="1">
    <brk id="7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pageSetUpPr fitToPage="1"/>
  </sheetPr>
  <dimension ref="A2:M220"/>
  <sheetViews>
    <sheetView showGridLines="0" view="pageBreakPreview" zoomScale="75" zoomScaleNormal="75" workbookViewId="0">
      <pane ySplit="9" topLeftCell="A64" activePane="bottomLeft" state="frozen"/>
      <selection pane="bottomLeft" activeCell="M85" sqref="M85"/>
    </sheetView>
  </sheetViews>
  <sheetFormatPr defaultRowHeight="12.75" x14ac:dyDescent="0.2"/>
  <cols>
    <col min="1" max="1" width="15.42578125" customWidth="1"/>
    <col min="2" max="2" width="13.7109375" customWidth="1"/>
    <col min="3" max="3" width="15.5703125" customWidth="1"/>
    <col min="4" max="4" width="16" customWidth="1"/>
    <col min="5" max="5" width="13.7109375" customWidth="1"/>
    <col min="6" max="6" width="16" customWidth="1"/>
    <col min="7" max="7" width="15.42578125" customWidth="1"/>
    <col min="8" max="8" width="13.7109375" customWidth="1"/>
    <col min="9" max="9" width="15.42578125" customWidth="1"/>
    <col min="10" max="10" width="14.85546875" customWidth="1"/>
    <col min="11" max="11" width="13.7109375" customWidth="1"/>
    <col min="12" max="12" width="15.42578125" customWidth="1"/>
    <col min="13" max="13" width="15" customWidth="1"/>
  </cols>
  <sheetData>
    <row r="2" spans="1:13" ht="20.25" x14ac:dyDescent="0.2">
      <c r="A2" s="12" t="s">
        <v>170</v>
      </c>
      <c r="B2" s="12"/>
    </row>
    <row r="3" spans="1:13" ht="7.5" customHeight="1" x14ac:dyDescent="0.2"/>
    <row r="4" spans="1:13" ht="15.75" x14ac:dyDescent="0.25">
      <c r="A4" s="5" t="s">
        <v>95</v>
      </c>
      <c r="C4" s="5"/>
      <c r="D4" s="5"/>
    </row>
    <row r="5" spans="1:13" x14ac:dyDescent="0.2">
      <c r="M5" s="2"/>
    </row>
    <row r="6" spans="1:13" s="1" customFormat="1" ht="24.75" customHeight="1" x14ac:dyDescent="0.2">
      <c r="A6" s="31"/>
      <c r="B6" s="71" t="s">
        <v>44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s="1" customFormat="1" ht="28.5" customHeight="1" x14ac:dyDescent="0.2">
      <c r="A7" s="69" t="s">
        <v>171</v>
      </c>
      <c r="B7" s="74" t="s">
        <v>38</v>
      </c>
      <c r="C7" s="76" t="s">
        <v>39</v>
      </c>
      <c r="D7" s="76" t="s">
        <v>45</v>
      </c>
      <c r="E7" s="67" t="s">
        <v>96</v>
      </c>
      <c r="F7" s="68"/>
      <c r="G7" s="68"/>
      <c r="H7" s="67" t="s">
        <v>46</v>
      </c>
      <c r="I7" s="68"/>
      <c r="J7" s="68"/>
      <c r="K7" s="67" t="s">
        <v>47</v>
      </c>
      <c r="L7" s="68"/>
      <c r="M7" s="68"/>
    </row>
    <row r="8" spans="1:13" s="1" customFormat="1" ht="37.5" customHeight="1" x14ac:dyDescent="0.2">
      <c r="A8" s="70"/>
      <c r="B8" s="75"/>
      <c r="C8" s="77"/>
      <c r="D8" s="77"/>
      <c r="E8" s="42" t="s">
        <v>38</v>
      </c>
      <c r="F8" s="43" t="s">
        <v>39</v>
      </c>
      <c r="G8" s="44" t="s">
        <v>45</v>
      </c>
      <c r="H8" s="42" t="s">
        <v>38</v>
      </c>
      <c r="I8" s="43" t="s">
        <v>39</v>
      </c>
      <c r="J8" s="44" t="s">
        <v>45</v>
      </c>
      <c r="K8" s="42" t="s">
        <v>38</v>
      </c>
      <c r="L8" s="43" t="s">
        <v>39</v>
      </c>
      <c r="M8" s="44" t="s">
        <v>45</v>
      </c>
    </row>
    <row r="9" spans="1:13" s="1" customFormat="1" ht="21" customHeight="1" x14ac:dyDescent="0.2">
      <c r="A9" s="20">
        <v>1</v>
      </c>
      <c r="B9" s="20">
        <f t="shared" ref="B9:G9" si="0">A9+1</f>
        <v>2</v>
      </c>
      <c r="C9" s="20">
        <f t="shared" si="0"/>
        <v>3</v>
      </c>
      <c r="D9" s="20">
        <f t="shared" si="0"/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ref="H9:M9" si="1">G9+1</f>
        <v>8</v>
      </c>
      <c r="I9" s="20">
        <f t="shared" si="1"/>
        <v>9</v>
      </c>
      <c r="J9" s="20">
        <f t="shared" si="1"/>
        <v>10</v>
      </c>
      <c r="K9" s="20">
        <f t="shared" si="1"/>
        <v>11</v>
      </c>
      <c r="L9" s="20">
        <f t="shared" si="1"/>
        <v>12</v>
      </c>
      <c r="M9" s="20">
        <f t="shared" si="1"/>
        <v>13</v>
      </c>
    </row>
    <row r="10" spans="1:13" s="1" customFormat="1" ht="21" customHeight="1" x14ac:dyDescent="0.2">
      <c r="A10" s="21">
        <v>2000</v>
      </c>
      <c r="B10" s="22">
        <f t="shared" ref="B10:B15" si="2">C10-D10</f>
        <v>1403</v>
      </c>
      <c r="C10" s="22">
        <f t="shared" ref="C10:D14" si="3">F10+I10+L10</f>
        <v>10399</v>
      </c>
      <c r="D10" s="22">
        <f t="shared" si="3"/>
        <v>8996</v>
      </c>
      <c r="E10" s="22">
        <f t="shared" ref="E10:E15" si="4">F10-G10</f>
        <v>913</v>
      </c>
      <c r="F10" s="22">
        <f>F25+F26+F27+F28</f>
        <v>2445</v>
      </c>
      <c r="G10" s="22">
        <f>G25+G26+G27+G28</f>
        <v>1532</v>
      </c>
      <c r="H10" s="22">
        <f t="shared" ref="H10:H15" si="5">I10-J10</f>
        <v>2362</v>
      </c>
      <c r="I10" s="22">
        <f>I25+I26+I27+I28</f>
        <v>5677</v>
      </c>
      <c r="J10" s="22">
        <f>J25+J26+J27+J28</f>
        <v>3315</v>
      </c>
      <c r="K10" s="22">
        <f t="shared" ref="K10:K15" si="6">L10-M10</f>
        <v>-1872</v>
      </c>
      <c r="L10" s="22">
        <f>L25+L26+L27+L28</f>
        <v>2277</v>
      </c>
      <c r="M10" s="22">
        <f>M25+M26+M27+M28</f>
        <v>4149</v>
      </c>
    </row>
    <row r="11" spans="1:13" s="1" customFormat="1" ht="21" customHeight="1" x14ac:dyDescent="0.2">
      <c r="A11" s="23">
        <v>2001</v>
      </c>
      <c r="B11" s="24">
        <f t="shared" si="2"/>
        <v>785</v>
      </c>
      <c r="C11" s="24">
        <f t="shared" si="3"/>
        <v>9753</v>
      </c>
      <c r="D11" s="24">
        <f t="shared" si="3"/>
        <v>8968</v>
      </c>
      <c r="E11" s="24">
        <f t="shared" si="4"/>
        <v>1102</v>
      </c>
      <c r="F11" s="24">
        <f>+F29+F30+F31+F32</f>
        <v>2683</v>
      </c>
      <c r="G11" s="24">
        <f>+G29+G30+G31+G32</f>
        <v>1581</v>
      </c>
      <c r="H11" s="24">
        <f t="shared" si="5"/>
        <v>1150</v>
      </c>
      <c r="I11" s="24">
        <f>+I29+I30+I31+I32</f>
        <v>4646</v>
      </c>
      <c r="J11" s="24">
        <f>+J29+J30+J31+J32</f>
        <v>3496</v>
      </c>
      <c r="K11" s="24">
        <f t="shared" si="6"/>
        <v>-1467</v>
      </c>
      <c r="L11" s="24">
        <f>+L29+L30+L31+L32</f>
        <v>2424</v>
      </c>
      <c r="M11" s="24">
        <f>+M29+M30+M31+M32</f>
        <v>3891</v>
      </c>
    </row>
    <row r="12" spans="1:13" s="1" customFormat="1" ht="21" customHeight="1" x14ac:dyDescent="0.2">
      <c r="A12" s="21">
        <v>2002</v>
      </c>
      <c r="B12" s="22">
        <f t="shared" si="2"/>
        <v>775</v>
      </c>
      <c r="C12" s="22">
        <f t="shared" si="3"/>
        <v>10037</v>
      </c>
      <c r="D12" s="22">
        <f t="shared" si="3"/>
        <v>9262</v>
      </c>
      <c r="E12" s="22">
        <f t="shared" si="4"/>
        <v>1451</v>
      </c>
      <c r="F12" s="22">
        <f>+F33+F34+F35+F36</f>
        <v>3270</v>
      </c>
      <c r="G12" s="22">
        <f>+G33+G34+G35+G36</f>
        <v>1819</v>
      </c>
      <c r="H12" s="22">
        <f t="shared" si="5"/>
        <v>1036</v>
      </c>
      <c r="I12" s="22">
        <f>+I33+I34+I35+I36</f>
        <v>4314</v>
      </c>
      <c r="J12" s="22">
        <f>+J33+J34+J35+J36</f>
        <v>3278</v>
      </c>
      <c r="K12" s="22">
        <f t="shared" si="6"/>
        <v>-1712</v>
      </c>
      <c r="L12" s="22">
        <f>+L33+L34+L35+L36</f>
        <v>2453</v>
      </c>
      <c r="M12" s="22">
        <f>+M33+M34+M35+M36</f>
        <v>4165</v>
      </c>
    </row>
    <row r="13" spans="1:13" s="8" customFormat="1" ht="21" customHeight="1" x14ac:dyDescent="0.2">
      <c r="A13" s="23">
        <v>2003</v>
      </c>
      <c r="B13" s="24">
        <f t="shared" si="2"/>
        <v>243</v>
      </c>
      <c r="C13" s="24">
        <f t="shared" si="3"/>
        <v>11174</v>
      </c>
      <c r="D13" s="24">
        <f t="shared" si="3"/>
        <v>10931</v>
      </c>
      <c r="E13" s="24">
        <f t="shared" si="4"/>
        <v>1699</v>
      </c>
      <c r="F13" s="24">
        <f>+F37+F38+F39+F40</f>
        <v>3995</v>
      </c>
      <c r="G13" s="24">
        <f>+G37+G38+G39+G40</f>
        <v>2296</v>
      </c>
      <c r="H13" s="24">
        <f t="shared" si="5"/>
        <v>984</v>
      </c>
      <c r="I13" s="24">
        <f>+I37+I38+I39+I40</f>
        <v>4069</v>
      </c>
      <c r="J13" s="24">
        <f>+J37+J38+J39+J40</f>
        <v>3085</v>
      </c>
      <c r="K13" s="24">
        <f t="shared" si="6"/>
        <v>-2440</v>
      </c>
      <c r="L13" s="24">
        <f>+L37+L38+L39+L40</f>
        <v>3110</v>
      </c>
      <c r="M13" s="24">
        <f>+M37+M38+M39+M40</f>
        <v>5550</v>
      </c>
    </row>
    <row r="14" spans="1:13" s="1" customFormat="1" ht="21" customHeight="1" x14ac:dyDescent="0.2">
      <c r="A14" s="21">
        <v>2004</v>
      </c>
      <c r="B14" s="22">
        <f t="shared" si="2"/>
        <v>79</v>
      </c>
      <c r="C14" s="22">
        <f t="shared" si="3"/>
        <v>13471</v>
      </c>
      <c r="D14" s="22">
        <f t="shared" si="3"/>
        <v>13392</v>
      </c>
      <c r="E14" s="22">
        <f t="shared" si="4"/>
        <v>1252</v>
      </c>
      <c r="F14" s="22">
        <f>+F41+F42+F43+F44</f>
        <v>4200</v>
      </c>
      <c r="G14" s="22">
        <f>+G41+G42+G43+G44</f>
        <v>2948</v>
      </c>
      <c r="H14" s="22">
        <f t="shared" si="5"/>
        <v>1057</v>
      </c>
      <c r="I14" s="22">
        <f>+I41+I42+I43+I44</f>
        <v>5833</v>
      </c>
      <c r="J14" s="22">
        <f>+J41+J42+J43+J44</f>
        <v>4776</v>
      </c>
      <c r="K14" s="22">
        <f t="shared" si="6"/>
        <v>-2230</v>
      </c>
      <c r="L14" s="22">
        <f>+L41+L42+L43+L44</f>
        <v>3438</v>
      </c>
      <c r="M14" s="22">
        <f>+M41+M42+M43+M44</f>
        <v>5668</v>
      </c>
    </row>
    <row r="15" spans="1:13" s="8" customFormat="1" ht="21" customHeight="1" x14ac:dyDescent="0.2">
      <c r="A15" s="23">
        <v>2005</v>
      </c>
      <c r="B15" s="24">
        <f t="shared" si="2"/>
        <v>738</v>
      </c>
      <c r="C15" s="24">
        <f t="shared" ref="C15:D17" si="7">F15+I15+L15</f>
        <v>16258</v>
      </c>
      <c r="D15" s="24">
        <f t="shared" si="7"/>
        <v>15520</v>
      </c>
      <c r="E15" s="24">
        <f t="shared" si="4"/>
        <v>2129</v>
      </c>
      <c r="F15" s="24">
        <f>+F45+F46+F47+F48</f>
        <v>5457</v>
      </c>
      <c r="G15" s="24">
        <f>+G45+G46+G47+G48</f>
        <v>3328</v>
      </c>
      <c r="H15" s="24">
        <f t="shared" si="5"/>
        <v>726</v>
      </c>
      <c r="I15" s="24">
        <f>+I45+I46+I47+I48</f>
        <v>6274</v>
      </c>
      <c r="J15" s="24">
        <f>+J45+J46+J47+J48</f>
        <v>5548</v>
      </c>
      <c r="K15" s="24">
        <f t="shared" si="6"/>
        <v>-2117</v>
      </c>
      <c r="L15" s="24">
        <f>+L45+L46+L47+L48</f>
        <v>4527</v>
      </c>
      <c r="M15" s="24">
        <f>+M45+M46+M47+M48</f>
        <v>6644</v>
      </c>
    </row>
    <row r="16" spans="1:13" s="8" customFormat="1" ht="21" customHeight="1" x14ac:dyDescent="0.2">
      <c r="A16" s="21">
        <v>2006</v>
      </c>
      <c r="B16" s="22">
        <f>C16-D16</f>
        <v>736</v>
      </c>
      <c r="C16" s="22">
        <f t="shared" si="7"/>
        <v>20592</v>
      </c>
      <c r="D16" s="22">
        <f t="shared" si="7"/>
        <v>19856</v>
      </c>
      <c r="E16" s="22">
        <f>F16-G16</f>
        <v>2740</v>
      </c>
      <c r="F16" s="22">
        <f>+F49+F50+F51+F52</f>
        <v>6995</v>
      </c>
      <c r="G16" s="22">
        <f>+G49+G50+G51+G52</f>
        <v>4255</v>
      </c>
      <c r="H16" s="22">
        <f>I16-J16</f>
        <v>15</v>
      </c>
      <c r="I16" s="22">
        <f>+I49+I50+I51+I52</f>
        <v>7239</v>
      </c>
      <c r="J16" s="22">
        <f>+J49+J50+J51+J52</f>
        <v>7224</v>
      </c>
      <c r="K16" s="22">
        <f>L16-M16</f>
        <v>-2019</v>
      </c>
      <c r="L16" s="22">
        <f>+L49+L50+L51+L52</f>
        <v>6358</v>
      </c>
      <c r="M16" s="22">
        <f>+M49+M50+M51+M52</f>
        <v>8377</v>
      </c>
    </row>
    <row r="17" spans="1:13" s="8" customFormat="1" ht="21" customHeight="1" x14ac:dyDescent="0.2">
      <c r="A17" s="23">
        <v>2007</v>
      </c>
      <c r="B17" s="24">
        <f>C17-D17</f>
        <v>4758</v>
      </c>
      <c r="C17" s="24">
        <f t="shared" si="7"/>
        <v>28914</v>
      </c>
      <c r="D17" s="24">
        <f t="shared" si="7"/>
        <v>24156</v>
      </c>
      <c r="E17" s="24">
        <f>F17-G17</f>
        <v>3606</v>
      </c>
      <c r="F17" s="24">
        <f>+F56+F55+F54+F53</f>
        <v>9303</v>
      </c>
      <c r="G17" s="24">
        <f>+G56+G55+G54+G53</f>
        <v>5697</v>
      </c>
      <c r="H17" s="24">
        <f>I17-J17</f>
        <v>2846</v>
      </c>
      <c r="I17" s="24">
        <f>+I56+I55+I54+I53</f>
        <v>10599</v>
      </c>
      <c r="J17" s="24">
        <f>+J56+J55+J54+J53</f>
        <v>7753</v>
      </c>
      <c r="K17" s="24">
        <f>L17-M17</f>
        <v>-1694</v>
      </c>
      <c r="L17" s="24">
        <f>+L56+L55+L54+L53</f>
        <v>9012</v>
      </c>
      <c r="M17" s="24">
        <f>+M56+M55+M54+M53</f>
        <v>10706</v>
      </c>
    </row>
    <row r="18" spans="1:13" s="8" customFormat="1" ht="21" customHeight="1" x14ac:dyDescent="0.2">
      <c r="A18" s="21">
        <v>2008</v>
      </c>
      <c r="B18" s="22">
        <f>C18-D18</f>
        <v>5006</v>
      </c>
      <c r="C18" s="22">
        <f>F18+I18+L18</f>
        <v>35549</v>
      </c>
      <c r="D18" s="22">
        <f>G18+J18+M18</f>
        <v>30543</v>
      </c>
      <c r="E18" s="22">
        <f>F18-G18</f>
        <v>3767</v>
      </c>
      <c r="F18" s="22">
        <f>+F57+F58+F59+F60</f>
        <v>10954</v>
      </c>
      <c r="G18" s="22">
        <f>+G57+G58+G59+G60</f>
        <v>7187</v>
      </c>
      <c r="H18" s="22">
        <f>I18-J18</f>
        <v>1865</v>
      </c>
      <c r="I18" s="22">
        <f>+I57+I58+I59+I60</f>
        <v>11768</v>
      </c>
      <c r="J18" s="22">
        <f>+J57+J58+J59+J60</f>
        <v>9903</v>
      </c>
      <c r="K18" s="22">
        <f>L18-M18</f>
        <v>-626</v>
      </c>
      <c r="L18" s="22">
        <f>+L57+L58+L59+L60</f>
        <v>12827</v>
      </c>
      <c r="M18" s="22">
        <f>+M57+M58+M59+M60</f>
        <v>13453</v>
      </c>
    </row>
    <row r="19" spans="1:13" s="1" customFormat="1" ht="21" customHeight="1" x14ac:dyDescent="0.2">
      <c r="A19" s="23">
        <v>2009</v>
      </c>
      <c r="B19" s="24">
        <f>C19-D19</f>
        <v>4795</v>
      </c>
      <c r="C19" s="24">
        <f>F19+I19+L19</f>
        <v>28986</v>
      </c>
      <c r="D19" s="24">
        <f>G19+J19+M19</f>
        <v>24191</v>
      </c>
      <c r="E19" s="24">
        <f>F19-G19</f>
        <v>3472</v>
      </c>
      <c r="F19" s="24">
        <f>+F61+F62+F63+F64</f>
        <v>8711</v>
      </c>
      <c r="G19" s="24">
        <f>+G61+G62+G63+G64</f>
        <v>5239</v>
      </c>
      <c r="H19" s="24">
        <f>I19-J19</f>
        <v>1639</v>
      </c>
      <c r="I19" s="24">
        <f>+I61+I62+I63+I64</f>
        <v>9011</v>
      </c>
      <c r="J19" s="24">
        <f>+J61+J62+J63+J64</f>
        <v>7372</v>
      </c>
      <c r="K19" s="24">
        <f>L19-M19</f>
        <v>-316</v>
      </c>
      <c r="L19" s="24">
        <f>+L61+L62+L63+L64</f>
        <v>11264</v>
      </c>
      <c r="M19" s="24">
        <f>+M61+M62+M63+M64</f>
        <v>11580</v>
      </c>
    </row>
    <row r="20" spans="1:13" s="8" customFormat="1" ht="21" customHeight="1" x14ac:dyDescent="0.2">
      <c r="A20" s="25">
        <v>2010</v>
      </c>
      <c r="B20" s="22">
        <f>+B65+B66+B67+B68</f>
        <v>3098</v>
      </c>
      <c r="C20" s="22">
        <f t="shared" ref="C20:M20" si="8">+C65+C66+C67+C68</f>
        <v>32718</v>
      </c>
      <c r="D20" s="22">
        <f t="shared" si="8"/>
        <v>29620</v>
      </c>
      <c r="E20" s="22">
        <f t="shared" si="8"/>
        <v>2632</v>
      </c>
      <c r="F20" s="22">
        <f t="shared" si="8"/>
        <v>8779</v>
      </c>
      <c r="G20" s="22">
        <f t="shared" si="8"/>
        <v>6147</v>
      </c>
      <c r="H20" s="22">
        <f t="shared" si="8"/>
        <v>956</v>
      </c>
      <c r="I20" s="22">
        <f t="shared" si="8"/>
        <v>9526</v>
      </c>
      <c r="J20" s="22">
        <f t="shared" si="8"/>
        <v>8570</v>
      </c>
      <c r="K20" s="22">
        <f t="shared" si="8"/>
        <v>-490</v>
      </c>
      <c r="L20" s="22">
        <f t="shared" si="8"/>
        <v>14413</v>
      </c>
      <c r="M20" s="22">
        <f t="shared" si="8"/>
        <v>14903</v>
      </c>
    </row>
    <row r="21" spans="1:13" s="8" customFormat="1" ht="21" customHeight="1" x14ac:dyDescent="0.2">
      <c r="A21" s="23">
        <v>2011</v>
      </c>
      <c r="B21" s="24">
        <f>+B69+B70+B71+B72</f>
        <v>5668</v>
      </c>
      <c r="C21" s="24">
        <f t="shared" ref="C21:M21" si="9">+C69+C70+C71+C72</f>
        <v>37562</v>
      </c>
      <c r="D21" s="24">
        <f t="shared" si="9"/>
        <v>31894</v>
      </c>
      <c r="E21" s="24">
        <f t="shared" si="9"/>
        <v>4085</v>
      </c>
      <c r="F21" s="24">
        <f t="shared" si="9"/>
        <v>10937</v>
      </c>
      <c r="G21" s="24">
        <f t="shared" si="9"/>
        <v>6852</v>
      </c>
      <c r="H21" s="24">
        <f t="shared" si="9"/>
        <v>2221</v>
      </c>
      <c r="I21" s="24">
        <f t="shared" si="9"/>
        <v>10683</v>
      </c>
      <c r="J21" s="24">
        <f t="shared" si="9"/>
        <v>8462</v>
      </c>
      <c r="K21" s="24">
        <f t="shared" si="9"/>
        <v>-638</v>
      </c>
      <c r="L21" s="24">
        <f t="shared" si="9"/>
        <v>15942</v>
      </c>
      <c r="M21" s="24">
        <f t="shared" si="9"/>
        <v>16580</v>
      </c>
    </row>
    <row r="22" spans="1:13" s="8" customFormat="1" ht="21" customHeight="1" x14ac:dyDescent="0.2">
      <c r="A22" s="25">
        <v>2012</v>
      </c>
      <c r="B22" s="22">
        <f>+B73+B74+B75+B76</f>
        <v>5966</v>
      </c>
      <c r="C22" s="22">
        <f t="shared" ref="C22:M22" si="10">+C73+C74+C75+C76</f>
        <v>37897</v>
      </c>
      <c r="D22" s="22">
        <f t="shared" si="10"/>
        <v>31931</v>
      </c>
      <c r="E22" s="22">
        <f t="shared" si="10"/>
        <v>4120</v>
      </c>
      <c r="F22" s="22">
        <f t="shared" si="10"/>
        <v>11168</v>
      </c>
      <c r="G22" s="22">
        <f t="shared" si="10"/>
        <v>7048</v>
      </c>
      <c r="H22" s="22">
        <f t="shared" si="10"/>
        <v>2180</v>
      </c>
      <c r="I22" s="22">
        <f t="shared" si="10"/>
        <v>10938</v>
      </c>
      <c r="J22" s="22">
        <f t="shared" si="10"/>
        <v>8758</v>
      </c>
      <c r="K22" s="22">
        <f t="shared" si="10"/>
        <v>-334</v>
      </c>
      <c r="L22" s="22">
        <f t="shared" si="10"/>
        <v>15791</v>
      </c>
      <c r="M22" s="22">
        <f t="shared" si="10"/>
        <v>16125</v>
      </c>
    </row>
    <row r="23" spans="1:13" s="8" customFormat="1" ht="21" customHeight="1" x14ac:dyDescent="0.2">
      <c r="A23" s="23">
        <v>2013</v>
      </c>
      <c r="B23" s="24">
        <f>+B77+B78+B79+B80</f>
        <v>6972</v>
      </c>
      <c r="C23" s="24">
        <f t="shared" ref="C23:M23" si="11">+C77+C78+C79+C80</f>
        <v>40160</v>
      </c>
      <c r="D23" s="24">
        <f t="shared" si="11"/>
        <v>33188</v>
      </c>
      <c r="E23" s="24">
        <f t="shared" si="11"/>
        <v>5174</v>
      </c>
      <c r="F23" s="24">
        <f t="shared" si="11"/>
        <v>12244</v>
      </c>
      <c r="G23" s="24">
        <f t="shared" si="11"/>
        <v>7070</v>
      </c>
      <c r="H23" s="24">
        <f t="shared" si="11"/>
        <v>2296</v>
      </c>
      <c r="I23" s="24">
        <f t="shared" si="11"/>
        <v>11407</v>
      </c>
      <c r="J23" s="24">
        <f t="shared" si="11"/>
        <v>9111</v>
      </c>
      <c r="K23" s="24">
        <f t="shared" si="11"/>
        <v>-498</v>
      </c>
      <c r="L23" s="24">
        <f t="shared" si="11"/>
        <v>16509</v>
      </c>
      <c r="M23" s="24">
        <f t="shared" si="11"/>
        <v>17007</v>
      </c>
    </row>
    <row r="24" spans="1:13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" customFormat="1" ht="21" customHeight="1" x14ac:dyDescent="0.2">
      <c r="A25" s="28" t="s">
        <v>0</v>
      </c>
      <c r="B25" s="22">
        <f t="shared" ref="B25:B48" si="12">C25-D25</f>
        <v>55</v>
      </c>
      <c r="C25" s="22">
        <f t="shared" ref="C25:C48" si="13">F25+I25+L25</f>
        <v>2092</v>
      </c>
      <c r="D25" s="22">
        <f t="shared" ref="D25:D48" si="14">G25+J25+M25</f>
        <v>2037</v>
      </c>
      <c r="E25" s="22">
        <f t="shared" ref="E25:E48" si="15">F25-G25</f>
        <v>169</v>
      </c>
      <c r="F25" s="22">
        <v>508</v>
      </c>
      <c r="G25" s="22">
        <v>339</v>
      </c>
      <c r="H25" s="22">
        <f t="shared" ref="H25:H48" si="16">I25-J25</f>
        <v>455</v>
      </c>
      <c r="I25" s="22">
        <v>1088</v>
      </c>
      <c r="J25" s="22">
        <v>633</v>
      </c>
      <c r="K25" s="22">
        <f t="shared" ref="K25:K48" si="17">L25-M25</f>
        <v>-569</v>
      </c>
      <c r="L25" s="22">
        <v>496</v>
      </c>
      <c r="M25" s="22">
        <v>1065</v>
      </c>
    </row>
    <row r="26" spans="1:13" s="1" customFormat="1" ht="21" customHeight="1" x14ac:dyDescent="0.2">
      <c r="A26" s="29" t="s">
        <v>1</v>
      </c>
      <c r="B26" s="24">
        <f t="shared" si="12"/>
        <v>443</v>
      </c>
      <c r="C26" s="24">
        <f t="shared" si="13"/>
        <v>2717</v>
      </c>
      <c r="D26" s="24">
        <f t="shared" si="14"/>
        <v>2274</v>
      </c>
      <c r="E26" s="24">
        <f t="shared" si="15"/>
        <v>245</v>
      </c>
      <c r="F26" s="24">
        <v>630</v>
      </c>
      <c r="G26" s="24">
        <v>385</v>
      </c>
      <c r="H26" s="24">
        <f t="shared" si="16"/>
        <v>602</v>
      </c>
      <c r="I26" s="24">
        <v>1491</v>
      </c>
      <c r="J26" s="24">
        <v>889</v>
      </c>
      <c r="K26" s="24">
        <f t="shared" si="17"/>
        <v>-404</v>
      </c>
      <c r="L26" s="24">
        <v>596</v>
      </c>
      <c r="M26" s="24">
        <v>1000</v>
      </c>
    </row>
    <row r="27" spans="1:13" s="1" customFormat="1" ht="21" customHeight="1" x14ac:dyDescent="0.2">
      <c r="A27" s="28" t="s">
        <v>2</v>
      </c>
      <c r="B27" s="22">
        <f t="shared" si="12"/>
        <v>504</v>
      </c>
      <c r="C27" s="22">
        <f t="shared" si="13"/>
        <v>2779</v>
      </c>
      <c r="D27" s="22">
        <f t="shared" si="14"/>
        <v>2275</v>
      </c>
      <c r="E27" s="22">
        <f t="shared" si="15"/>
        <v>292</v>
      </c>
      <c r="F27" s="22">
        <v>675</v>
      </c>
      <c r="G27" s="22">
        <v>383</v>
      </c>
      <c r="H27" s="22">
        <f t="shared" si="16"/>
        <v>618</v>
      </c>
      <c r="I27" s="22">
        <v>1541</v>
      </c>
      <c r="J27" s="22">
        <v>923</v>
      </c>
      <c r="K27" s="22">
        <f t="shared" si="17"/>
        <v>-406</v>
      </c>
      <c r="L27" s="22">
        <v>563</v>
      </c>
      <c r="M27" s="22">
        <v>969</v>
      </c>
    </row>
    <row r="28" spans="1:13" s="1" customFormat="1" ht="21" customHeight="1" x14ac:dyDescent="0.2">
      <c r="A28" s="29" t="s">
        <v>3</v>
      </c>
      <c r="B28" s="24">
        <f t="shared" si="12"/>
        <v>401</v>
      </c>
      <c r="C28" s="24">
        <f t="shared" si="13"/>
        <v>2811</v>
      </c>
      <c r="D28" s="24">
        <f t="shared" si="14"/>
        <v>2410</v>
      </c>
      <c r="E28" s="24">
        <f t="shared" si="15"/>
        <v>207</v>
      </c>
      <c r="F28" s="24">
        <v>632</v>
      </c>
      <c r="G28" s="24">
        <v>425</v>
      </c>
      <c r="H28" s="24">
        <f t="shared" si="16"/>
        <v>687</v>
      </c>
      <c r="I28" s="24">
        <v>1557</v>
      </c>
      <c r="J28" s="24">
        <v>870</v>
      </c>
      <c r="K28" s="24">
        <f t="shared" si="17"/>
        <v>-493</v>
      </c>
      <c r="L28" s="24">
        <v>622</v>
      </c>
      <c r="M28" s="24">
        <v>1115</v>
      </c>
    </row>
    <row r="29" spans="1:13" s="1" customFormat="1" ht="21" customHeight="1" x14ac:dyDescent="0.2">
      <c r="A29" s="28" t="s">
        <v>7</v>
      </c>
      <c r="B29" s="22">
        <f t="shared" si="12"/>
        <v>78</v>
      </c>
      <c r="C29" s="22">
        <f t="shared" si="13"/>
        <v>1981</v>
      </c>
      <c r="D29" s="22">
        <f t="shared" si="14"/>
        <v>1903</v>
      </c>
      <c r="E29" s="22">
        <f t="shared" si="15"/>
        <v>236</v>
      </c>
      <c r="F29" s="22">
        <v>604</v>
      </c>
      <c r="G29" s="22">
        <v>368</v>
      </c>
      <c r="H29" s="22">
        <f t="shared" si="16"/>
        <v>170</v>
      </c>
      <c r="I29" s="22">
        <v>806</v>
      </c>
      <c r="J29" s="22">
        <v>636</v>
      </c>
      <c r="K29" s="22">
        <f t="shared" si="17"/>
        <v>-328</v>
      </c>
      <c r="L29" s="22">
        <v>571</v>
      </c>
      <c r="M29" s="22">
        <v>899</v>
      </c>
    </row>
    <row r="30" spans="1:13" s="1" customFormat="1" ht="21" customHeight="1" x14ac:dyDescent="0.2">
      <c r="A30" s="29" t="s">
        <v>4</v>
      </c>
      <c r="B30" s="24">
        <f t="shared" si="12"/>
        <v>218</v>
      </c>
      <c r="C30" s="24">
        <f t="shared" si="13"/>
        <v>2289</v>
      </c>
      <c r="D30" s="24">
        <f t="shared" si="14"/>
        <v>2071</v>
      </c>
      <c r="E30" s="24">
        <f t="shared" si="15"/>
        <v>290</v>
      </c>
      <c r="F30" s="24">
        <v>678</v>
      </c>
      <c r="G30" s="24">
        <v>388</v>
      </c>
      <c r="H30" s="24">
        <f t="shared" si="16"/>
        <v>213</v>
      </c>
      <c r="I30" s="24">
        <v>1046</v>
      </c>
      <c r="J30" s="24">
        <v>833</v>
      </c>
      <c r="K30" s="24">
        <f t="shared" si="17"/>
        <v>-285</v>
      </c>
      <c r="L30" s="24">
        <v>565</v>
      </c>
      <c r="M30" s="24">
        <v>850</v>
      </c>
    </row>
    <row r="31" spans="1:13" s="1" customFormat="1" ht="21" customHeight="1" x14ac:dyDescent="0.2">
      <c r="A31" s="28" t="s">
        <v>5</v>
      </c>
      <c r="B31" s="22">
        <f t="shared" si="12"/>
        <v>310</v>
      </c>
      <c r="C31" s="22">
        <f t="shared" si="13"/>
        <v>2709</v>
      </c>
      <c r="D31" s="22">
        <f t="shared" si="14"/>
        <v>2399</v>
      </c>
      <c r="E31" s="22">
        <f t="shared" si="15"/>
        <v>320</v>
      </c>
      <c r="F31" s="22">
        <v>708</v>
      </c>
      <c r="G31" s="22">
        <v>388</v>
      </c>
      <c r="H31" s="22">
        <f t="shared" si="16"/>
        <v>342</v>
      </c>
      <c r="I31" s="22">
        <v>1419</v>
      </c>
      <c r="J31" s="22">
        <v>1077</v>
      </c>
      <c r="K31" s="22">
        <f t="shared" si="17"/>
        <v>-352</v>
      </c>
      <c r="L31" s="22">
        <v>582</v>
      </c>
      <c r="M31" s="22">
        <v>934</v>
      </c>
    </row>
    <row r="32" spans="1:13" s="1" customFormat="1" ht="21" customHeight="1" x14ac:dyDescent="0.2">
      <c r="A32" s="29" t="s">
        <v>6</v>
      </c>
      <c r="B32" s="24">
        <f t="shared" si="12"/>
        <v>179</v>
      </c>
      <c r="C32" s="24">
        <f t="shared" si="13"/>
        <v>2774</v>
      </c>
      <c r="D32" s="24">
        <f t="shared" si="14"/>
        <v>2595</v>
      </c>
      <c r="E32" s="24">
        <f t="shared" si="15"/>
        <v>256</v>
      </c>
      <c r="F32" s="24">
        <v>693</v>
      </c>
      <c r="G32" s="24">
        <v>437</v>
      </c>
      <c r="H32" s="24">
        <f t="shared" si="16"/>
        <v>425</v>
      </c>
      <c r="I32" s="24">
        <v>1375</v>
      </c>
      <c r="J32" s="24">
        <v>950</v>
      </c>
      <c r="K32" s="24">
        <f t="shared" si="17"/>
        <v>-502</v>
      </c>
      <c r="L32" s="24">
        <v>706</v>
      </c>
      <c r="M32" s="24">
        <v>1208</v>
      </c>
    </row>
    <row r="33" spans="1:13" s="1" customFormat="1" ht="21" customHeight="1" x14ac:dyDescent="0.2">
      <c r="A33" s="28" t="s">
        <v>11</v>
      </c>
      <c r="B33" s="22">
        <f t="shared" si="12"/>
        <v>-31</v>
      </c>
      <c r="C33" s="22">
        <f t="shared" si="13"/>
        <v>1847</v>
      </c>
      <c r="D33" s="22">
        <f t="shared" si="14"/>
        <v>1878</v>
      </c>
      <c r="E33" s="22">
        <f t="shared" si="15"/>
        <v>272</v>
      </c>
      <c r="F33" s="22">
        <v>635</v>
      </c>
      <c r="G33" s="22">
        <v>363</v>
      </c>
      <c r="H33" s="22">
        <f t="shared" si="16"/>
        <v>105</v>
      </c>
      <c r="I33" s="22">
        <v>699</v>
      </c>
      <c r="J33" s="22">
        <v>594</v>
      </c>
      <c r="K33" s="22">
        <f t="shared" si="17"/>
        <v>-408</v>
      </c>
      <c r="L33" s="22">
        <v>513</v>
      </c>
      <c r="M33" s="22">
        <v>921</v>
      </c>
    </row>
    <row r="34" spans="1:13" s="1" customFormat="1" ht="21" customHeight="1" x14ac:dyDescent="0.2">
      <c r="A34" s="29" t="s">
        <v>8</v>
      </c>
      <c r="B34" s="24">
        <f t="shared" si="12"/>
        <v>171</v>
      </c>
      <c r="C34" s="24">
        <f t="shared" si="13"/>
        <v>2371</v>
      </c>
      <c r="D34" s="24">
        <f t="shared" si="14"/>
        <v>2200</v>
      </c>
      <c r="E34" s="24">
        <f t="shared" si="15"/>
        <v>405</v>
      </c>
      <c r="F34" s="24">
        <v>836</v>
      </c>
      <c r="G34" s="24">
        <v>431</v>
      </c>
      <c r="H34" s="24">
        <f t="shared" si="16"/>
        <v>95</v>
      </c>
      <c r="I34" s="24">
        <v>913</v>
      </c>
      <c r="J34" s="24">
        <v>818</v>
      </c>
      <c r="K34" s="24">
        <f t="shared" si="17"/>
        <v>-329</v>
      </c>
      <c r="L34" s="24">
        <v>622</v>
      </c>
      <c r="M34" s="24">
        <v>951</v>
      </c>
    </row>
    <row r="35" spans="1:13" s="1" customFormat="1" ht="21" customHeight="1" x14ac:dyDescent="0.2">
      <c r="A35" s="28" t="s">
        <v>9</v>
      </c>
      <c r="B35" s="22">
        <f t="shared" si="12"/>
        <v>165</v>
      </c>
      <c r="C35" s="22">
        <f t="shared" si="13"/>
        <v>2723</v>
      </c>
      <c r="D35" s="22">
        <f t="shared" si="14"/>
        <v>2558</v>
      </c>
      <c r="E35" s="22">
        <f t="shared" si="15"/>
        <v>392</v>
      </c>
      <c r="F35" s="22">
        <v>873</v>
      </c>
      <c r="G35" s="22">
        <v>481</v>
      </c>
      <c r="H35" s="22">
        <f t="shared" si="16"/>
        <v>233</v>
      </c>
      <c r="I35" s="22">
        <v>1276</v>
      </c>
      <c r="J35" s="22">
        <v>1043</v>
      </c>
      <c r="K35" s="22">
        <f t="shared" si="17"/>
        <v>-460</v>
      </c>
      <c r="L35" s="22">
        <v>574</v>
      </c>
      <c r="M35" s="22">
        <v>1034</v>
      </c>
    </row>
    <row r="36" spans="1:13" s="1" customFormat="1" ht="21" customHeight="1" x14ac:dyDescent="0.2">
      <c r="A36" s="29" t="s">
        <v>10</v>
      </c>
      <c r="B36" s="24">
        <f t="shared" si="12"/>
        <v>470</v>
      </c>
      <c r="C36" s="24">
        <f t="shared" si="13"/>
        <v>3096</v>
      </c>
      <c r="D36" s="24">
        <f t="shared" si="14"/>
        <v>2626</v>
      </c>
      <c r="E36" s="24">
        <f t="shared" si="15"/>
        <v>382</v>
      </c>
      <c r="F36" s="24">
        <v>926</v>
      </c>
      <c r="G36" s="24">
        <v>544</v>
      </c>
      <c r="H36" s="24">
        <f t="shared" si="16"/>
        <v>603</v>
      </c>
      <c r="I36" s="24">
        <v>1426</v>
      </c>
      <c r="J36" s="24">
        <v>823</v>
      </c>
      <c r="K36" s="24">
        <f t="shared" si="17"/>
        <v>-515</v>
      </c>
      <c r="L36" s="24">
        <v>744</v>
      </c>
      <c r="M36" s="24">
        <v>1259</v>
      </c>
    </row>
    <row r="37" spans="1:13" s="1" customFormat="1" ht="21" customHeight="1" x14ac:dyDescent="0.2">
      <c r="A37" s="28" t="s">
        <v>15</v>
      </c>
      <c r="B37" s="22">
        <f t="shared" si="12"/>
        <v>-282</v>
      </c>
      <c r="C37" s="22">
        <f t="shared" si="13"/>
        <v>2107</v>
      </c>
      <c r="D37" s="22">
        <f t="shared" si="14"/>
        <v>2389</v>
      </c>
      <c r="E37" s="22">
        <f t="shared" si="15"/>
        <v>241</v>
      </c>
      <c r="F37" s="22">
        <v>755</v>
      </c>
      <c r="G37" s="22">
        <v>514</v>
      </c>
      <c r="H37" s="22">
        <f t="shared" si="16"/>
        <v>107</v>
      </c>
      <c r="I37" s="22">
        <v>738</v>
      </c>
      <c r="J37" s="22">
        <v>631</v>
      </c>
      <c r="K37" s="22">
        <f t="shared" si="17"/>
        <v>-630</v>
      </c>
      <c r="L37" s="22">
        <v>614</v>
      </c>
      <c r="M37" s="22">
        <v>1244</v>
      </c>
    </row>
    <row r="38" spans="1:13" s="1" customFormat="1" ht="21" customHeight="1" x14ac:dyDescent="0.2">
      <c r="A38" s="29" t="s">
        <v>12</v>
      </c>
      <c r="B38" s="24">
        <f t="shared" si="12"/>
        <v>102</v>
      </c>
      <c r="C38" s="24">
        <f t="shared" si="13"/>
        <v>2698</v>
      </c>
      <c r="D38" s="24">
        <f t="shared" si="14"/>
        <v>2596</v>
      </c>
      <c r="E38" s="24">
        <f t="shared" si="15"/>
        <v>363</v>
      </c>
      <c r="F38" s="24">
        <v>905</v>
      </c>
      <c r="G38" s="24">
        <v>542</v>
      </c>
      <c r="H38" s="24">
        <f t="shared" si="16"/>
        <v>213</v>
      </c>
      <c r="I38" s="24">
        <v>1008</v>
      </c>
      <c r="J38" s="24">
        <v>795</v>
      </c>
      <c r="K38" s="24">
        <f t="shared" si="17"/>
        <v>-474</v>
      </c>
      <c r="L38" s="24">
        <v>785</v>
      </c>
      <c r="M38" s="24">
        <v>1259</v>
      </c>
    </row>
    <row r="39" spans="1:13" s="1" customFormat="1" ht="21" customHeight="1" x14ac:dyDescent="0.2">
      <c r="A39" s="28" t="s">
        <v>13</v>
      </c>
      <c r="B39" s="22">
        <f t="shared" si="12"/>
        <v>126</v>
      </c>
      <c r="C39" s="22">
        <f t="shared" si="13"/>
        <v>3058</v>
      </c>
      <c r="D39" s="22">
        <f t="shared" si="14"/>
        <v>2932</v>
      </c>
      <c r="E39" s="22">
        <f t="shared" si="15"/>
        <v>416</v>
      </c>
      <c r="F39" s="22">
        <v>987</v>
      </c>
      <c r="G39" s="22">
        <v>571</v>
      </c>
      <c r="H39" s="22">
        <f t="shared" si="16"/>
        <v>259</v>
      </c>
      <c r="I39" s="22">
        <v>1231</v>
      </c>
      <c r="J39" s="22">
        <v>972</v>
      </c>
      <c r="K39" s="22">
        <f t="shared" si="17"/>
        <v>-549</v>
      </c>
      <c r="L39" s="22">
        <v>840</v>
      </c>
      <c r="M39" s="22">
        <v>1389</v>
      </c>
    </row>
    <row r="40" spans="1:13" s="1" customFormat="1" ht="21" customHeight="1" x14ac:dyDescent="0.2">
      <c r="A40" s="29" t="s">
        <v>14</v>
      </c>
      <c r="B40" s="24">
        <f t="shared" si="12"/>
        <v>297</v>
      </c>
      <c r="C40" s="24">
        <f t="shared" si="13"/>
        <v>3311</v>
      </c>
      <c r="D40" s="24">
        <f t="shared" si="14"/>
        <v>3014</v>
      </c>
      <c r="E40" s="24">
        <f t="shared" si="15"/>
        <v>679</v>
      </c>
      <c r="F40" s="24">
        <v>1348</v>
      </c>
      <c r="G40" s="24">
        <v>669</v>
      </c>
      <c r="H40" s="24">
        <f t="shared" si="16"/>
        <v>405</v>
      </c>
      <c r="I40" s="24">
        <v>1092</v>
      </c>
      <c r="J40" s="24">
        <v>687</v>
      </c>
      <c r="K40" s="24">
        <f t="shared" si="17"/>
        <v>-787</v>
      </c>
      <c r="L40" s="24">
        <v>871</v>
      </c>
      <c r="M40" s="24">
        <v>1658</v>
      </c>
    </row>
    <row r="41" spans="1:13" s="1" customFormat="1" ht="21" customHeight="1" x14ac:dyDescent="0.2">
      <c r="A41" s="28" t="s">
        <v>19</v>
      </c>
      <c r="B41" s="22">
        <f t="shared" si="12"/>
        <v>-149</v>
      </c>
      <c r="C41" s="22">
        <f t="shared" si="13"/>
        <v>2654</v>
      </c>
      <c r="D41" s="22">
        <f t="shared" si="14"/>
        <v>2803</v>
      </c>
      <c r="E41" s="22">
        <f t="shared" si="15"/>
        <v>203</v>
      </c>
      <c r="F41" s="22">
        <v>855</v>
      </c>
      <c r="G41" s="22">
        <v>652</v>
      </c>
      <c r="H41" s="22">
        <f t="shared" si="16"/>
        <v>175</v>
      </c>
      <c r="I41" s="22">
        <v>1031</v>
      </c>
      <c r="J41" s="22">
        <v>856</v>
      </c>
      <c r="K41" s="22">
        <f t="shared" si="17"/>
        <v>-527</v>
      </c>
      <c r="L41" s="22">
        <v>768</v>
      </c>
      <c r="M41" s="22">
        <v>1295</v>
      </c>
    </row>
    <row r="42" spans="1:13" s="1" customFormat="1" ht="21" customHeight="1" x14ac:dyDescent="0.2">
      <c r="A42" s="29" t="s">
        <v>20</v>
      </c>
      <c r="B42" s="24">
        <f t="shared" si="12"/>
        <v>-77</v>
      </c>
      <c r="C42" s="24">
        <f t="shared" si="13"/>
        <v>3042</v>
      </c>
      <c r="D42" s="24">
        <f t="shared" si="14"/>
        <v>3119</v>
      </c>
      <c r="E42" s="24">
        <f t="shared" si="15"/>
        <v>318</v>
      </c>
      <c r="F42" s="24">
        <v>1011</v>
      </c>
      <c r="G42" s="24">
        <v>693</v>
      </c>
      <c r="H42" s="24">
        <f t="shared" si="16"/>
        <v>200</v>
      </c>
      <c r="I42" s="24">
        <v>1235</v>
      </c>
      <c r="J42" s="24">
        <v>1035</v>
      </c>
      <c r="K42" s="24">
        <f t="shared" si="17"/>
        <v>-595</v>
      </c>
      <c r="L42" s="24">
        <v>796</v>
      </c>
      <c r="M42" s="24">
        <v>1391</v>
      </c>
    </row>
    <row r="43" spans="1:13" s="1" customFormat="1" ht="21" customHeight="1" x14ac:dyDescent="0.2">
      <c r="A43" s="28" t="s">
        <v>21</v>
      </c>
      <c r="B43" s="22">
        <f t="shared" si="12"/>
        <v>-258</v>
      </c>
      <c r="C43" s="22">
        <f t="shared" si="13"/>
        <v>3606</v>
      </c>
      <c r="D43" s="22">
        <f t="shared" si="14"/>
        <v>3864</v>
      </c>
      <c r="E43" s="22">
        <f t="shared" si="15"/>
        <v>314</v>
      </c>
      <c r="F43" s="22">
        <v>1051</v>
      </c>
      <c r="G43" s="22">
        <v>737</v>
      </c>
      <c r="H43" s="22">
        <f t="shared" si="16"/>
        <v>-142</v>
      </c>
      <c r="I43" s="22">
        <v>1695</v>
      </c>
      <c r="J43" s="22">
        <v>1837</v>
      </c>
      <c r="K43" s="22">
        <f t="shared" si="17"/>
        <v>-430</v>
      </c>
      <c r="L43" s="22">
        <v>860</v>
      </c>
      <c r="M43" s="22">
        <v>1290</v>
      </c>
    </row>
    <row r="44" spans="1:13" s="1" customFormat="1" ht="21" customHeight="1" x14ac:dyDescent="0.2">
      <c r="A44" s="29" t="s">
        <v>22</v>
      </c>
      <c r="B44" s="24">
        <f t="shared" si="12"/>
        <v>563</v>
      </c>
      <c r="C44" s="24">
        <f t="shared" si="13"/>
        <v>4169</v>
      </c>
      <c r="D44" s="24">
        <f t="shared" si="14"/>
        <v>3606</v>
      </c>
      <c r="E44" s="24">
        <f t="shared" si="15"/>
        <v>417</v>
      </c>
      <c r="F44" s="24">
        <v>1283</v>
      </c>
      <c r="G44" s="24">
        <v>866</v>
      </c>
      <c r="H44" s="24">
        <f t="shared" si="16"/>
        <v>824</v>
      </c>
      <c r="I44" s="24">
        <v>1872</v>
      </c>
      <c r="J44" s="24">
        <v>1048</v>
      </c>
      <c r="K44" s="24">
        <f t="shared" si="17"/>
        <v>-678</v>
      </c>
      <c r="L44" s="24">
        <v>1014</v>
      </c>
      <c r="M44" s="24">
        <v>1692</v>
      </c>
    </row>
    <row r="45" spans="1:13" s="1" customFormat="1" ht="21" customHeight="1" x14ac:dyDescent="0.2">
      <c r="A45" s="28" t="s">
        <v>23</v>
      </c>
      <c r="B45" s="22">
        <f t="shared" si="12"/>
        <v>247</v>
      </c>
      <c r="C45" s="22">
        <f t="shared" si="13"/>
        <v>3431</v>
      </c>
      <c r="D45" s="22">
        <f t="shared" si="14"/>
        <v>3184</v>
      </c>
      <c r="E45" s="22">
        <f t="shared" si="15"/>
        <v>474</v>
      </c>
      <c r="F45" s="22">
        <v>1198</v>
      </c>
      <c r="G45" s="22">
        <v>724</v>
      </c>
      <c r="H45" s="22">
        <f t="shared" si="16"/>
        <v>384</v>
      </c>
      <c r="I45" s="22">
        <v>1325</v>
      </c>
      <c r="J45" s="22">
        <v>941</v>
      </c>
      <c r="K45" s="22">
        <f t="shared" si="17"/>
        <v>-611</v>
      </c>
      <c r="L45" s="22">
        <v>908</v>
      </c>
      <c r="M45" s="22">
        <v>1519</v>
      </c>
    </row>
    <row r="46" spans="1:13" s="1" customFormat="1" ht="21" customHeight="1" x14ac:dyDescent="0.2">
      <c r="A46" s="29" t="s">
        <v>24</v>
      </c>
      <c r="B46" s="24">
        <f t="shared" si="12"/>
        <v>270</v>
      </c>
      <c r="C46" s="24">
        <f t="shared" si="13"/>
        <v>4146</v>
      </c>
      <c r="D46" s="24">
        <f t="shared" si="14"/>
        <v>3876</v>
      </c>
      <c r="E46" s="24">
        <f t="shared" si="15"/>
        <v>592</v>
      </c>
      <c r="F46" s="24">
        <v>1390</v>
      </c>
      <c r="G46" s="24">
        <v>798</v>
      </c>
      <c r="H46" s="24">
        <f t="shared" si="16"/>
        <v>250</v>
      </c>
      <c r="I46" s="24">
        <v>1625</v>
      </c>
      <c r="J46" s="24">
        <v>1375</v>
      </c>
      <c r="K46" s="24">
        <f t="shared" si="17"/>
        <v>-572</v>
      </c>
      <c r="L46" s="24">
        <v>1131</v>
      </c>
      <c r="M46" s="24">
        <v>1703</v>
      </c>
    </row>
    <row r="47" spans="1:13" s="1" customFormat="1" ht="21" customHeight="1" x14ac:dyDescent="0.2">
      <c r="A47" s="28" t="s">
        <v>25</v>
      </c>
      <c r="B47" s="22">
        <f t="shared" si="12"/>
        <v>-94</v>
      </c>
      <c r="C47" s="22">
        <f t="shared" si="13"/>
        <v>4285</v>
      </c>
      <c r="D47" s="22">
        <f t="shared" si="14"/>
        <v>4379</v>
      </c>
      <c r="E47" s="22">
        <f t="shared" si="15"/>
        <v>509</v>
      </c>
      <c r="F47" s="22">
        <v>1384</v>
      </c>
      <c r="G47" s="22">
        <v>875</v>
      </c>
      <c r="H47" s="22">
        <f t="shared" si="16"/>
        <v>-207</v>
      </c>
      <c r="I47" s="22">
        <v>1748</v>
      </c>
      <c r="J47" s="22">
        <v>1955</v>
      </c>
      <c r="K47" s="22">
        <f t="shared" si="17"/>
        <v>-396</v>
      </c>
      <c r="L47" s="22">
        <v>1153</v>
      </c>
      <c r="M47" s="22">
        <v>1549</v>
      </c>
    </row>
    <row r="48" spans="1:13" s="1" customFormat="1" ht="21" customHeight="1" x14ac:dyDescent="0.2">
      <c r="A48" s="29" t="s">
        <v>26</v>
      </c>
      <c r="B48" s="24">
        <f t="shared" si="12"/>
        <v>315</v>
      </c>
      <c r="C48" s="24">
        <f t="shared" si="13"/>
        <v>4396</v>
      </c>
      <c r="D48" s="24">
        <f t="shared" si="14"/>
        <v>4081</v>
      </c>
      <c r="E48" s="24">
        <f t="shared" si="15"/>
        <v>554</v>
      </c>
      <c r="F48" s="24">
        <v>1485</v>
      </c>
      <c r="G48" s="24">
        <v>931</v>
      </c>
      <c r="H48" s="24">
        <f t="shared" si="16"/>
        <v>299</v>
      </c>
      <c r="I48" s="24">
        <v>1576</v>
      </c>
      <c r="J48" s="24">
        <v>1277</v>
      </c>
      <c r="K48" s="24">
        <f t="shared" si="17"/>
        <v>-538</v>
      </c>
      <c r="L48" s="24">
        <v>1335</v>
      </c>
      <c r="M48" s="24">
        <v>1873</v>
      </c>
    </row>
    <row r="49" spans="1:13" s="1" customFormat="1" ht="21" customHeight="1" x14ac:dyDescent="0.2">
      <c r="A49" s="28" t="s">
        <v>131</v>
      </c>
      <c r="B49" s="22">
        <f t="shared" ref="B49:B56" si="18">C49-D49</f>
        <v>136</v>
      </c>
      <c r="C49" s="22">
        <f t="shared" ref="C49:D52" si="19">F49+I49+L49</f>
        <v>4172</v>
      </c>
      <c r="D49" s="22">
        <f t="shared" si="19"/>
        <v>4036</v>
      </c>
      <c r="E49" s="22">
        <f t="shared" ref="E49:E56" si="20">F49-G49</f>
        <v>570</v>
      </c>
      <c r="F49" s="22">
        <v>1495</v>
      </c>
      <c r="G49" s="22">
        <v>925</v>
      </c>
      <c r="H49" s="22">
        <f t="shared" ref="H49:H56" si="21">I49-J49</f>
        <v>119</v>
      </c>
      <c r="I49" s="22">
        <v>1368</v>
      </c>
      <c r="J49" s="22">
        <v>1249</v>
      </c>
      <c r="K49" s="22">
        <f t="shared" ref="K49:K56" si="22">L49-M49</f>
        <v>-553</v>
      </c>
      <c r="L49" s="22">
        <v>1309</v>
      </c>
      <c r="M49" s="22">
        <v>1862</v>
      </c>
    </row>
    <row r="50" spans="1:13" s="1" customFormat="1" ht="21" customHeight="1" x14ac:dyDescent="0.2">
      <c r="A50" s="29" t="s">
        <v>132</v>
      </c>
      <c r="B50" s="24">
        <f t="shared" si="18"/>
        <v>3</v>
      </c>
      <c r="C50" s="24">
        <f t="shared" si="19"/>
        <v>5063</v>
      </c>
      <c r="D50" s="24">
        <f t="shared" si="19"/>
        <v>5060</v>
      </c>
      <c r="E50" s="24">
        <f t="shared" si="20"/>
        <v>724</v>
      </c>
      <c r="F50" s="24">
        <v>1761</v>
      </c>
      <c r="G50" s="24">
        <v>1037</v>
      </c>
      <c r="H50" s="24">
        <f t="shared" si="21"/>
        <v>-190</v>
      </c>
      <c r="I50" s="24">
        <v>1868</v>
      </c>
      <c r="J50" s="24">
        <v>2058</v>
      </c>
      <c r="K50" s="24">
        <f t="shared" si="22"/>
        <v>-531</v>
      </c>
      <c r="L50" s="24">
        <v>1434</v>
      </c>
      <c r="M50" s="24">
        <v>1965</v>
      </c>
    </row>
    <row r="51" spans="1:13" s="1" customFormat="1" ht="21" customHeight="1" x14ac:dyDescent="0.2">
      <c r="A51" s="28" t="s">
        <v>133</v>
      </c>
      <c r="B51" s="22">
        <f t="shared" si="18"/>
        <v>61</v>
      </c>
      <c r="C51" s="22">
        <f t="shared" si="19"/>
        <v>5478</v>
      </c>
      <c r="D51" s="22">
        <f t="shared" si="19"/>
        <v>5417</v>
      </c>
      <c r="E51" s="22">
        <f t="shared" si="20"/>
        <v>681</v>
      </c>
      <c r="F51" s="22">
        <v>1794</v>
      </c>
      <c r="G51" s="22">
        <v>1113</v>
      </c>
      <c r="H51" s="22">
        <f t="shared" si="21"/>
        <v>-294</v>
      </c>
      <c r="I51" s="22">
        <v>2031</v>
      </c>
      <c r="J51" s="22">
        <v>2325</v>
      </c>
      <c r="K51" s="22">
        <f t="shared" si="22"/>
        <v>-326</v>
      </c>
      <c r="L51" s="22">
        <v>1653</v>
      </c>
      <c r="M51" s="22">
        <v>1979</v>
      </c>
    </row>
    <row r="52" spans="1:13" s="1" customFormat="1" ht="21" customHeight="1" x14ac:dyDescent="0.2">
      <c r="A52" s="29" t="s">
        <v>134</v>
      </c>
      <c r="B52" s="24">
        <f t="shared" si="18"/>
        <v>536</v>
      </c>
      <c r="C52" s="24">
        <f t="shared" si="19"/>
        <v>5879</v>
      </c>
      <c r="D52" s="24">
        <f t="shared" si="19"/>
        <v>5343</v>
      </c>
      <c r="E52" s="24">
        <f t="shared" si="20"/>
        <v>765</v>
      </c>
      <c r="F52" s="24">
        <v>1945</v>
      </c>
      <c r="G52" s="24">
        <v>1180</v>
      </c>
      <c r="H52" s="24">
        <f t="shared" si="21"/>
        <v>380</v>
      </c>
      <c r="I52" s="24">
        <v>1972</v>
      </c>
      <c r="J52" s="24">
        <v>1592</v>
      </c>
      <c r="K52" s="24">
        <f t="shared" si="22"/>
        <v>-609</v>
      </c>
      <c r="L52" s="24">
        <v>1962</v>
      </c>
      <c r="M52" s="24">
        <v>2571</v>
      </c>
    </row>
    <row r="53" spans="1:13" s="1" customFormat="1" ht="21" customHeight="1" x14ac:dyDescent="0.2">
      <c r="A53" s="28" t="s">
        <v>136</v>
      </c>
      <c r="B53" s="22">
        <f t="shared" si="18"/>
        <v>947</v>
      </c>
      <c r="C53" s="22">
        <f t="shared" ref="C53:D56" si="23">F53+I53+L53</f>
        <v>5816</v>
      </c>
      <c r="D53" s="22">
        <f t="shared" si="23"/>
        <v>4869</v>
      </c>
      <c r="E53" s="22">
        <f t="shared" si="20"/>
        <v>674</v>
      </c>
      <c r="F53" s="22">
        <v>1873</v>
      </c>
      <c r="G53" s="22">
        <v>1199</v>
      </c>
      <c r="H53" s="22">
        <f t="shared" si="21"/>
        <v>646</v>
      </c>
      <c r="I53" s="22">
        <v>2012</v>
      </c>
      <c r="J53" s="22">
        <v>1366</v>
      </c>
      <c r="K53" s="22">
        <f t="shared" si="22"/>
        <v>-373</v>
      </c>
      <c r="L53" s="22">
        <v>1931</v>
      </c>
      <c r="M53" s="22">
        <v>2304</v>
      </c>
    </row>
    <row r="54" spans="1:13" s="1" customFormat="1" ht="21" customHeight="1" x14ac:dyDescent="0.2">
      <c r="A54" s="29" t="s">
        <v>137</v>
      </c>
      <c r="B54" s="24">
        <f t="shared" si="18"/>
        <v>842</v>
      </c>
      <c r="C54" s="24">
        <f t="shared" si="23"/>
        <v>6583</v>
      </c>
      <c r="D54" s="24">
        <f t="shared" si="23"/>
        <v>5741</v>
      </c>
      <c r="E54" s="24">
        <f t="shared" si="20"/>
        <v>810</v>
      </c>
      <c r="F54" s="24">
        <v>2154</v>
      </c>
      <c r="G54" s="24">
        <v>1344</v>
      </c>
      <c r="H54" s="24">
        <f t="shared" si="21"/>
        <v>387</v>
      </c>
      <c r="I54" s="24">
        <v>2317</v>
      </c>
      <c r="J54" s="24">
        <v>1930</v>
      </c>
      <c r="K54" s="24">
        <f t="shared" si="22"/>
        <v>-355</v>
      </c>
      <c r="L54" s="24">
        <v>2112</v>
      </c>
      <c r="M54" s="24">
        <v>2467</v>
      </c>
    </row>
    <row r="55" spans="1:13" s="1" customFormat="1" ht="21" customHeight="1" x14ac:dyDescent="0.2">
      <c r="A55" s="28" t="s">
        <v>138</v>
      </c>
      <c r="B55" s="22">
        <f t="shared" si="18"/>
        <v>906</v>
      </c>
      <c r="C55" s="22">
        <f t="shared" si="23"/>
        <v>7759</v>
      </c>
      <c r="D55" s="22">
        <f t="shared" si="23"/>
        <v>6853</v>
      </c>
      <c r="E55" s="22">
        <f t="shared" si="20"/>
        <v>975</v>
      </c>
      <c r="F55" s="22">
        <v>2415</v>
      </c>
      <c r="G55" s="22">
        <v>1440</v>
      </c>
      <c r="H55" s="22">
        <f t="shared" si="21"/>
        <v>452</v>
      </c>
      <c r="I55" s="22">
        <v>3188</v>
      </c>
      <c r="J55" s="22">
        <v>2736</v>
      </c>
      <c r="K55" s="22">
        <f t="shared" si="22"/>
        <v>-521</v>
      </c>
      <c r="L55" s="22">
        <v>2156</v>
      </c>
      <c r="M55" s="22">
        <v>2677</v>
      </c>
    </row>
    <row r="56" spans="1:13" s="1" customFormat="1" ht="21" customHeight="1" x14ac:dyDescent="0.2">
      <c r="A56" s="29" t="s">
        <v>139</v>
      </c>
      <c r="B56" s="24">
        <f t="shared" si="18"/>
        <v>2063</v>
      </c>
      <c r="C56" s="24">
        <f t="shared" si="23"/>
        <v>8756</v>
      </c>
      <c r="D56" s="24">
        <f t="shared" si="23"/>
        <v>6693</v>
      </c>
      <c r="E56" s="24">
        <f t="shared" si="20"/>
        <v>1147</v>
      </c>
      <c r="F56" s="24">
        <v>2861</v>
      </c>
      <c r="G56" s="24">
        <v>1714</v>
      </c>
      <c r="H56" s="24">
        <f t="shared" si="21"/>
        <v>1361</v>
      </c>
      <c r="I56" s="24">
        <v>3082</v>
      </c>
      <c r="J56" s="24">
        <v>1721</v>
      </c>
      <c r="K56" s="24">
        <f t="shared" si="22"/>
        <v>-445</v>
      </c>
      <c r="L56" s="24">
        <v>2813</v>
      </c>
      <c r="M56" s="24">
        <v>3258</v>
      </c>
    </row>
    <row r="57" spans="1:13" s="1" customFormat="1" ht="21" customHeight="1" x14ac:dyDescent="0.2">
      <c r="A57" s="28" t="s">
        <v>140</v>
      </c>
      <c r="B57" s="22">
        <f t="shared" ref="B57:B64" si="24">C57-D57</f>
        <v>851</v>
      </c>
      <c r="C57" s="22">
        <f t="shared" ref="C57:D60" si="25">F57+I57+L57</f>
        <v>7694</v>
      </c>
      <c r="D57" s="22">
        <f t="shared" si="25"/>
        <v>6843</v>
      </c>
      <c r="E57" s="22">
        <f t="shared" ref="E57:E64" si="26">F57-G57</f>
        <v>750</v>
      </c>
      <c r="F57" s="22">
        <v>2551</v>
      </c>
      <c r="G57" s="22">
        <v>1801</v>
      </c>
      <c r="H57" s="22">
        <f t="shared" ref="H57:H64" si="27">I57-J57</f>
        <v>502</v>
      </c>
      <c r="I57" s="22">
        <v>2342</v>
      </c>
      <c r="J57" s="22">
        <v>1840</v>
      </c>
      <c r="K57" s="22">
        <f t="shared" ref="K57:K64" si="28">L57-M57</f>
        <v>-401</v>
      </c>
      <c r="L57" s="22">
        <v>2801</v>
      </c>
      <c r="M57" s="22">
        <v>3202</v>
      </c>
    </row>
    <row r="58" spans="1:13" s="1" customFormat="1" ht="21" customHeight="1" x14ac:dyDescent="0.2">
      <c r="A58" s="29" t="s">
        <v>141</v>
      </c>
      <c r="B58" s="24">
        <f t="shared" si="24"/>
        <v>1369</v>
      </c>
      <c r="C58" s="24">
        <f t="shared" si="25"/>
        <v>9602</v>
      </c>
      <c r="D58" s="24">
        <f t="shared" si="25"/>
        <v>8233</v>
      </c>
      <c r="E58" s="24">
        <f t="shared" si="26"/>
        <v>1079</v>
      </c>
      <c r="F58" s="24">
        <v>2976</v>
      </c>
      <c r="G58" s="24">
        <v>1897</v>
      </c>
      <c r="H58" s="24">
        <f t="shared" si="27"/>
        <v>334</v>
      </c>
      <c r="I58" s="24">
        <v>3086</v>
      </c>
      <c r="J58" s="24">
        <v>2752</v>
      </c>
      <c r="K58" s="24">
        <f t="shared" si="28"/>
        <v>-44</v>
      </c>
      <c r="L58" s="24">
        <v>3540</v>
      </c>
      <c r="M58" s="24">
        <v>3584</v>
      </c>
    </row>
    <row r="59" spans="1:13" s="1" customFormat="1" ht="21" customHeight="1" x14ac:dyDescent="0.2">
      <c r="A59" s="28" t="s">
        <v>142</v>
      </c>
      <c r="B59" s="22">
        <f t="shared" si="24"/>
        <v>961</v>
      </c>
      <c r="C59" s="22">
        <f t="shared" si="25"/>
        <v>10093</v>
      </c>
      <c r="D59" s="22">
        <f t="shared" si="25"/>
        <v>9132</v>
      </c>
      <c r="E59" s="22">
        <f t="shared" si="26"/>
        <v>980</v>
      </c>
      <c r="F59" s="22">
        <v>2922</v>
      </c>
      <c r="G59" s="22">
        <v>1942</v>
      </c>
      <c r="H59" s="22">
        <f t="shared" si="27"/>
        <v>-4</v>
      </c>
      <c r="I59" s="22">
        <v>3638</v>
      </c>
      <c r="J59" s="22">
        <v>3642</v>
      </c>
      <c r="K59" s="22">
        <f t="shared" si="28"/>
        <v>-15</v>
      </c>
      <c r="L59" s="22">
        <v>3533</v>
      </c>
      <c r="M59" s="22">
        <v>3548</v>
      </c>
    </row>
    <row r="60" spans="1:13" s="1" customFormat="1" ht="21" customHeight="1" x14ac:dyDescent="0.2">
      <c r="A60" s="29" t="s">
        <v>143</v>
      </c>
      <c r="B60" s="24">
        <f t="shared" si="24"/>
        <v>1825</v>
      </c>
      <c r="C60" s="24">
        <f t="shared" si="25"/>
        <v>8160</v>
      </c>
      <c r="D60" s="24">
        <f t="shared" si="25"/>
        <v>6335</v>
      </c>
      <c r="E60" s="24">
        <f t="shared" si="26"/>
        <v>958</v>
      </c>
      <c r="F60" s="24">
        <v>2505</v>
      </c>
      <c r="G60" s="24">
        <v>1547</v>
      </c>
      <c r="H60" s="24">
        <f t="shared" si="27"/>
        <v>1033</v>
      </c>
      <c r="I60" s="24">
        <v>2702</v>
      </c>
      <c r="J60" s="24">
        <v>1669</v>
      </c>
      <c r="K60" s="24">
        <f t="shared" si="28"/>
        <v>-166</v>
      </c>
      <c r="L60" s="24">
        <v>2953</v>
      </c>
      <c r="M60" s="24">
        <v>3119</v>
      </c>
    </row>
    <row r="61" spans="1:13" s="1" customFormat="1" ht="21" customHeight="1" x14ac:dyDescent="0.2">
      <c r="A61" s="28" t="s">
        <v>146</v>
      </c>
      <c r="B61" s="22">
        <f t="shared" si="24"/>
        <v>1010</v>
      </c>
      <c r="C61" s="22">
        <f t="shared" ref="C61:D64" si="29">F61+I61+L61</f>
        <v>5936</v>
      </c>
      <c r="D61" s="22">
        <f t="shared" si="29"/>
        <v>4926</v>
      </c>
      <c r="E61" s="22">
        <f t="shared" si="26"/>
        <v>740</v>
      </c>
      <c r="F61" s="22">
        <v>1919</v>
      </c>
      <c r="G61" s="22">
        <v>1179</v>
      </c>
      <c r="H61" s="22">
        <f t="shared" si="27"/>
        <v>457</v>
      </c>
      <c r="I61" s="22">
        <v>1675</v>
      </c>
      <c r="J61" s="22">
        <v>1218</v>
      </c>
      <c r="K61" s="22">
        <f t="shared" si="28"/>
        <v>-187</v>
      </c>
      <c r="L61" s="22">
        <v>2342</v>
      </c>
      <c r="M61" s="22">
        <v>2529</v>
      </c>
    </row>
    <row r="62" spans="1:13" s="1" customFormat="1" ht="21" customHeight="1" x14ac:dyDescent="0.2">
      <c r="A62" s="29" t="s">
        <v>147</v>
      </c>
      <c r="B62" s="24">
        <f t="shared" si="24"/>
        <v>1193</v>
      </c>
      <c r="C62" s="24">
        <f t="shared" si="29"/>
        <v>6852</v>
      </c>
      <c r="D62" s="24">
        <f t="shared" si="29"/>
        <v>5659</v>
      </c>
      <c r="E62" s="24">
        <f t="shared" si="26"/>
        <v>811</v>
      </c>
      <c r="F62" s="24">
        <v>2006</v>
      </c>
      <c r="G62" s="24">
        <v>1195</v>
      </c>
      <c r="H62" s="24">
        <f t="shared" si="27"/>
        <v>408</v>
      </c>
      <c r="I62" s="24">
        <v>2204</v>
      </c>
      <c r="J62" s="24">
        <v>1796</v>
      </c>
      <c r="K62" s="24">
        <f t="shared" si="28"/>
        <v>-26</v>
      </c>
      <c r="L62" s="24">
        <v>2642</v>
      </c>
      <c r="M62" s="24">
        <v>2668</v>
      </c>
    </row>
    <row r="63" spans="1:13" s="1" customFormat="1" ht="21" customHeight="1" x14ac:dyDescent="0.2">
      <c r="A63" s="28" t="s">
        <v>148</v>
      </c>
      <c r="B63" s="22">
        <f t="shared" si="24"/>
        <v>1038</v>
      </c>
      <c r="C63" s="22">
        <f t="shared" si="29"/>
        <v>7942</v>
      </c>
      <c r="D63" s="22">
        <f t="shared" si="29"/>
        <v>6904</v>
      </c>
      <c r="E63" s="22">
        <f t="shared" si="26"/>
        <v>906</v>
      </c>
      <c r="F63" s="22">
        <v>2208</v>
      </c>
      <c r="G63" s="22">
        <v>1302</v>
      </c>
      <c r="H63" s="22">
        <f t="shared" si="27"/>
        <v>122</v>
      </c>
      <c r="I63" s="22">
        <v>2827</v>
      </c>
      <c r="J63" s="22">
        <v>2705</v>
      </c>
      <c r="K63" s="22">
        <f t="shared" si="28"/>
        <v>10</v>
      </c>
      <c r="L63" s="22">
        <v>2907</v>
      </c>
      <c r="M63" s="22">
        <v>2897</v>
      </c>
    </row>
    <row r="64" spans="1:13" s="1" customFormat="1" ht="21" customHeight="1" x14ac:dyDescent="0.2">
      <c r="A64" s="29" t="s">
        <v>149</v>
      </c>
      <c r="B64" s="24">
        <f t="shared" si="24"/>
        <v>1554</v>
      </c>
      <c r="C64" s="24">
        <f t="shared" si="29"/>
        <v>8256</v>
      </c>
      <c r="D64" s="24">
        <f t="shared" si="29"/>
        <v>6702</v>
      </c>
      <c r="E64" s="24">
        <f t="shared" si="26"/>
        <v>1015</v>
      </c>
      <c r="F64" s="24">
        <v>2578</v>
      </c>
      <c r="G64" s="24">
        <v>1563</v>
      </c>
      <c r="H64" s="24">
        <f t="shared" si="27"/>
        <v>652</v>
      </c>
      <c r="I64" s="24">
        <v>2305</v>
      </c>
      <c r="J64" s="24">
        <v>1653</v>
      </c>
      <c r="K64" s="24">
        <f t="shared" si="28"/>
        <v>-113</v>
      </c>
      <c r="L64" s="24">
        <v>3373</v>
      </c>
      <c r="M64" s="24">
        <v>3486</v>
      </c>
    </row>
    <row r="65" spans="1:13" s="1" customFormat="1" ht="21" customHeight="1" x14ac:dyDescent="0.2">
      <c r="A65" s="28" t="s">
        <v>152</v>
      </c>
      <c r="B65" s="22">
        <f t="shared" ref="B65:B72" si="30">C65-D65</f>
        <v>743</v>
      </c>
      <c r="C65" s="22">
        <f t="shared" ref="C65:D68" si="31">F65+I65+L65</f>
        <v>6679</v>
      </c>
      <c r="D65" s="22">
        <f t="shared" si="31"/>
        <v>5936</v>
      </c>
      <c r="E65" s="22">
        <f t="shared" ref="E65:E72" si="32">F65-G65</f>
        <v>563</v>
      </c>
      <c r="F65" s="22">
        <v>1840</v>
      </c>
      <c r="G65" s="22">
        <v>1277</v>
      </c>
      <c r="H65" s="22">
        <f t="shared" ref="H65:H72" si="33">I65-J65</f>
        <v>47</v>
      </c>
      <c r="I65" s="22">
        <v>1661</v>
      </c>
      <c r="J65" s="22">
        <v>1614</v>
      </c>
      <c r="K65" s="22">
        <f t="shared" ref="K65:K72" si="34">L65-M65</f>
        <v>133</v>
      </c>
      <c r="L65" s="22">
        <v>3178</v>
      </c>
      <c r="M65" s="22">
        <v>3045</v>
      </c>
    </row>
    <row r="66" spans="1:13" s="1" customFormat="1" ht="21" customHeight="1" x14ac:dyDescent="0.2">
      <c r="A66" s="29" t="s">
        <v>153</v>
      </c>
      <c r="B66" s="24">
        <f t="shared" si="30"/>
        <v>1075</v>
      </c>
      <c r="C66" s="24">
        <f t="shared" si="31"/>
        <v>8098</v>
      </c>
      <c r="D66" s="24">
        <f t="shared" si="31"/>
        <v>7023</v>
      </c>
      <c r="E66" s="24">
        <f t="shared" si="32"/>
        <v>705</v>
      </c>
      <c r="F66" s="24">
        <v>2189</v>
      </c>
      <c r="G66" s="24">
        <v>1484</v>
      </c>
      <c r="H66" s="24">
        <f t="shared" si="33"/>
        <v>459</v>
      </c>
      <c r="I66" s="24">
        <v>2543</v>
      </c>
      <c r="J66" s="24">
        <v>2084</v>
      </c>
      <c r="K66" s="24">
        <f t="shared" si="34"/>
        <v>-89</v>
      </c>
      <c r="L66" s="24">
        <v>3366</v>
      </c>
      <c r="M66" s="24">
        <v>3455</v>
      </c>
    </row>
    <row r="67" spans="1:13" s="1" customFormat="1" ht="21" customHeight="1" x14ac:dyDescent="0.2">
      <c r="A67" s="28" t="s">
        <v>154</v>
      </c>
      <c r="B67" s="22">
        <f t="shared" si="30"/>
        <v>462</v>
      </c>
      <c r="C67" s="22">
        <f t="shared" si="31"/>
        <v>8471</v>
      </c>
      <c r="D67" s="22">
        <f t="shared" si="31"/>
        <v>8009</v>
      </c>
      <c r="E67" s="22">
        <f t="shared" si="32"/>
        <v>740</v>
      </c>
      <c r="F67" s="22">
        <v>2337</v>
      </c>
      <c r="G67" s="22">
        <v>1597</v>
      </c>
      <c r="H67" s="22">
        <f t="shared" si="33"/>
        <v>-217</v>
      </c>
      <c r="I67" s="22">
        <v>2764</v>
      </c>
      <c r="J67" s="22">
        <v>2981</v>
      </c>
      <c r="K67" s="22">
        <f t="shared" si="34"/>
        <v>-61</v>
      </c>
      <c r="L67" s="22">
        <v>3370</v>
      </c>
      <c r="M67" s="22">
        <v>3431</v>
      </c>
    </row>
    <row r="68" spans="1:13" s="1" customFormat="1" ht="21" customHeight="1" x14ac:dyDescent="0.2">
      <c r="A68" s="29" t="s">
        <v>155</v>
      </c>
      <c r="B68" s="24">
        <f t="shared" si="30"/>
        <v>818</v>
      </c>
      <c r="C68" s="24">
        <f t="shared" si="31"/>
        <v>9470</v>
      </c>
      <c r="D68" s="24">
        <f t="shared" si="31"/>
        <v>8652</v>
      </c>
      <c r="E68" s="24">
        <f t="shared" si="32"/>
        <v>624</v>
      </c>
      <c r="F68" s="24">
        <v>2413</v>
      </c>
      <c r="G68" s="24">
        <v>1789</v>
      </c>
      <c r="H68" s="24">
        <f t="shared" si="33"/>
        <v>667</v>
      </c>
      <c r="I68" s="24">
        <v>2558</v>
      </c>
      <c r="J68" s="24">
        <v>1891</v>
      </c>
      <c r="K68" s="24">
        <f t="shared" si="34"/>
        <v>-473</v>
      </c>
      <c r="L68" s="24">
        <v>4499</v>
      </c>
      <c r="M68" s="24">
        <v>4972</v>
      </c>
    </row>
    <row r="69" spans="1:13" s="1" customFormat="1" ht="21" customHeight="1" x14ac:dyDescent="0.2">
      <c r="A69" s="28" t="s">
        <v>156</v>
      </c>
      <c r="B69" s="22">
        <f t="shared" si="30"/>
        <v>1263</v>
      </c>
      <c r="C69" s="22">
        <f t="shared" ref="C69:D72" si="35">F69+I69+L69</f>
        <v>7962</v>
      </c>
      <c r="D69" s="22">
        <f t="shared" si="35"/>
        <v>6699</v>
      </c>
      <c r="E69" s="22">
        <f t="shared" si="32"/>
        <v>984</v>
      </c>
      <c r="F69" s="22">
        <v>2474</v>
      </c>
      <c r="G69" s="22">
        <v>1490</v>
      </c>
      <c r="H69" s="22">
        <f t="shared" si="33"/>
        <v>549</v>
      </c>
      <c r="I69" s="22">
        <v>2092</v>
      </c>
      <c r="J69" s="22">
        <v>1543</v>
      </c>
      <c r="K69" s="22">
        <f t="shared" si="34"/>
        <v>-270</v>
      </c>
      <c r="L69" s="22">
        <v>3396</v>
      </c>
      <c r="M69" s="22">
        <v>3666</v>
      </c>
    </row>
    <row r="70" spans="1:13" s="1" customFormat="1" ht="21" customHeight="1" x14ac:dyDescent="0.2">
      <c r="A70" s="29" t="s">
        <v>157</v>
      </c>
      <c r="B70" s="24">
        <f t="shared" si="30"/>
        <v>2018</v>
      </c>
      <c r="C70" s="24">
        <f t="shared" si="35"/>
        <v>10074</v>
      </c>
      <c r="D70" s="24">
        <f t="shared" si="35"/>
        <v>8056</v>
      </c>
      <c r="E70" s="24">
        <f t="shared" si="32"/>
        <v>1072</v>
      </c>
      <c r="F70" s="24">
        <v>2841</v>
      </c>
      <c r="G70" s="24">
        <v>1769</v>
      </c>
      <c r="H70" s="24">
        <f t="shared" si="33"/>
        <v>814</v>
      </c>
      <c r="I70" s="24">
        <v>3031</v>
      </c>
      <c r="J70" s="24">
        <v>2217</v>
      </c>
      <c r="K70" s="24">
        <f t="shared" si="34"/>
        <v>132</v>
      </c>
      <c r="L70" s="24">
        <v>4202</v>
      </c>
      <c r="M70" s="24">
        <v>4070</v>
      </c>
    </row>
    <row r="71" spans="1:13" s="1" customFormat="1" ht="21" customHeight="1" x14ac:dyDescent="0.2">
      <c r="A71" s="28" t="s">
        <v>158</v>
      </c>
      <c r="B71" s="22">
        <f t="shared" si="30"/>
        <v>1474</v>
      </c>
      <c r="C71" s="22">
        <f t="shared" si="35"/>
        <v>10120</v>
      </c>
      <c r="D71" s="22">
        <f t="shared" si="35"/>
        <v>8646</v>
      </c>
      <c r="E71" s="22">
        <f t="shared" si="32"/>
        <v>1016</v>
      </c>
      <c r="F71" s="22">
        <v>2834</v>
      </c>
      <c r="G71" s="22">
        <v>1818</v>
      </c>
      <c r="H71" s="22">
        <f t="shared" si="33"/>
        <v>388</v>
      </c>
      <c r="I71" s="22">
        <v>3257</v>
      </c>
      <c r="J71" s="22">
        <v>2869</v>
      </c>
      <c r="K71" s="22">
        <f t="shared" si="34"/>
        <v>70</v>
      </c>
      <c r="L71" s="22">
        <v>4029</v>
      </c>
      <c r="M71" s="22">
        <v>3959</v>
      </c>
    </row>
    <row r="72" spans="1:13" s="1" customFormat="1" ht="21" customHeight="1" x14ac:dyDescent="0.2">
      <c r="A72" s="29" t="s">
        <v>159</v>
      </c>
      <c r="B72" s="24">
        <f t="shared" si="30"/>
        <v>913</v>
      </c>
      <c r="C72" s="24">
        <f t="shared" si="35"/>
        <v>9406</v>
      </c>
      <c r="D72" s="24">
        <f t="shared" si="35"/>
        <v>8493</v>
      </c>
      <c r="E72" s="24">
        <f t="shared" si="32"/>
        <v>1013</v>
      </c>
      <c r="F72" s="24">
        <v>2788</v>
      </c>
      <c r="G72" s="24">
        <v>1775</v>
      </c>
      <c r="H72" s="24">
        <f t="shared" si="33"/>
        <v>470</v>
      </c>
      <c r="I72" s="24">
        <v>2303</v>
      </c>
      <c r="J72" s="24">
        <v>1833</v>
      </c>
      <c r="K72" s="24">
        <f t="shared" si="34"/>
        <v>-570</v>
      </c>
      <c r="L72" s="24">
        <v>4315</v>
      </c>
      <c r="M72" s="24">
        <v>4885</v>
      </c>
    </row>
    <row r="73" spans="1:13" s="1" customFormat="1" ht="21" customHeight="1" x14ac:dyDescent="0.2">
      <c r="A73" s="28" t="s">
        <v>161</v>
      </c>
      <c r="B73" s="22">
        <f t="shared" ref="B73:B80" si="36">C73-D73</f>
        <v>1320</v>
      </c>
      <c r="C73" s="22">
        <f t="shared" ref="C73:D76" si="37">F73+I73+L73</f>
        <v>8440</v>
      </c>
      <c r="D73" s="22">
        <f t="shared" si="37"/>
        <v>7120</v>
      </c>
      <c r="E73" s="22">
        <f t="shared" ref="E73:E80" si="38">F73-G73</f>
        <v>1056</v>
      </c>
      <c r="F73" s="22">
        <v>2632</v>
      </c>
      <c r="G73" s="22">
        <v>1576</v>
      </c>
      <c r="H73" s="22">
        <f t="shared" ref="H73:H80" si="39">I73-J73</f>
        <v>503</v>
      </c>
      <c r="I73" s="22">
        <v>2302</v>
      </c>
      <c r="J73" s="22">
        <v>1799</v>
      </c>
      <c r="K73" s="22">
        <f t="shared" ref="K73:K80" si="40">L73-M73</f>
        <v>-239</v>
      </c>
      <c r="L73" s="22">
        <v>3506</v>
      </c>
      <c r="M73" s="22">
        <v>3745</v>
      </c>
    </row>
    <row r="74" spans="1:13" s="1" customFormat="1" ht="21" customHeight="1" x14ac:dyDescent="0.2">
      <c r="A74" s="29" t="s">
        <v>162</v>
      </c>
      <c r="B74" s="24">
        <f t="shared" si="36"/>
        <v>1948</v>
      </c>
      <c r="C74" s="24">
        <f t="shared" si="37"/>
        <v>9516</v>
      </c>
      <c r="D74" s="24">
        <f t="shared" si="37"/>
        <v>7568</v>
      </c>
      <c r="E74" s="24">
        <f t="shared" si="38"/>
        <v>1086</v>
      </c>
      <c r="F74" s="24">
        <v>2838</v>
      </c>
      <c r="G74" s="24">
        <v>1752</v>
      </c>
      <c r="H74" s="24">
        <f t="shared" si="39"/>
        <v>764</v>
      </c>
      <c r="I74" s="24">
        <v>2900</v>
      </c>
      <c r="J74" s="24">
        <v>2136</v>
      </c>
      <c r="K74" s="24">
        <f t="shared" si="40"/>
        <v>98</v>
      </c>
      <c r="L74" s="24">
        <v>3778</v>
      </c>
      <c r="M74" s="24">
        <v>3680</v>
      </c>
    </row>
    <row r="75" spans="1:13" s="1" customFormat="1" ht="21" customHeight="1" x14ac:dyDescent="0.2">
      <c r="A75" s="28" t="s">
        <v>163</v>
      </c>
      <c r="B75" s="22">
        <f t="shared" si="36"/>
        <v>1359</v>
      </c>
      <c r="C75" s="22">
        <f t="shared" si="37"/>
        <v>9923</v>
      </c>
      <c r="D75" s="22">
        <f t="shared" si="37"/>
        <v>8564</v>
      </c>
      <c r="E75" s="22">
        <f t="shared" si="38"/>
        <v>983</v>
      </c>
      <c r="F75" s="22">
        <v>2797</v>
      </c>
      <c r="G75" s="22">
        <v>1814</v>
      </c>
      <c r="H75" s="22">
        <f t="shared" si="39"/>
        <v>250</v>
      </c>
      <c r="I75" s="22">
        <v>3253</v>
      </c>
      <c r="J75" s="22">
        <v>3003</v>
      </c>
      <c r="K75" s="22">
        <f t="shared" si="40"/>
        <v>126</v>
      </c>
      <c r="L75" s="22">
        <v>3873</v>
      </c>
      <c r="M75" s="22">
        <v>3747</v>
      </c>
    </row>
    <row r="76" spans="1:13" s="1" customFormat="1" ht="21" customHeight="1" x14ac:dyDescent="0.2">
      <c r="A76" s="29" t="s">
        <v>164</v>
      </c>
      <c r="B76" s="24">
        <f t="shared" si="36"/>
        <v>1339</v>
      </c>
      <c r="C76" s="24">
        <f t="shared" si="37"/>
        <v>10018</v>
      </c>
      <c r="D76" s="24">
        <f t="shared" si="37"/>
        <v>8679</v>
      </c>
      <c r="E76" s="24">
        <f t="shared" si="38"/>
        <v>995</v>
      </c>
      <c r="F76" s="24">
        <v>2901</v>
      </c>
      <c r="G76" s="24">
        <v>1906</v>
      </c>
      <c r="H76" s="24">
        <f t="shared" si="39"/>
        <v>663</v>
      </c>
      <c r="I76" s="24">
        <v>2483</v>
      </c>
      <c r="J76" s="24">
        <v>1820</v>
      </c>
      <c r="K76" s="24">
        <f t="shared" si="40"/>
        <v>-319</v>
      </c>
      <c r="L76" s="24">
        <v>4634</v>
      </c>
      <c r="M76" s="24">
        <v>4953</v>
      </c>
    </row>
    <row r="77" spans="1:13" s="1" customFormat="1" ht="21" customHeight="1" x14ac:dyDescent="0.2">
      <c r="A77" s="28" t="s">
        <v>165</v>
      </c>
      <c r="B77" s="22">
        <f t="shared" si="36"/>
        <v>1686</v>
      </c>
      <c r="C77" s="22">
        <f t="shared" ref="C77:D80" si="41">F77+I77+L77</f>
        <v>8692</v>
      </c>
      <c r="D77" s="22">
        <f t="shared" si="41"/>
        <v>7006</v>
      </c>
      <c r="E77" s="22">
        <f t="shared" si="38"/>
        <v>1148</v>
      </c>
      <c r="F77" s="22">
        <v>2726</v>
      </c>
      <c r="G77" s="22">
        <v>1578</v>
      </c>
      <c r="H77" s="22">
        <f t="shared" si="39"/>
        <v>543</v>
      </c>
      <c r="I77" s="22">
        <v>2316</v>
      </c>
      <c r="J77" s="22">
        <v>1773</v>
      </c>
      <c r="K77" s="22">
        <f t="shared" si="40"/>
        <v>-5</v>
      </c>
      <c r="L77" s="22">
        <v>3650</v>
      </c>
      <c r="M77" s="22">
        <v>3655</v>
      </c>
    </row>
    <row r="78" spans="1:13" s="1" customFormat="1" ht="21" customHeight="1" x14ac:dyDescent="0.2">
      <c r="A78" s="29" t="s">
        <v>166</v>
      </c>
      <c r="B78" s="24">
        <f t="shared" si="36"/>
        <v>2202</v>
      </c>
      <c r="C78" s="24">
        <f t="shared" si="41"/>
        <v>10287</v>
      </c>
      <c r="D78" s="24">
        <f t="shared" si="41"/>
        <v>8085</v>
      </c>
      <c r="E78" s="24">
        <f t="shared" si="38"/>
        <v>1358</v>
      </c>
      <c r="F78" s="24">
        <v>3155</v>
      </c>
      <c r="G78" s="24">
        <v>1797</v>
      </c>
      <c r="H78" s="24">
        <f t="shared" si="39"/>
        <v>865</v>
      </c>
      <c r="I78" s="24">
        <v>3034</v>
      </c>
      <c r="J78" s="24">
        <v>2169</v>
      </c>
      <c r="K78" s="24">
        <f t="shared" si="40"/>
        <v>-21</v>
      </c>
      <c r="L78" s="24">
        <v>4098</v>
      </c>
      <c r="M78" s="24">
        <v>4119</v>
      </c>
    </row>
    <row r="79" spans="1:13" s="1" customFormat="1" ht="21" customHeight="1" x14ac:dyDescent="0.2">
      <c r="A79" s="28" t="s">
        <v>167</v>
      </c>
      <c r="B79" s="22">
        <f t="shared" si="36"/>
        <v>1367</v>
      </c>
      <c r="C79" s="22">
        <f t="shared" si="41"/>
        <v>10459</v>
      </c>
      <c r="D79" s="22">
        <f t="shared" si="41"/>
        <v>9092</v>
      </c>
      <c r="E79" s="22">
        <f t="shared" si="38"/>
        <v>1311</v>
      </c>
      <c r="F79" s="22">
        <v>3118</v>
      </c>
      <c r="G79" s="22">
        <v>1807</v>
      </c>
      <c r="H79" s="22">
        <f t="shared" si="39"/>
        <v>153</v>
      </c>
      <c r="I79" s="22">
        <v>3331</v>
      </c>
      <c r="J79" s="22">
        <v>3178</v>
      </c>
      <c r="K79" s="22">
        <f t="shared" si="40"/>
        <v>-97</v>
      </c>
      <c r="L79" s="22">
        <v>4010</v>
      </c>
      <c r="M79" s="22">
        <v>4107</v>
      </c>
    </row>
    <row r="80" spans="1:13" s="1" customFormat="1" ht="21" customHeight="1" x14ac:dyDescent="0.2">
      <c r="A80" s="29" t="s">
        <v>168</v>
      </c>
      <c r="B80" s="24">
        <f t="shared" si="36"/>
        <v>1717</v>
      </c>
      <c r="C80" s="24">
        <f t="shared" si="41"/>
        <v>10722</v>
      </c>
      <c r="D80" s="24">
        <f t="shared" si="41"/>
        <v>9005</v>
      </c>
      <c r="E80" s="24">
        <f t="shared" si="38"/>
        <v>1357</v>
      </c>
      <c r="F80" s="24">
        <v>3245</v>
      </c>
      <c r="G80" s="24">
        <v>1888</v>
      </c>
      <c r="H80" s="24">
        <f t="shared" si="39"/>
        <v>735</v>
      </c>
      <c r="I80" s="24">
        <v>2726</v>
      </c>
      <c r="J80" s="24">
        <v>1991</v>
      </c>
      <c r="K80" s="24">
        <f t="shared" si="40"/>
        <v>-375</v>
      </c>
      <c r="L80" s="24">
        <v>4751</v>
      </c>
      <c r="M80" s="24">
        <v>5126</v>
      </c>
    </row>
    <row r="81" spans="1:13" s="1" customFormat="1" ht="21" customHeight="1" x14ac:dyDescent="0.2">
      <c r="A81" s="28" t="s">
        <v>172</v>
      </c>
      <c r="B81" s="22">
        <f t="shared" ref="B81:B84" si="42">C81-D81</f>
        <v>1709</v>
      </c>
      <c r="C81" s="22">
        <f t="shared" ref="C81:C84" si="43">F81+I81+L81</f>
        <v>9288</v>
      </c>
      <c r="D81" s="22">
        <f t="shared" ref="D81:D84" si="44">G81+J81+M81</f>
        <v>7579</v>
      </c>
      <c r="E81" s="22">
        <f t="shared" ref="E81:E84" si="45">F81-G81</f>
        <v>1341</v>
      </c>
      <c r="F81" s="22">
        <v>2999</v>
      </c>
      <c r="G81" s="22">
        <v>1658</v>
      </c>
      <c r="H81" s="22">
        <f t="shared" ref="H81:H84" si="46">I81-J81</f>
        <v>534</v>
      </c>
      <c r="I81" s="22">
        <v>2401</v>
      </c>
      <c r="J81" s="22">
        <v>1867</v>
      </c>
      <c r="K81" s="22">
        <f t="shared" ref="K81:K84" si="47">L81-M81</f>
        <v>-166</v>
      </c>
      <c r="L81" s="22">
        <v>3888</v>
      </c>
      <c r="M81" s="22">
        <v>4054</v>
      </c>
    </row>
    <row r="82" spans="1:13" s="1" customFormat="1" ht="21" customHeight="1" x14ac:dyDescent="0.2">
      <c r="A82" s="29" t="s">
        <v>173</v>
      </c>
      <c r="B82" s="24">
        <f t="shared" si="42"/>
        <v>0</v>
      </c>
      <c r="C82" s="24">
        <f t="shared" si="43"/>
        <v>0</v>
      </c>
      <c r="D82" s="24">
        <f t="shared" si="44"/>
        <v>0</v>
      </c>
      <c r="E82" s="24">
        <f t="shared" si="45"/>
        <v>0</v>
      </c>
      <c r="F82" s="24">
        <v>0</v>
      </c>
      <c r="G82" s="24">
        <v>0</v>
      </c>
      <c r="H82" s="24">
        <f t="shared" si="46"/>
        <v>0</v>
      </c>
      <c r="I82" s="24">
        <v>0</v>
      </c>
      <c r="J82" s="24">
        <v>0</v>
      </c>
      <c r="K82" s="24">
        <f t="shared" si="47"/>
        <v>0</v>
      </c>
      <c r="L82" s="24">
        <v>0</v>
      </c>
      <c r="M82" s="24">
        <v>0</v>
      </c>
    </row>
    <row r="83" spans="1:13" s="1" customFormat="1" ht="21" customHeight="1" x14ac:dyDescent="0.2">
      <c r="A83" s="28" t="s">
        <v>174</v>
      </c>
      <c r="B83" s="22">
        <f t="shared" si="42"/>
        <v>0</v>
      </c>
      <c r="C83" s="22">
        <f t="shared" si="43"/>
        <v>0</v>
      </c>
      <c r="D83" s="22">
        <f t="shared" si="44"/>
        <v>0</v>
      </c>
      <c r="E83" s="22">
        <f t="shared" si="45"/>
        <v>0</v>
      </c>
      <c r="F83" s="22">
        <v>0</v>
      </c>
      <c r="G83" s="22">
        <v>0</v>
      </c>
      <c r="H83" s="22">
        <f t="shared" si="46"/>
        <v>0</v>
      </c>
      <c r="I83" s="22">
        <v>0</v>
      </c>
      <c r="J83" s="22">
        <v>0</v>
      </c>
      <c r="K83" s="22">
        <f t="shared" si="47"/>
        <v>0</v>
      </c>
      <c r="L83" s="22">
        <v>0</v>
      </c>
      <c r="M83" s="22">
        <v>0</v>
      </c>
    </row>
    <row r="84" spans="1:13" s="1" customFormat="1" ht="21" customHeight="1" x14ac:dyDescent="0.2">
      <c r="A84" s="29" t="s">
        <v>175</v>
      </c>
      <c r="B84" s="24">
        <f t="shared" si="42"/>
        <v>0</v>
      </c>
      <c r="C84" s="24">
        <f t="shared" si="43"/>
        <v>0</v>
      </c>
      <c r="D84" s="24">
        <f t="shared" si="44"/>
        <v>0</v>
      </c>
      <c r="E84" s="24">
        <f t="shared" si="45"/>
        <v>0</v>
      </c>
      <c r="F84" s="24">
        <v>0</v>
      </c>
      <c r="G84" s="24">
        <v>0</v>
      </c>
      <c r="H84" s="24">
        <f t="shared" si="46"/>
        <v>0</v>
      </c>
      <c r="I84" s="24">
        <v>0</v>
      </c>
      <c r="J84" s="24">
        <v>0</v>
      </c>
      <c r="K84" s="24">
        <f t="shared" si="47"/>
        <v>0</v>
      </c>
      <c r="L84" s="24">
        <v>0</v>
      </c>
      <c r="M84" s="24">
        <v>0</v>
      </c>
    </row>
    <row r="85" spans="1:13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</sheetData>
  <mergeCells count="8">
    <mergeCell ref="A7:A8"/>
    <mergeCell ref="B6:M6"/>
    <mergeCell ref="B7:B8"/>
    <mergeCell ref="C7:C8"/>
    <mergeCell ref="D7:D8"/>
    <mergeCell ref="K7:M7"/>
    <mergeCell ref="H7:J7"/>
    <mergeCell ref="E7:G7"/>
  </mergeCells>
  <phoneticPr fontId="4" type="noConversion"/>
  <pageMargins left="0.39370078740157483" right="0.39370078740157483" top="0.59055118110236227" bottom="0.39370078740157483" header="0.39370078740157483" footer="0.39370078740157483"/>
  <pageSetup paperSize="9" scale="73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2:AJ220"/>
  <sheetViews>
    <sheetView showGridLines="0" view="pageBreakPreview" zoomScale="75" zoomScaleNormal="100" workbookViewId="0">
      <pane ySplit="9" topLeftCell="A61" activePane="bottomLeft" state="frozen"/>
      <selection pane="bottomLeft" activeCell="S85" sqref="S85"/>
    </sheetView>
  </sheetViews>
  <sheetFormatPr defaultRowHeight="12.75" x14ac:dyDescent="0.2"/>
  <cols>
    <col min="1" max="1" width="14.7109375" customWidth="1"/>
    <col min="2" max="4" width="13.7109375" customWidth="1"/>
    <col min="5" max="5" width="14" customWidth="1"/>
    <col min="6" max="6" width="14.140625" customWidth="1"/>
    <col min="7" max="7" width="13.140625" customWidth="1"/>
    <col min="8" max="8" width="13" customWidth="1"/>
    <col min="9" max="9" width="13.140625" customWidth="1"/>
    <col min="10" max="10" width="13.28515625" customWidth="1"/>
    <col min="11" max="11" width="13.140625" customWidth="1"/>
    <col min="12" max="12" width="13.28515625" customWidth="1"/>
    <col min="13" max="13" width="13" customWidth="1"/>
    <col min="14" max="19" width="13.7109375" customWidth="1"/>
    <col min="20" max="20" width="2.7109375" customWidth="1"/>
    <col min="21" max="28" width="13.7109375" customWidth="1"/>
    <col min="29" max="29" width="14.85546875" customWidth="1"/>
    <col min="30" max="36" width="13.7109375" customWidth="1"/>
  </cols>
  <sheetData>
    <row r="2" spans="1:36" ht="20.25" x14ac:dyDescent="0.2">
      <c r="A2" s="12" t="s">
        <v>170</v>
      </c>
      <c r="U2" s="12" t="s">
        <v>170</v>
      </c>
    </row>
    <row r="3" spans="1:36" ht="20.25" x14ac:dyDescent="0.2">
      <c r="A3" s="12"/>
      <c r="U3" s="12"/>
    </row>
    <row r="4" spans="1:36" ht="15.75" x14ac:dyDescent="0.25">
      <c r="A4" s="5" t="s">
        <v>97</v>
      </c>
      <c r="C4" s="5"/>
      <c r="D4" s="5"/>
      <c r="U4" s="5" t="s">
        <v>98</v>
      </c>
    </row>
    <row r="5" spans="1:36" x14ac:dyDescent="0.2">
      <c r="S5" s="2"/>
      <c r="AJ5" s="2"/>
    </row>
    <row r="6" spans="1:36" s="1" customFormat="1" ht="15" customHeight="1" x14ac:dyDescent="0.2">
      <c r="A6" s="49" t="s">
        <v>171</v>
      </c>
      <c r="B6" s="59" t="s">
        <v>87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32"/>
      <c r="U6" s="49" t="s">
        <v>171</v>
      </c>
      <c r="V6" s="78" t="s">
        <v>99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0"/>
    </row>
    <row r="7" spans="1:36" s="1" customFormat="1" ht="49.5" customHeight="1" x14ac:dyDescent="0.2">
      <c r="A7" s="56"/>
      <c r="B7" s="61" t="s">
        <v>38</v>
      </c>
      <c r="C7" s="63" t="s">
        <v>39</v>
      </c>
      <c r="D7" s="63" t="s">
        <v>45</v>
      </c>
      <c r="E7" s="67" t="s">
        <v>48</v>
      </c>
      <c r="F7" s="68"/>
      <c r="G7" s="68"/>
      <c r="H7" s="67" t="s">
        <v>49</v>
      </c>
      <c r="I7" s="68"/>
      <c r="J7" s="68"/>
      <c r="K7" s="67" t="s">
        <v>50</v>
      </c>
      <c r="L7" s="68"/>
      <c r="M7" s="68"/>
      <c r="N7" s="67" t="s">
        <v>51</v>
      </c>
      <c r="O7" s="68"/>
      <c r="P7" s="68"/>
      <c r="Q7" s="67" t="s">
        <v>52</v>
      </c>
      <c r="R7" s="68"/>
      <c r="S7" s="68"/>
      <c r="T7" s="32"/>
      <c r="U7" s="56"/>
      <c r="V7" s="67" t="s">
        <v>53</v>
      </c>
      <c r="W7" s="68"/>
      <c r="X7" s="68"/>
      <c r="Y7" s="67" t="s">
        <v>100</v>
      </c>
      <c r="Z7" s="68"/>
      <c r="AA7" s="68"/>
      <c r="AB7" s="67" t="s">
        <v>54</v>
      </c>
      <c r="AC7" s="68"/>
      <c r="AD7" s="68"/>
      <c r="AE7" s="67" t="s">
        <v>55</v>
      </c>
      <c r="AF7" s="68"/>
      <c r="AG7" s="68"/>
      <c r="AH7" s="67" t="s">
        <v>56</v>
      </c>
      <c r="AI7" s="68"/>
      <c r="AJ7" s="68"/>
    </row>
    <row r="8" spans="1:36" s="1" customFormat="1" ht="30.75" customHeight="1" x14ac:dyDescent="0.2">
      <c r="A8" s="50"/>
      <c r="B8" s="62"/>
      <c r="C8" s="64"/>
      <c r="D8" s="64"/>
      <c r="E8" s="42" t="s">
        <v>38</v>
      </c>
      <c r="F8" s="43" t="s">
        <v>39</v>
      </c>
      <c r="G8" s="44" t="s">
        <v>45</v>
      </c>
      <c r="H8" s="42" t="s">
        <v>38</v>
      </c>
      <c r="I8" s="43" t="s">
        <v>39</v>
      </c>
      <c r="J8" s="44" t="s">
        <v>45</v>
      </c>
      <c r="K8" s="42" t="s">
        <v>38</v>
      </c>
      <c r="L8" s="43" t="s">
        <v>39</v>
      </c>
      <c r="M8" s="44" t="s">
        <v>45</v>
      </c>
      <c r="N8" s="42" t="s">
        <v>38</v>
      </c>
      <c r="O8" s="43" t="s">
        <v>39</v>
      </c>
      <c r="P8" s="44" t="s">
        <v>45</v>
      </c>
      <c r="Q8" s="42" t="s">
        <v>38</v>
      </c>
      <c r="R8" s="43" t="s">
        <v>39</v>
      </c>
      <c r="S8" s="44" t="s">
        <v>45</v>
      </c>
      <c r="T8" s="32"/>
      <c r="U8" s="50"/>
      <c r="V8" s="42" t="s">
        <v>38</v>
      </c>
      <c r="W8" s="43" t="s">
        <v>39</v>
      </c>
      <c r="X8" s="44" t="s">
        <v>45</v>
      </c>
      <c r="Y8" s="42" t="s">
        <v>38</v>
      </c>
      <c r="Z8" s="43" t="s">
        <v>39</v>
      </c>
      <c r="AA8" s="44" t="s">
        <v>45</v>
      </c>
      <c r="AB8" s="42" t="s">
        <v>38</v>
      </c>
      <c r="AC8" s="43" t="s">
        <v>39</v>
      </c>
      <c r="AD8" s="44" t="s">
        <v>45</v>
      </c>
      <c r="AE8" s="42" t="s">
        <v>38</v>
      </c>
      <c r="AF8" s="43" t="s">
        <v>39</v>
      </c>
      <c r="AG8" s="44" t="s">
        <v>45</v>
      </c>
      <c r="AH8" s="42" t="s">
        <v>38</v>
      </c>
      <c r="AI8" s="43" t="s">
        <v>39</v>
      </c>
      <c r="AJ8" s="44" t="s">
        <v>45</v>
      </c>
    </row>
    <row r="9" spans="1:36" s="1" customFormat="1" ht="21" customHeight="1" x14ac:dyDescent="0.2">
      <c r="A9" s="20">
        <v>1</v>
      </c>
      <c r="B9" s="20">
        <f>A9+1</f>
        <v>2</v>
      </c>
      <c r="C9" s="20">
        <f>B9+1</f>
        <v>3</v>
      </c>
      <c r="D9" s="20">
        <f>C9+1</f>
        <v>4</v>
      </c>
      <c r="E9" s="20">
        <f t="shared" ref="E9:S9" si="0">D9+1</f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20">
        <f t="shared" si="0"/>
        <v>14</v>
      </c>
      <c r="O9" s="20">
        <f t="shared" si="0"/>
        <v>15</v>
      </c>
      <c r="P9" s="20">
        <f t="shared" si="0"/>
        <v>16</v>
      </c>
      <c r="Q9" s="20">
        <f t="shared" si="0"/>
        <v>17</v>
      </c>
      <c r="R9" s="20">
        <f t="shared" si="0"/>
        <v>18</v>
      </c>
      <c r="S9" s="20">
        <f t="shared" si="0"/>
        <v>19</v>
      </c>
      <c r="T9" s="32"/>
      <c r="U9" s="20"/>
      <c r="V9" s="20">
        <f>S9+1</f>
        <v>20</v>
      </c>
      <c r="W9" s="20">
        <f t="shared" ref="W9:AJ9" si="1">V9+1</f>
        <v>21</v>
      </c>
      <c r="X9" s="20">
        <f t="shared" si="1"/>
        <v>22</v>
      </c>
      <c r="Y9" s="20">
        <f t="shared" si="1"/>
        <v>23</v>
      </c>
      <c r="Z9" s="20">
        <f t="shared" si="1"/>
        <v>24</v>
      </c>
      <c r="AA9" s="20">
        <f t="shared" si="1"/>
        <v>25</v>
      </c>
      <c r="AB9" s="20">
        <f t="shared" si="1"/>
        <v>26</v>
      </c>
      <c r="AC9" s="20">
        <f t="shared" si="1"/>
        <v>27</v>
      </c>
      <c r="AD9" s="20">
        <f t="shared" si="1"/>
        <v>28</v>
      </c>
      <c r="AE9" s="20">
        <f t="shared" si="1"/>
        <v>29</v>
      </c>
      <c r="AF9" s="20">
        <f t="shared" si="1"/>
        <v>30</v>
      </c>
      <c r="AG9" s="20">
        <f t="shared" si="1"/>
        <v>31</v>
      </c>
      <c r="AH9" s="20">
        <f t="shared" si="1"/>
        <v>32</v>
      </c>
      <c r="AI9" s="20">
        <f t="shared" si="1"/>
        <v>33</v>
      </c>
      <c r="AJ9" s="20">
        <f t="shared" si="1"/>
        <v>34</v>
      </c>
    </row>
    <row r="10" spans="1:36" s="1" customFormat="1" ht="21" customHeight="1" x14ac:dyDescent="0.2">
      <c r="A10" s="21">
        <v>2000</v>
      </c>
      <c r="B10" s="22">
        <f t="shared" ref="B10:B15" si="2">C10-D10</f>
        <v>-1872</v>
      </c>
      <c r="C10" s="22">
        <f t="shared" ref="C10:C19" si="3">+F10+I10+L10+O10+R10+W10+Z10+AC10+AF10+AI10</f>
        <v>2277</v>
      </c>
      <c r="D10" s="22">
        <f t="shared" ref="D10:D19" si="4">+G10+J10+M10+P10+S10+X10+AA10+AD10+AG10+AJ10</f>
        <v>4149</v>
      </c>
      <c r="E10" s="22">
        <f t="shared" ref="E10:E15" si="5">+F10-G10</f>
        <v>-189</v>
      </c>
      <c r="F10" s="22">
        <f>+F25+F26+F27+F28</f>
        <v>234</v>
      </c>
      <c r="G10" s="22">
        <f>+G25+G26+G27+G28</f>
        <v>423</v>
      </c>
      <c r="H10" s="22">
        <f t="shared" ref="H10:H15" si="6">+I10-J10</f>
        <v>-20</v>
      </c>
      <c r="I10" s="22">
        <f>+I25+I26+I27+I28</f>
        <v>296</v>
      </c>
      <c r="J10" s="22">
        <f>+J25+J26+J27+J28</f>
        <v>316</v>
      </c>
      <c r="K10" s="22">
        <f t="shared" ref="K10:K15" si="7">+L10-M10</f>
        <v>-112</v>
      </c>
      <c r="L10" s="22">
        <f>+L25+L26+L27+L28</f>
        <v>208</v>
      </c>
      <c r="M10" s="22">
        <f>+M25+M26+M27+M28</f>
        <v>320</v>
      </c>
      <c r="N10" s="22">
        <f t="shared" ref="N10:N15" si="8">+O10-P10</f>
        <v>-116</v>
      </c>
      <c r="O10" s="22">
        <f>+O25+O26+O27+O28</f>
        <v>104</v>
      </c>
      <c r="P10" s="22">
        <f>+P25+P26+P27+P28</f>
        <v>220</v>
      </c>
      <c r="Q10" s="22">
        <f t="shared" ref="Q10:Q15" si="9">+R10-S10</f>
        <v>-156</v>
      </c>
      <c r="R10" s="22">
        <f>+R25+R26+R27+R28</f>
        <v>61</v>
      </c>
      <c r="S10" s="22">
        <f>+S25+S26+S27+S28</f>
        <v>217</v>
      </c>
      <c r="T10"/>
      <c r="U10" s="33">
        <v>2000</v>
      </c>
      <c r="V10" s="22">
        <f t="shared" ref="V10:V15" si="10">+W10-X10</f>
        <v>-521</v>
      </c>
      <c r="W10" s="22">
        <f>+W25+W26+W27+W28</f>
        <v>34</v>
      </c>
      <c r="X10" s="22">
        <f>+X25+X26+X27+X28</f>
        <v>555</v>
      </c>
      <c r="Y10" s="22">
        <f t="shared" ref="Y10:Y15" si="11">+Z10-AA10</f>
        <v>-539</v>
      </c>
      <c r="Z10" s="22">
        <f>+Z25+Z26+Z27+Z28</f>
        <v>1287</v>
      </c>
      <c r="AA10" s="22">
        <f>+AA25+AA26+AA27+AA28</f>
        <v>1826</v>
      </c>
      <c r="AB10" s="22">
        <f t="shared" ref="AB10:AB15" si="12">+AC10-AD10</f>
        <v>-89</v>
      </c>
      <c r="AC10" s="22">
        <f>+AC25+AC26+AC27+AC28</f>
        <v>50</v>
      </c>
      <c r="AD10" s="22">
        <f>+AD25+AD26+AD27+AD28</f>
        <v>139</v>
      </c>
      <c r="AE10" s="22">
        <f t="shared" ref="AE10:AE15" si="13">+AF10-AG10</f>
        <v>-130</v>
      </c>
      <c r="AF10" s="22">
        <f>+AF25+AF26+AF27+AF28</f>
        <v>3</v>
      </c>
      <c r="AG10" s="22">
        <f>+AG25+AG26+AG27+AG28</f>
        <v>133</v>
      </c>
      <c r="AH10" s="22">
        <f t="shared" ref="AH10:AH15" si="14">+AI10-AJ10</f>
        <v>0</v>
      </c>
      <c r="AI10" s="22">
        <f>+AI25+AI26+AI27+AI28</f>
        <v>0</v>
      </c>
      <c r="AJ10" s="22">
        <f>+AJ25+AJ26+AJ27+AJ28</f>
        <v>0</v>
      </c>
    </row>
    <row r="11" spans="1:36" s="1" customFormat="1" ht="21" customHeight="1" x14ac:dyDescent="0.2">
      <c r="A11" s="23">
        <v>2001</v>
      </c>
      <c r="B11" s="24">
        <f t="shared" si="2"/>
        <v>-1467</v>
      </c>
      <c r="C11" s="24">
        <f t="shared" si="3"/>
        <v>2424</v>
      </c>
      <c r="D11" s="24">
        <f t="shared" si="4"/>
        <v>3891</v>
      </c>
      <c r="E11" s="24">
        <f t="shared" si="5"/>
        <v>-78</v>
      </c>
      <c r="F11" s="24">
        <f>+F29+F30+F31+F32</f>
        <v>201</v>
      </c>
      <c r="G11" s="24">
        <f>+G29+G30+G31+G32</f>
        <v>279</v>
      </c>
      <c r="H11" s="24">
        <f t="shared" si="6"/>
        <v>97</v>
      </c>
      <c r="I11" s="24">
        <f>+I29+I30+I31+I32</f>
        <v>431</v>
      </c>
      <c r="J11" s="24">
        <f>+J29+J30+J31+J32</f>
        <v>334</v>
      </c>
      <c r="K11" s="24">
        <f t="shared" si="7"/>
        <v>-102</v>
      </c>
      <c r="L11" s="24">
        <f>+L29+L30+L31+L32</f>
        <v>185</v>
      </c>
      <c r="M11" s="24">
        <f>+M29+M30+M31+M32</f>
        <v>287</v>
      </c>
      <c r="N11" s="24">
        <f t="shared" si="8"/>
        <v>-259</v>
      </c>
      <c r="O11" s="24">
        <f>+O29+O30+O31+O32</f>
        <v>173</v>
      </c>
      <c r="P11" s="24">
        <f>+P29+P30+P31+P32</f>
        <v>432</v>
      </c>
      <c r="Q11" s="24">
        <f t="shared" si="9"/>
        <v>-179</v>
      </c>
      <c r="R11" s="24">
        <f>+R29+R30+R31+R32</f>
        <v>84</v>
      </c>
      <c r="S11" s="24">
        <f>+S29+S30+S31+S32</f>
        <v>263</v>
      </c>
      <c r="T11"/>
      <c r="U11" s="34">
        <v>2001</v>
      </c>
      <c r="V11" s="24">
        <f t="shared" si="10"/>
        <v>-460</v>
      </c>
      <c r="W11" s="24">
        <f>+W29+W30+W31+W32</f>
        <v>48</v>
      </c>
      <c r="X11" s="24">
        <f>+X29+X30+X31+X32</f>
        <v>508</v>
      </c>
      <c r="Y11" s="24">
        <f t="shared" si="11"/>
        <v>-327</v>
      </c>
      <c r="Z11" s="24">
        <f>+Z29+Z30+Z31+Z32</f>
        <v>1227</v>
      </c>
      <c r="AA11" s="24">
        <f>+AA29+AA30+AA31+AA32</f>
        <v>1554</v>
      </c>
      <c r="AB11" s="24">
        <f t="shared" si="12"/>
        <v>-53</v>
      </c>
      <c r="AC11" s="24">
        <f>+AC29+AC30+AC31+AC32</f>
        <v>67</v>
      </c>
      <c r="AD11" s="24">
        <f>+AD29+AD30+AD31+AD32</f>
        <v>120</v>
      </c>
      <c r="AE11" s="24">
        <f t="shared" si="13"/>
        <v>-106</v>
      </c>
      <c r="AF11" s="24">
        <f>+AF29+AF30+AF31+AF32</f>
        <v>8</v>
      </c>
      <c r="AG11" s="24">
        <f>+AG29+AG30+AG31+AG32</f>
        <v>114</v>
      </c>
      <c r="AH11" s="24">
        <f t="shared" si="14"/>
        <v>0</v>
      </c>
      <c r="AI11" s="24">
        <f>+AI29+AI30+AI31+AI32</f>
        <v>0</v>
      </c>
      <c r="AJ11" s="24">
        <f>+AJ29+AJ30+AJ31+AJ32</f>
        <v>0</v>
      </c>
    </row>
    <row r="12" spans="1:36" s="1" customFormat="1" ht="21" customHeight="1" x14ac:dyDescent="0.2">
      <c r="A12" s="21">
        <v>2002</v>
      </c>
      <c r="B12" s="22">
        <f t="shared" si="2"/>
        <v>-1712</v>
      </c>
      <c r="C12" s="22">
        <f t="shared" si="3"/>
        <v>2453</v>
      </c>
      <c r="D12" s="22">
        <f t="shared" si="4"/>
        <v>4165</v>
      </c>
      <c r="E12" s="22">
        <f t="shared" si="5"/>
        <v>-24</v>
      </c>
      <c r="F12" s="22">
        <f>+F33+F34+F35+F36</f>
        <v>164</v>
      </c>
      <c r="G12" s="22">
        <f>+G33+G34+G35+G36</f>
        <v>188</v>
      </c>
      <c r="H12" s="22">
        <f t="shared" si="6"/>
        <v>212</v>
      </c>
      <c r="I12" s="22">
        <f>+I33+I34+I35+I36</f>
        <v>550</v>
      </c>
      <c r="J12" s="22">
        <f>+J33+J34+J35+J36</f>
        <v>338</v>
      </c>
      <c r="K12" s="22">
        <f t="shared" si="7"/>
        <v>-137</v>
      </c>
      <c r="L12" s="22">
        <f>+L33+L34+L35+L36</f>
        <v>214</v>
      </c>
      <c r="M12" s="22">
        <f>+M33+M34+M35+M36</f>
        <v>351</v>
      </c>
      <c r="N12" s="22">
        <f t="shared" si="8"/>
        <v>-72</v>
      </c>
      <c r="O12" s="22">
        <f>+O33+O34+O35+O36</f>
        <v>135</v>
      </c>
      <c r="P12" s="22">
        <f>+P33+P34+P35+P36</f>
        <v>207</v>
      </c>
      <c r="Q12" s="22">
        <f t="shared" si="9"/>
        <v>-173</v>
      </c>
      <c r="R12" s="22">
        <f>+R33+R34+R35+R36</f>
        <v>99</v>
      </c>
      <c r="S12" s="22">
        <f>+S33+S34+S35+S36</f>
        <v>272</v>
      </c>
      <c r="T12"/>
      <c r="U12" s="33">
        <v>2002</v>
      </c>
      <c r="V12" s="22">
        <f t="shared" si="10"/>
        <v>-523</v>
      </c>
      <c r="W12" s="22">
        <f>+W33+W34+W35+W36</f>
        <v>34</v>
      </c>
      <c r="X12" s="22">
        <f>+X33+X34+X35+X36</f>
        <v>557</v>
      </c>
      <c r="Y12" s="22">
        <f t="shared" si="11"/>
        <v>-811</v>
      </c>
      <c r="Z12" s="22">
        <f>+Z33+Z34+Z35+Z36</f>
        <v>1189</v>
      </c>
      <c r="AA12" s="22">
        <f>+AA33+AA34+AA35+AA36</f>
        <v>2000</v>
      </c>
      <c r="AB12" s="22">
        <f t="shared" si="12"/>
        <v>-94</v>
      </c>
      <c r="AC12" s="22">
        <f>+AC33+AC34+AC35+AC36</f>
        <v>61</v>
      </c>
      <c r="AD12" s="22">
        <f>+AD33+AD34+AD35+AD36</f>
        <v>155</v>
      </c>
      <c r="AE12" s="22">
        <f t="shared" si="13"/>
        <v>-92</v>
      </c>
      <c r="AF12" s="22">
        <f>+AF33+AF34+AF35+AF36</f>
        <v>5</v>
      </c>
      <c r="AG12" s="22">
        <f>+AG33+AG34+AG35+AG36</f>
        <v>97</v>
      </c>
      <c r="AH12" s="22">
        <f t="shared" si="14"/>
        <v>2</v>
      </c>
      <c r="AI12" s="22">
        <f>+AI33+AI34+AI35+AI36</f>
        <v>2</v>
      </c>
      <c r="AJ12" s="22">
        <f>+AJ33+AJ34+AJ35+AJ36</f>
        <v>0</v>
      </c>
    </row>
    <row r="13" spans="1:36" s="8" customFormat="1" ht="21" customHeight="1" x14ac:dyDescent="0.2">
      <c r="A13" s="23">
        <v>2003</v>
      </c>
      <c r="B13" s="24">
        <f t="shared" si="2"/>
        <v>-2440</v>
      </c>
      <c r="C13" s="24">
        <f t="shared" si="3"/>
        <v>3110</v>
      </c>
      <c r="D13" s="24">
        <f t="shared" si="4"/>
        <v>5550</v>
      </c>
      <c r="E13" s="24">
        <f t="shared" si="5"/>
        <v>-2</v>
      </c>
      <c r="F13" s="24">
        <f>+F37+F38+F39+F40</f>
        <v>243</v>
      </c>
      <c r="G13" s="24">
        <f>+G37+G38+G39+G40</f>
        <v>245</v>
      </c>
      <c r="H13" s="24">
        <f t="shared" si="6"/>
        <v>-60</v>
      </c>
      <c r="I13" s="24">
        <f>+I37+I38+I39+I40</f>
        <v>731</v>
      </c>
      <c r="J13" s="24">
        <f>+J37+J38+J39+J40</f>
        <v>791</v>
      </c>
      <c r="K13" s="24">
        <f t="shared" si="7"/>
        <v>-193</v>
      </c>
      <c r="L13" s="24">
        <f>+L37+L38+L39+L40</f>
        <v>219</v>
      </c>
      <c r="M13" s="24">
        <f>+M37+M38+M39+M40</f>
        <v>412</v>
      </c>
      <c r="N13" s="24">
        <f t="shared" si="8"/>
        <v>-125</v>
      </c>
      <c r="O13" s="24">
        <f>+O37+O38+O39+O40</f>
        <v>161</v>
      </c>
      <c r="P13" s="24">
        <f>+P37+P38+P39+P40</f>
        <v>286</v>
      </c>
      <c r="Q13" s="24">
        <f t="shared" si="9"/>
        <v>-217</v>
      </c>
      <c r="R13" s="24">
        <f>+R37+R38+R39+R40</f>
        <v>134</v>
      </c>
      <c r="S13" s="24">
        <f>+S37+S38+S39+S40</f>
        <v>351</v>
      </c>
      <c r="T13" s="7"/>
      <c r="U13" s="34">
        <v>2003</v>
      </c>
      <c r="V13" s="24">
        <f t="shared" si="10"/>
        <v>-717</v>
      </c>
      <c r="W13" s="24">
        <f>+W37+W38+W39+W40</f>
        <v>28</v>
      </c>
      <c r="X13" s="24">
        <f>+X37+X38+X39+X40</f>
        <v>745</v>
      </c>
      <c r="Y13" s="24">
        <f t="shared" si="11"/>
        <v>-939</v>
      </c>
      <c r="Z13" s="24">
        <f>+Z37+Z38+Z39+Z40</f>
        <v>1532</v>
      </c>
      <c r="AA13" s="24">
        <f>+AA37+AA38+AA39+AA40</f>
        <v>2471</v>
      </c>
      <c r="AB13" s="24">
        <f t="shared" si="12"/>
        <v>-70</v>
      </c>
      <c r="AC13" s="24">
        <f>+AC37+AC38+AC39+AC40</f>
        <v>58</v>
      </c>
      <c r="AD13" s="24">
        <f>+AD37+AD38+AD39+AD40</f>
        <v>128</v>
      </c>
      <c r="AE13" s="24">
        <f t="shared" si="13"/>
        <v>-117</v>
      </c>
      <c r="AF13" s="24">
        <f>+AF37+AF38+AF39+AF40</f>
        <v>4</v>
      </c>
      <c r="AG13" s="24">
        <f>+AG37+AG38+AG39+AG40</f>
        <v>121</v>
      </c>
      <c r="AH13" s="24">
        <f t="shared" si="14"/>
        <v>0</v>
      </c>
      <c r="AI13" s="24">
        <f>+AI37+AI38+AI39+AI40</f>
        <v>0</v>
      </c>
      <c r="AJ13" s="24">
        <f>+AJ37+AJ38+AJ39+AJ40</f>
        <v>0</v>
      </c>
    </row>
    <row r="14" spans="1:36" s="1" customFormat="1" ht="21" customHeight="1" x14ac:dyDescent="0.2">
      <c r="A14" s="21">
        <v>2004</v>
      </c>
      <c r="B14" s="22">
        <f t="shared" si="2"/>
        <v>-2230</v>
      </c>
      <c r="C14" s="22">
        <f t="shared" si="3"/>
        <v>3438</v>
      </c>
      <c r="D14" s="22">
        <f t="shared" si="4"/>
        <v>5668</v>
      </c>
      <c r="E14" s="22">
        <f t="shared" si="5"/>
        <v>-15</v>
      </c>
      <c r="F14" s="22">
        <f>+F41+F42+F43+F44</f>
        <v>298</v>
      </c>
      <c r="G14" s="22">
        <f>+G41+G42+G43+G44</f>
        <v>313</v>
      </c>
      <c r="H14" s="22">
        <f t="shared" si="6"/>
        <v>20</v>
      </c>
      <c r="I14" s="22">
        <f>+I41+I42+I43+I44</f>
        <v>660</v>
      </c>
      <c r="J14" s="22">
        <f>+J41+J42+J43+J44</f>
        <v>640</v>
      </c>
      <c r="K14" s="22">
        <f t="shared" si="7"/>
        <v>-191</v>
      </c>
      <c r="L14" s="22">
        <f>+L41+L42+L43+L44</f>
        <v>65</v>
      </c>
      <c r="M14" s="22">
        <f>+M41+M42+M43+M44</f>
        <v>256</v>
      </c>
      <c r="N14" s="22">
        <f t="shared" si="8"/>
        <v>-212</v>
      </c>
      <c r="O14" s="22">
        <f>+O41+O42+O43+O44</f>
        <v>159</v>
      </c>
      <c r="P14" s="22">
        <f>+P41+P42+P43+P44</f>
        <v>371</v>
      </c>
      <c r="Q14" s="22">
        <f t="shared" si="9"/>
        <v>-225</v>
      </c>
      <c r="R14" s="22">
        <f>+R41+R42+R43+R44</f>
        <v>195</v>
      </c>
      <c r="S14" s="22">
        <f>+S41+S42+S43+S44</f>
        <v>420</v>
      </c>
      <c r="T14" s="7"/>
      <c r="U14" s="33">
        <v>2004</v>
      </c>
      <c r="V14" s="22">
        <f t="shared" si="10"/>
        <v>-853</v>
      </c>
      <c r="W14" s="22">
        <f>+W41+W42+W43+W44</f>
        <v>30</v>
      </c>
      <c r="X14" s="22">
        <f>+X41+X42+X43+X44</f>
        <v>883</v>
      </c>
      <c r="Y14" s="22">
        <f t="shared" si="11"/>
        <v>-569</v>
      </c>
      <c r="Z14" s="22">
        <f>+Z41+Z42+Z43+Z44</f>
        <v>1906</v>
      </c>
      <c r="AA14" s="22">
        <f>+AA41+AA42+AA43+AA44</f>
        <v>2475</v>
      </c>
      <c r="AB14" s="22">
        <f t="shared" si="12"/>
        <v>-40</v>
      </c>
      <c r="AC14" s="22">
        <f>+AC41+AC42+AC43+AC44</f>
        <v>91</v>
      </c>
      <c r="AD14" s="22">
        <f>+AD41+AD42+AD43+AD44</f>
        <v>131</v>
      </c>
      <c r="AE14" s="22">
        <f t="shared" si="13"/>
        <v>-145</v>
      </c>
      <c r="AF14" s="22">
        <f>+AF41+AF42+AF43+AF44</f>
        <v>34</v>
      </c>
      <c r="AG14" s="22">
        <f>+AG41+AG42+AG43+AG44</f>
        <v>179</v>
      </c>
      <c r="AH14" s="22">
        <f t="shared" si="14"/>
        <v>0</v>
      </c>
      <c r="AI14" s="22">
        <f>+AI41+AI42+AI43+AI44</f>
        <v>0</v>
      </c>
      <c r="AJ14" s="22">
        <f>+AJ41+AJ42+AJ43+AJ44</f>
        <v>0</v>
      </c>
    </row>
    <row r="15" spans="1:36" s="8" customFormat="1" ht="21" customHeight="1" x14ac:dyDescent="0.2">
      <c r="A15" s="23">
        <v>2005</v>
      </c>
      <c r="B15" s="24">
        <f t="shared" si="2"/>
        <v>-2117</v>
      </c>
      <c r="C15" s="24">
        <f t="shared" si="3"/>
        <v>4527</v>
      </c>
      <c r="D15" s="24">
        <f t="shared" si="4"/>
        <v>6644</v>
      </c>
      <c r="E15" s="24">
        <f t="shared" si="5"/>
        <v>-56</v>
      </c>
      <c r="F15" s="24">
        <f>+F45+F46+F47+F48</f>
        <v>308</v>
      </c>
      <c r="G15" s="24">
        <f>+G45+G46+G47+G48</f>
        <v>364</v>
      </c>
      <c r="H15" s="24">
        <f t="shared" si="6"/>
        <v>350</v>
      </c>
      <c r="I15" s="24">
        <f>+I45+I46+I47+I48</f>
        <v>862</v>
      </c>
      <c r="J15" s="24">
        <f>+J45+J46+J47+J48</f>
        <v>512</v>
      </c>
      <c r="K15" s="24">
        <f t="shared" si="7"/>
        <v>-320</v>
      </c>
      <c r="L15" s="24">
        <f>+L45+L46+L47+L48</f>
        <v>67</v>
      </c>
      <c r="M15" s="24">
        <f>+M45+M46+M47+M48</f>
        <v>387</v>
      </c>
      <c r="N15" s="24">
        <f t="shared" si="8"/>
        <v>-165</v>
      </c>
      <c r="O15" s="24">
        <f>+O45+O46+O47+O48</f>
        <v>219</v>
      </c>
      <c r="P15" s="24">
        <f>+P45+P46+P47+P48</f>
        <v>384</v>
      </c>
      <c r="Q15" s="24">
        <f t="shared" si="9"/>
        <v>-225</v>
      </c>
      <c r="R15" s="24">
        <f>+R45+R46+R47+R48</f>
        <v>196</v>
      </c>
      <c r="S15" s="24">
        <f>+S45+S46+S47+S48</f>
        <v>421</v>
      </c>
      <c r="T15" s="7"/>
      <c r="U15" s="34">
        <v>2005</v>
      </c>
      <c r="V15" s="24">
        <f t="shared" si="10"/>
        <v>-975</v>
      </c>
      <c r="W15" s="24">
        <f>+W45+W46+W47+W48</f>
        <v>62</v>
      </c>
      <c r="X15" s="24">
        <f>+X45+X46+X47+X48</f>
        <v>1037</v>
      </c>
      <c r="Y15" s="24">
        <f t="shared" si="11"/>
        <v>-496</v>
      </c>
      <c r="Z15" s="24">
        <f>+Z45+Z46+Z47+Z48</f>
        <v>2673</v>
      </c>
      <c r="AA15" s="24">
        <f>+AA45+AA46+AA47+AA48</f>
        <v>3169</v>
      </c>
      <c r="AB15" s="24">
        <f t="shared" si="12"/>
        <v>-66</v>
      </c>
      <c r="AC15" s="24">
        <f>+AC45+AC46+AC47+AC48</f>
        <v>94</v>
      </c>
      <c r="AD15" s="24">
        <f>+AD45+AD46+AD47+AD48</f>
        <v>160</v>
      </c>
      <c r="AE15" s="24">
        <f t="shared" si="13"/>
        <v>-164</v>
      </c>
      <c r="AF15" s="24">
        <f>+AF45+AF46+AF47+AF48</f>
        <v>46</v>
      </c>
      <c r="AG15" s="24">
        <f>+AG45+AG46+AG47+AG48</f>
        <v>210</v>
      </c>
      <c r="AH15" s="24">
        <f t="shared" si="14"/>
        <v>0</v>
      </c>
      <c r="AI15" s="24">
        <f>+AI45+AI46+AI47+AI48</f>
        <v>0</v>
      </c>
      <c r="AJ15" s="24">
        <f>+AJ45+AJ46+AJ47+AJ48</f>
        <v>0</v>
      </c>
    </row>
    <row r="16" spans="1:36" s="8" customFormat="1" ht="21" customHeight="1" x14ac:dyDescent="0.2">
      <c r="A16" s="21">
        <v>2006</v>
      </c>
      <c r="B16" s="22">
        <f>C16-D16</f>
        <v>-2019</v>
      </c>
      <c r="C16" s="22">
        <f t="shared" si="3"/>
        <v>6358</v>
      </c>
      <c r="D16" s="22">
        <f t="shared" si="4"/>
        <v>8377</v>
      </c>
      <c r="E16" s="22">
        <f>+F16-G16</f>
        <v>-73</v>
      </c>
      <c r="F16" s="22">
        <f>+F49+F50+F51+F52</f>
        <v>396</v>
      </c>
      <c r="G16" s="22">
        <f>+G49+G50+G51+G52</f>
        <v>469</v>
      </c>
      <c r="H16" s="22">
        <f>+I16-J16</f>
        <v>500</v>
      </c>
      <c r="I16" s="22">
        <f>+I49+I50+I51+I52</f>
        <v>1230</v>
      </c>
      <c r="J16" s="22">
        <f>+J49+J50+J51+J52</f>
        <v>730</v>
      </c>
      <c r="K16" s="22">
        <f>+L16-M16</f>
        <v>-302</v>
      </c>
      <c r="L16" s="22">
        <f>+L49+L50+L51+L52</f>
        <v>96</v>
      </c>
      <c r="M16" s="22">
        <f>+M49+M50+M51+M52</f>
        <v>398</v>
      </c>
      <c r="N16" s="22">
        <f>+O16-P16</f>
        <v>-160</v>
      </c>
      <c r="O16" s="22">
        <f>+O49+O50+O51+O52</f>
        <v>218</v>
      </c>
      <c r="P16" s="22">
        <f>+P49+P50+P51+P52</f>
        <v>378</v>
      </c>
      <c r="Q16" s="22">
        <f>+R16-S16</f>
        <v>-178</v>
      </c>
      <c r="R16" s="22">
        <f>+R49+R50+R51+R52</f>
        <v>407</v>
      </c>
      <c r="S16" s="22">
        <f>+S49+S50+S51+S52</f>
        <v>585</v>
      </c>
      <c r="T16" s="7"/>
      <c r="U16" s="33">
        <f t="shared" ref="U16:U22" si="15">+A16</f>
        <v>2006</v>
      </c>
      <c r="V16" s="22">
        <f>+W16-X16</f>
        <v>-1275</v>
      </c>
      <c r="W16" s="22">
        <f>+W49+W50+W51+W52</f>
        <v>38</v>
      </c>
      <c r="X16" s="22">
        <f>+X49+X50+X51+X52</f>
        <v>1313</v>
      </c>
      <c r="Y16" s="22">
        <f>+Z16-AA16</f>
        <v>-89</v>
      </c>
      <c r="Z16" s="22">
        <f>+Z49+Z50+Z51+Z52</f>
        <v>3763</v>
      </c>
      <c r="AA16" s="22">
        <f>+AA49+AA50+AA51+AA52</f>
        <v>3852</v>
      </c>
      <c r="AB16" s="22">
        <f>+AC16-AD16</f>
        <v>-86</v>
      </c>
      <c r="AC16" s="22">
        <f>+AC49+AC50+AC51+AC52</f>
        <v>148</v>
      </c>
      <c r="AD16" s="22">
        <f>+AD49+AD50+AD51+AD52</f>
        <v>234</v>
      </c>
      <c r="AE16" s="22">
        <f>+AF16-AG16</f>
        <v>-356</v>
      </c>
      <c r="AF16" s="22">
        <f>+AF49+AF50+AF51+AF52</f>
        <v>62</v>
      </c>
      <c r="AG16" s="22">
        <f>+AG49+AG50+AG51+AG52</f>
        <v>418</v>
      </c>
      <c r="AH16" s="22">
        <f>+AI16-AJ16</f>
        <v>0</v>
      </c>
      <c r="AI16" s="22">
        <f>+AI49+AI50+AI51+AI52</f>
        <v>0</v>
      </c>
      <c r="AJ16" s="22">
        <f>+AJ49+AJ50+AJ51+AJ52</f>
        <v>0</v>
      </c>
    </row>
    <row r="17" spans="1:36" s="8" customFormat="1" ht="21" customHeight="1" x14ac:dyDescent="0.2">
      <c r="A17" s="23">
        <v>2007</v>
      </c>
      <c r="B17" s="24">
        <f>C17-D17</f>
        <v>-1694</v>
      </c>
      <c r="C17" s="24">
        <f t="shared" si="3"/>
        <v>9012</v>
      </c>
      <c r="D17" s="24">
        <f t="shared" si="4"/>
        <v>10706</v>
      </c>
      <c r="E17" s="24">
        <f>+F17-G17</f>
        <v>-197</v>
      </c>
      <c r="F17" s="24">
        <f>+F56+F55+F54+F53</f>
        <v>506</v>
      </c>
      <c r="G17" s="24">
        <f>+G56+G55+G54+G53</f>
        <v>703</v>
      </c>
      <c r="H17" s="24">
        <f>+I17-J17</f>
        <v>703</v>
      </c>
      <c r="I17" s="24">
        <f>+I56+I55+I54+I53</f>
        <v>1618</v>
      </c>
      <c r="J17" s="24">
        <f>+J56+J55+J54+J53</f>
        <v>915</v>
      </c>
      <c r="K17" s="24">
        <f>+L17-M17</f>
        <v>-441</v>
      </c>
      <c r="L17" s="24">
        <f>+L56+L55+L54+L53</f>
        <v>20</v>
      </c>
      <c r="M17" s="24">
        <f>+M56+M55+M54+M53</f>
        <v>461</v>
      </c>
      <c r="N17" s="24">
        <f>+O17-P17</f>
        <v>-124</v>
      </c>
      <c r="O17" s="24">
        <f>+O56+O55+O54+O53</f>
        <v>395</v>
      </c>
      <c r="P17" s="24">
        <f>+P56+P55+P54+P53</f>
        <v>519</v>
      </c>
      <c r="Q17" s="24">
        <f>+R17-S17</f>
        <v>-211</v>
      </c>
      <c r="R17" s="24">
        <f>+R56+R55+R54+R53</f>
        <v>663</v>
      </c>
      <c r="S17" s="24">
        <f>+S56+S55+S54+S53</f>
        <v>874</v>
      </c>
      <c r="T17" s="7"/>
      <c r="U17" s="34">
        <f t="shared" si="15"/>
        <v>2007</v>
      </c>
      <c r="V17" s="24">
        <f>+W17-X17</f>
        <v>-1472</v>
      </c>
      <c r="W17" s="24">
        <f>+W56+W55+W54+W53</f>
        <v>103</v>
      </c>
      <c r="X17" s="24">
        <f>+X56+X55+X54+X53</f>
        <v>1575</v>
      </c>
      <c r="Y17" s="24">
        <f>+Z17-AA17</f>
        <v>437</v>
      </c>
      <c r="Z17" s="24">
        <f>+Z56+Z55+Z54+Z53</f>
        <v>5418</v>
      </c>
      <c r="AA17" s="24">
        <f>+AA56+AA55+AA54+AA53</f>
        <v>4981</v>
      </c>
      <c r="AB17" s="24">
        <f>+AC17-AD17</f>
        <v>-109</v>
      </c>
      <c r="AC17" s="24">
        <f>+AC56+AC55+AC54+AC53</f>
        <v>193</v>
      </c>
      <c r="AD17" s="24">
        <f>+AD56+AD55+AD54+AD53</f>
        <v>302</v>
      </c>
      <c r="AE17" s="24">
        <f>+AF17-AG17</f>
        <v>-280</v>
      </c>
      <c r="AF17" s="24">
        <f>+AF56+AF55+AF54+AF53</f>
        <v>96</v>
      </c>
      <c r="AG17" s="24">
        <f>+AG56+AG55+AG54+AG53</f>
        <v>376</v>
      </c>
      <c r="AH17" s="24">
        <f>+AI17-AJ17</f>
        <v>0</v>
      </c>
      <c r="AI17" s="24">
        <f>+AI56+AI55+AI54+AI53</f>
        <v>0</v>
      </c>
      <c r="AJ17" s="24">
        <f>+AJ56+AJ55+AJ54+AJ53</f>
        <v>0</v>
      </c>
    </row>
    <row r="18" spans="1:36" s="8" customFormat="1" ht="21" customHeight="1" x14ac:dyDescent="0.2">
      <c r="A18" s="21">
        <v>2008</v>
      </c>
      <c r="B18" s="22">
        <f>C18-D18</f>
        <v>-626</v>
      </c>
      <c r="C18" s="22">
        <f t="shared" si="3"/>
        <v>12827</v>
      </c>
      <c r="D18" s="22">
        <f t="shared" si="4"/>
        <v>13453</v>
      </c>
      <c r="E18" s="22">
        <f>+F18-G18</f>
        <v>-161</v>
      </c>
      <c r="F18" s="22">
        <f>+F57+F58+F59+F60</f>
        <v>621</v>
      </c>
      <c r="G18" s="22">
        <f>+G57+G58+G59+G60</f>
        <v>782</v>
      </c>
      <c r="H18" s="22">
        <f>+I18-J18</f>
        <v>653</v>
      </c>
      <c r="I18" s="22">
        <f>+I57+I58+I59+I60</f>
        <v>1903</v>
      </c>
      <c r="J18" s="22">
        <f>+J57+J58+J59+J60</f>
        <v>1250</v>
      </c>
      <c r="K18" s="22">
        <f>+L18-M18</f>
        <v>-345</v>
      </c>
      <c r="L18" s="22">
        <f>+L57+L58+L59+L60</f>
        <v>155</v>
      </c>
      <c r="M18" s="22">
        <f>+M57+M58+M59+M60</f>
        <v>500</v>
      </c>
      <c r="N18" s="22">
        <f>+O18-P18</f>
        <v>-292</v>
      </c>
      <c r="O18" s="22">
        <f>+O57+O58+O59+O60</f>
        <v>564</v>
      </c>
      <c r="P18" s="22">
        <f>+P57+P58+P59+P60</f>
        <v>856</v>
      </c>
      <c r="Q18" s="22">
        <f>+R18-S18</f>
        <v>-54</v>
      </c>
      <c r="R18" s="22">
        <f>+R57+R58+R59+R60</f>
        <v>942</v>
      </c>
      <c r="S18" s="22">
        <f>+S57+S58+S59+S60</f>
        <v>996</v>
      </c>
      <c r="T18" s="7"/>
      <c r="U18" s="33">
        <f t="shared" si="15"/>
        <v>2008</v>
      </c>
      <c r="V18" s="22">
        <f>+W18-X18</f>
        <v>-1566</v>
      </c>
      <c r="W18" s="22">
        <f>+W57+W58+W59+W60</f>
        <v>207</v>
      </c>
      <c r="X18" s="22">
        <f>+X57+X58+X59+X60</f>
        <v>1773</v>
      </c>
      <c r="Y18" s="22">
        <f>+Z18-AA18</f>
        <v>1637</v>
      </c>
      <c r="Z18" s="22">
        <f>+Z57+Z58+Z59+Z60</f>
        <v>8079</v>
      </c>
      <c r="AA18" s="22">
        <f>+AA57+AA58+AA59+AA60</f>
        <v>6442</v>
      </c>
      <c r="AB18" s="22">
        <f>+AC18-AD18</f>
        <v>-121</v>
      </c>
      <c r="AC18" s="22">
        <f>+AC57+AC58+AC59+AC60</f>
        <v>207</v>
      </c>
      <c r="AD18" s="22">
        <f>+AD57+AD58+AD59+AD60</f>
        <v>328</v>
      </c>
      <c r="AE18" s="22">
        <f>+AF18-AG18</f>
        <v>-377</v>
      </c>
      <c r="AF18" s="22">
        <f>+AF57+AF58+AF59+AF60</f>
        <v>149</v>
      </c>
      <c r="AG18" s="22">
        <f>+AG57+AG58+AG59+AG60</f>
        <v>526</v>
      </c>
      <c r="AH18" s="22">
        <f>+AI18-AJ18</f>
        <v>0</v>
      </c>
      <c r="AI18" s="22">
        <f>+AI57+AI58+AI59+AI60</f>
        <v>0</v>
      </c>
      <c r="AJ18" s="22">
        <f>+AJ57+AJ58+AJ59+AJ60</f>
        <v>0</v>
      </c>
    </row>
    <row r="19" spans="1:36" s="1" customFormat="1" ht="21" customHeight="1" x14ac:dyDescent="0.2">
      <c r="A19" s="23">
        <v>2009</v>
      </c>
      <c r="B19" s="24">
        <f>C19-D19</f>
        <v>-316</v>
      </c>
      <c r="C19" s="24">
        <f t="shared" si="3"/>
        <v>11264</v>
      </c>
      <c r="D19" s="24">
        <f t="shared" si="4"/>
        <v>11580</v>
      </c>
      <c r="E19" s="24">
        <f>+F19-G19</f>
        <v>-162</v>
      </c>
      <c r="F19" s="24">
        <f>+F61+F62+F63+F64</f>
        <v>646</v>
      </c>
      <c r="G19" s="24">
        <f>+G61+G62+G63+G64</f>
        <v>808</v>
      </c>
      <c r="H19" s="24">
        <f>+I19-J19</f>
        <v>517</v>
      </c>
      <c r="I19" s="24">
        <f>+I61+I62+I63+I64</f>
        <v>1509</v>
      </c>
      <c r="J19" s="24">
        <f>+J61+J62+J63+J64</f>
        <v>992</v>
      </c>
      <c r="K19" s="24">
        <f>+L19-M19</f>
        <v>-418</v>
      </c>
      <c r="L19" s="24">
        <f>+L61+L62+L63+L64</f>
        <v>28</v>
      </c>
      <c r="M19" s="24">
        <f>+M61+M62+M63+M64</f>
        <v>446</v>
      </c>
      <c r="N19" s="24">
        <f>+O19-P19</f>
        <v>-460</v>
      </c>
      <c r="O19" s="24">
        <f>+O61+O62+O63+O64</f>
        <v>420</v>
      </c>
      <c r="P19" s="24">
        <f>+P61+P62+P63+P64</f>
        <v>880</v>
      </c>
      <c r="Q19" s="24">
        <f>+R19-S19</f>
        <v>38</v>
      </c>
      <c r="R19" s="24">
        <f>+R61+R62+R63+R64</f>
        <v>885</v>
      </c>
      <c r="S19" s="24">
        <f>+S61+S62+S63+S64</f>
        <v>847</v>
      </c>
      <c r="T19"/>
      <c r="U19" s="34">
        <f t="shared" si="15"/>
        <v>2009</v>
      </c>
      <c r="V19" s="24">
        <f>+W19-X19</f>
        <v>-1439</v>
      </c>
      <c r="W19" s="24">
        <f>+W61+W62+W63+W64</f>
        <v>103</v>
      </c>
      <c r="X19" s="24">
        <f>+X61+X62+X63+X64</f>
        <v>1542</v>
      </c>
      <c r="Y19" s="24">
        <f>+Z19-AA19</f>
        <v>2073</v>
      </c>
      <c r="Z19" s="24">
        <f>+Z61+Z62+Z63+Z64</f>
        <v>7401</v>
      </c>
      <c r="AA19" s="24">
        <f>+AA61+AA62+AA63+AA64</f>
        <v>5328</v>
      </c>
      <c r="AB19" s="24">
        <f>+AC19-AD19</f>
        <v>-193</v>
      </c>
      <c r="AC19" s="24">
        <f>+AC61+AC62+AC63+AC64</f>
        <v>142</v>
      </c>
      <c r="AD19" s="24">
        <f>+AD61+AD62+AD63+AD64</f>
        <v>335</v>
      </c>
      <c r="AE19" s="24">
        <f>+AF19-AG19</f>
        <v>-272</v>
      </c>
      <c r="AF19" s="24">
        <f>+AF61+AF62+AF63+AF64</f>
        <v>130</v>
      </c>
      <c r="AG19" s="24">
        <f>+AG61+AG62+AG63+AG64</f>
        <v>402</v>
      </c>
      <c r="AH19" s="24">
        <f>+AI19-AJ19</f>
        <v>0</v>
      </c>
      <c r="AI19" s="24">
        <f>+AI61+AI62+AI63+AI64</f>
        <v>0</v>
      </c>
      <c r="AJ19" s="24">
        <f>+AJ61+AJ62+AJ63+AJ64</f>
        <v>0</v>
      </c>
    </row>
    <row r="20" spans="1:36" s="8" customFormat="1" ht="21" customHeight="1" x14ac:dyDescent="0.2">
      <c r="A20" s="25">
        <v>2010</v>
      </c>
      <c r="B20" s="22">
        <f>+B65+B66+B67+B68</f>
        <v>-490</v>
      </c>
      <c r="C20" s="22">
        <f t="shared" ref="C20:S20" si="16">+C65+C66+C67+C68</f>
        <v>14413</v>
      </c>
      <c r="D20" s="22">
        <f t="shared" si="16"/>
        <v>14903</v>
      </c>
      <c r="E20" s="22">
        <f t="shared" si="16"/>
        <v>-91</v>
      </c>
      <c r="F20" s="22">
        <f t="shared" si="16"/>
        <v>556</v>
      </c>
      <c r="G20" s="22">
        <f t="shared" si="16"/>
        <v>647</v>
      </c>
      <c r="H20" s="22">
        <f t="shared" si="16"/>
        <v>605</v>
      </c>
      <c r="I20" s="22">
        <f t="shared" si="16"/>
        <v>1321</v>
      </c>
      <c r="J20" s="22">
        <f t="shared" si="16"/>
        <v>716</v>
      </c>
      <c r="K20" s="22">
        <f t="shared" si="16"/>
        <v>-191</v>
      </c>
      <c r="L20" s="22">
        <f t="shared" si="16"/>
        <v>180</v>
      </c>
      <c r="M20" s="22">
        <f t="shared" si="16"/>
        <v>371</v>
      </c>
      <c r="N20" s="22">
        <f t="shared" si="16"/>
        <v>-294</v>
      </c>
      <c r="O20" s="22">
        <f t="shared" si="16"/>
        <v>559</v>
      </c>
      <c r="P20" s="22">
        <f t="shared" si="16"/>
        <v>853</v>
      </c>
      <c r="Q20" s="22">
        <f t="shared" si="16"/>
        <v>-125</v>
      </c>
      <c r="R20" s="22">
        <f t="shared" si="16"/>
        <v>1544</v>
      </c>
      <c r="S20" s="22">
        <f t="shared" si="16"/>
        <v>1669</v>
      </c>
      <c r="T20" s="7"/>
      <c r="U20" s="33">
        <f t="shared" si="15"/>
        <v>2010</v>
      </c>
      <c r="V20" s="22">
        <f t="shared" ref="V20:AJ20" si="17">+V65+V66+V67+V68</f>
        <v>-2011</v>
      </c>
      <c r="W20" s="22">
        <f t="shared" si="17"/>
        <v>237</v>
      </c>
      <c r="X20" s="22">
        <f t="shared" si="17"/>
        <v>2248</v>
      </c>
      <c r="Y20" s="22">
        <f t="shared" si="17"/>
        <v>2300</v>
      </c>
      <c r="Z20" s="22">
        <f t="shared" si="17"/>
        <v>9690</v>
      </c>
      <c r="AA20" s="22">
        <f t="shared" si="17"/>
        <v>7390</v>
      </c>
      <c r="AB20" s="22">
        <f t="shared" si="17"/>
        <v>-554</v>
      </c>
      <c r="AC20" s="22">
        <f t="shared" si="17"/>
        <v>308</v>
      </c>
      <c r="AD20" s="22">
        <f t="shared" si="17"/>
        <v>862</v>
      </c>
      <c r="AE20" s="22">
        <f t="shared" si="17"/>
        <v>-126</v>
      </c>
      <c r="AF20" s="22">
        <f t="shared" si="17"/>
        <v>11</v>
      </c>
      <c r="AG20" s="22">
        <f t="shared" si="17"/>
        <v>137</v>
      </c>
      <c r="AH20" s="22">
        <f t="shared" si="17"/>
        <v>-3</v>
      </c>
      <c r="AI20" s="22">
        <f t="shared" si="17"/>
        <v>7</v>
      </c>
      <c r="AJ20" s="22">
        <f t="shared" si="17"/>
        <v>10</v>
      </c>
    </row>
    <row r="21" spans="1:36" s="8" customFormat="1" ht="21" customHeight="1" x14ac:dyDescent="0.2">
      <c r="A21" s="23">
        <v>2011</v>
      </c>
      <c r="B21" s="24">
        <f>+B69+B70+B71+B72</f>
        <v>-638</v>
      </c>
      <c r="C21" s="24">
        <f t="shared" ref="C21:S21" si="18">+C69+C70+C71+C72</f>
        <v>15942</v>
      </c>
      <c r="D21" s="24">
        <f t="shared" si="18"/>
        <v>16580</v>
      </c>
      <c r="E21" s="24">
        <f t="shared" si="18"/>
        <v>-22</v>
      </c>
      <c r="F21" s="24">
        <f t="shared" si="18"/>
        <v>584</v>
      </c>
      <c r="G21" s="24">
        <f t="shared" si="18"/>
        <v>606</v>
      </c>
      <c r="H21" s="24">
        <f t="shared" si="18"/>
        <v>900</v>
      </c>
      <c r="I21" s="24">
        <f t="shared" si="18"/>
        <v>1598</v>
      </c>
      <c r="J21" s="24">
        <f t="shared" si="18"/>
        <v>698</v>
      </c>
      <c r="K21" s="24">
        <f t="shared" si="18"/>
        <v>-433</v>
      </c>
      <c r="L21" s="24">
        <f t="shared" si="18"/>
        <v>408</v>
      </c>
      <c r="M21" s="24">
        <f t="shared" si="18"/>
        <v>841</v>
      </c>
      <c r="N21" s="24">
        <f t="shared" si="18"/>
        <v>-265</v>
      </c>
      <c r="O21" s="24">
        <f t="shared" si="18"/>
        <v>479</v>
      </c>
      <c r="P21" s="24">
        <f t="shared" si="18"/>
        <v>744</v>
      </c>
      <c r="Q21" s="24">
        <f t="shared" si="18"/>
        <v>204</v>
      </c>
      <c r="R21" s="24">
        <f t="shared" si="18"/>
        <v>2118</v>
      </c>
      <c r="S21" s="24">
        <f t="shared" si="18"/>
        <v>1914</v>
      </c>
      <c r="T21" s="7"/>
      <c r="U21" s="34">
        <f t="shared" si="15"/>
        <v>2011</v>
      </c>
      <c r="V21" s="24">
        <f t="shared" ref="V21:AJ21" si="19">+V69+V70+V71+V72</f>
        <v>-2139</v>
      </c>
      <c r="W21" s="24">
        <f t="shared" si="19"/>
        <v>268</v>
      </c>
      <c r="X21" s="24">
        <f t="shared" si="19"/>
        <v>2407</v>
      </c>
      <c r="Y21" s="24">
        <f t="shared" si="19"/>
        <v>1796</v>
      </c>
      <c r="Z21" s="24">
        <f t="shared" si="19"/>
        <v>9953</v>
      </c>
      <c r="AA21" s="24">
        <f t="shared" si="19"/>
        <v>8157</v>
      </c>
      <c r="AB21" s="24">
        <f t="shared" si="19"/>
        <v>-554</v>
      </c>
      <c r="AC21" s="24">
        <f t="shared" si="19"/>
        <v>524</v>
      </c>
      <c r="AD21" s="24">
        <f t="shared" si="19"/>
        <v>1078</v>
      </c>
      <c r="AE21" s="24">
        <f t="shared" si="19"/>
        <v>-125</v>
      </c>
      <c r="AF21" s="24">
        <f t="shared" si="19"/>
        <v>6</v>
      </c>
      <c r="AG21" s="24">
        <f t="shared" si="19"/>
        <v>131</v>
      </c>
      <c r="AH21" s="24">
        <f t="shared" si="19"/>
        <v>0</v>
      </c>
      <c r="AI21" s="24">
        <f t="shared" si="19"/>
        <v>4</v>
      </c>
      <c r="AJ21" s="24">
        <f t="shared" si="19"/>
        <v>4</v>
      </c>
    </row>
    <row r="22" spans="1:36" s="14" customFormat="1" ht="21" customHeight="1" x14ac:dyDescent="0.2">
      <c r="A22" s="25">
        <v>2012</v>
      </c>
      <c r="B22" s="22">
        <f>+B73+B74+B75+B76</f>
        <v>-334</v>
      </c>
      <c r="C22" s="22">
        <f t="shared" ref="C22:S22" si="20">+C73+C74+C75+C76</f>
        <v>15791</v>
      </c>
      <c r="D22" s="22">
        <f t="shared" si="20"/>
        <v>16125</v>
      </c>
      <c r="E22" s="22">
        <f t="shared" si="20"/>
        <v>-87</v>
      </c>
      <c r="F22" s="22">
        <f t="shared" si="20"/>
        <v>546</v>
      </c>
      <c r="G22" s="22">
        <f t="shared" si="20"/>
        <v>633</v>
      </c>
      <c r="H22" s="22">
        <f t="shared" si="20"/>
        <v>773</v>
      </c>
      <c r="I22" s="22">
        <f t="shared" si="20"/>
        <v>1581</v>
      </c>
      <c r="J22" s="22">
        <f t="shared" si="20"/>
        <v>808</v>
      </c>
      <c r="K22" s="22">
        <f t="shared" si="20"/>
        <v>-263</v>
      </c>
      <c r="L22" s="22">
        <f t="shared" si="20"/>
        <v>362</v>
      </c>
      <c r="M22" s="22">
        <f t="shared" si="20"/>
        <v>625</v>
      </c>
      <c r="N22" s="22">
        <f t="shared" si="20"/>
        <v>-294</v>
      </c>
      <c r="O22" s="22">
        <f t="shared" si="20"/>
        <v>449</v>
      </c>
      <c r="P22" s="22">
        <f t="shared" si="20"/>
        <v>743</v>
      </c>
      <c r="Q22" s="22">
        <f t="shared" si="20"/>
        <v>456</v>
      </c>
      <c r="R22" s="22">
        <f t="shared" si="20"/>
        <v>2417</v>
      </c>
      <c r="S22" s="22">
        <f t="shared" si="20"/>
        <v>1961</v>
      </c>
      <c r="T22"/>
      <c r="U22" s="33">
        <f t="shared" si="15"/>
        <v>2012</v>
      </c>
      <c r="V22" s="22">
        <f t="shared" ref="V22:AJ22" si="21">+V73+V74+V75+V76</f>
        <v>-2103</v>
      </c>
      <c r="W22" s="22">
        <f t="shared" si="21"/>
        <v>229</v>
      </c>
      <c r="X22" s="22">
        <f t="shared" si="21"/>
        <v>2332</v>
      </c>
      <c r="Y22" s="22">
        <f t="shared" si="21"/>
        <v>1982</v>
      </c>
      <c r="Z22" s="22">
        <f t="shared" si="21"/>
        <v>9818</v>
      </c>
      <c r="AA22" s="22">
        <f t="shared" si="21"/>
        <v>7836</v>
      </c>
      <c r="AB22" s="22">
        <f t="shared" si="21"/>
        <v>-669</v>
      </c>
      <c r="AC22" s="22">
        <f t="shared" si="21"/>
        <v>388</v>
      </c>
      <c r="AD22" s="22">
        <f t="shared" si="21"/>
        <v>1057</v>
      </c>
      <c r="AE22" s="22">
        <f t="shared" si="21"/>
        <v>-128</v>
      </c>
      <c r="AF22" s="22">
        <f t="shared" si="21"/>
        <v>1</v>
      </c>
      <c r="AG22" s="22">
        <f t="shared" si="21"/>
        <v>129</v>
      </c>
      <c r="AH22" s="22">
        <f t="shared" si="21"/>
        <v>-1</v>
      </c>
      <c r="AI22" s="22">
        <f t="shared" si="21"/>
        <v>0</v>
      </c>
      <c r="AJ22" s="22">
        <f t="shared" si="21"/>
        <v>1</v>
      </c>
    </row>
    <row r="23" spans="1:36" s="8" customFormat="1" ht="21" customHeight="1" x14ac:dyDescent="0.2">
      <c r="A23" s="23">
        <v>2013</v>
      </c>
      <c r="B23" s="24">
        <f>+B77+B78+B79+B80</f>
        <v>-498</v>
      </c>
      <c r="C23" s="24">
        <f t="shared" ref="C23:S23" si="22">+C77+C78+C79+C80</f>
        <v>16509</v>
      </c>
      <c r="D23" s="24">
        <f t="shared" si="22"/>
        <v>17007</v>
      </c>
      <c r="E23" s="24">
        <f t="shared" si="22"/>
        <v>-142</v>
      </c>
      <c r="F23" s="24">
        <f t="shared" si="22"/>
        <v>545</v>
      </c>
      <c r="G23" s="24">
        <f t="shared" si="22"/>
        <v>687</v>
      </c>
      <c r="H23" s="24">
        <f t="shared" si="22"/>
        <v>727</v>
      </c>
      <c r="I23" s="24">
        <f t="shared" si="22"/>
        <v>1529</v>
      </c>
      <c r="J23" s="24">
        <f t="shared" si="22"/>
        <v>802</v>
      </c>
      <c r="K23" s="24">
        <f t="shared" si="22"/>
        <v>-536</v>
      </c>
      <c r="L23" s="24">
        <f t="shared" si="22"/>
        <v>205</v>
      </c>
      <c r="M23" s="24">
        <f t="shared" si="22"/>
        <v>741</v>
      </c>
      <c r="N23" s="24">
        <f t="shared" si="22"/>
        <v>-163</v>
      </c>
      <c r="O23" s="24">
        <f t="shared" si="22"/>
        <v>508</v>
      </c>
      <c r="P23" s="24">
        <f t="shared" si="22"/>
        <v>671</v>
      </c>
      <c r="Q23" s="24">
        <f t="shared" si="22"/>
        <v>669</v>
      </c>
      <c r="R23" s="24">
        <f t="shared" si="22"/>
        <v>2955</v>
      </c>
      <c r="S23" s="24">
        <f t="shared" si="22"/>
        <v>2286</v>
      </c>
      <c r="T23"/>
      <c r="U23" s="23">
        <f>+A23</f>
        <v>2013</v>
      </c>
      <c r="V23" s="24">
        <f t="shared" ref="V23:AJ23" si="23">+V77+V78+V79+V80</f>
        <v>-2391</v>
      </c>
      <c r="W23" s="24">
        <f t="shared" si="23"/>
        <v>318</v>
      </c>
      <c r="X23" s="24">
        <f t="shared" si="23"/>
        <v>2709</v>
      </c>
      <c r="Y23" s="24">
        <f t="shared" si="23"/>
        <v>1795</v>
      </c>
      <c r="Z23" s="24">
        <f t="shared" si="23"/>
        <v>10070</v>
      </c>
      <c r="AA23" s="24">
        <f t="shared" si="23"/>
        <v>8275</v>
      </c>
      <c r="AB23" s="24">
        <f t="shared" si="23"/>
        <v>-326</v>
      </c>
      <c r="AC23" s="24">
        <f t="shared" si="23"/>
        <v>379</v>
      </c>
      <c r="AD23" s="24">
        <f t="shared" si="23"/>
        <v>705</v>
      </c>
      <c r="AE23" s="24">
        <f t="shared" si="23"/>
        <v>-131</v>
      </c>
      <c r="AF23" s="24">
        <f t="shared" si="23"/>
        <v>0</v>
      </c>
      <c r="AG23" s="24">
        <f t="shared" si="23"/>
        <v>131</v>
      </c>
      <c r="AH23" s="24">
        <f t="shared" si="23"/>
        <v>0</v>
      </c>
      <c r="AI23" s="24">
        <f t="shared" si="23"/>
        <v>0</v>
      </c>
      <c r="AJ23" s="24">
        <f t="shared" si="23"/>
        <v>0</v>
      </c>
    </row>
    <row r="24" spans="1:36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/>
      <c r="U24" s="35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s="1" customFormat="1" ht="21" customHeight="1" x14ac:dyDescent="0.2">
      <c r="A25" s="28" t="s">
        <v>0</v>
      </c>
      <c r="B25" s="22">
        <f t="shared" ref="B25:B48" si="24">C25-D25</f>
        <v>-569</v>
      </c>
      <c r="C25" s="22">
        <f t="shared" ref="C25:C56" si="25">+F25+I25+L25+O25+R25+W25+Z25+AC25+AF25+AI25</f>
        <v>496</v>
      </c>
      <c r="D25" s="22">
        <f t="shared" ref="D25:D56" si="26">+G25+J25+M25+P25+S25+X25+AA25+AD25+AG25+AJ25</f>
        <v>1065</v>
      </c>
      <c r="E25" s="22">
        <f t="shared" ref="E25:E48" si="27">+F25-G25</f>
        <v>-73</v>
      </c>
      <c r="F25" s="22">
        <v>55</v>
      </c>
      <c r="G25" s="22">
        <v>128</v>
      </c>
      <c r="H25" s="22">
        <f t="shared" ref="H25:H48" si="28">+I25-J25</f>
        <v>20</v>
      </c>
      <c r="I25" s="22">
        <v>72</v>
      </c>
      <c r="J25" s="22">
        <v>52</v>
      </c>
      <c r="K25" s="22">
        <f t="shared" ref="K25:K48" si="29">+L25-M25</f>
        <v>-27</v>
      </c>
      <c r="L25" s="22">
        <v>57</v>
      </c>
      <c r="M25" s="22">
        <v>84</v>
      </c>
      <c r="N25" s="22">
        <f t="shared" ref="N25:N48" si="30">+O25-P25</f>
        <v>-43</v>
      </c>
      <c r="O25" s="22">
        <v>22</v>
      </c>
      <c r="P25" s="22">
        <v>65</v>
      </c>
      <c r="Q25" s="22">
        <f t="shared" ref="Q25:Q48" si="31">+R25-S25</f>
        <v>-42</v>
      </c>
      <c r="R25" s="22">
        <v>10</v>
      </c>
      <c r="S25" s="22">
        <v>52</v>
      </c>
      <c r="T25"/>
      <c r="U25" s="36" t="s">
        <v>0</v>
      </c>
      <c r="V25" s="22">
        <f t="shared" ref="V25:V48" si="32">+W25-X25</f>
        <v>-110</v>
      </c>
      <c r="W25" s="22">
        <v>9</v>
      </c>
      <c r="X25" s="22">
        <v>119</v>
      </c>
      <c r="Y25" s="22">
        <f t="shared" ref="Y25:Y48" si="33">+Z25-AA25</f>
        <v>-232</v>
      </c>
      <c r="Z25" s="22">
        <v>261</v>
      </c>
      <c r="AA25" s="22">
        <v>493</v>
      </c>
      <c r="AB25" s="22">
        <f t="shared" ref="AB25:AB48" si="34">+AC25-AD25</f>
        <v>-21</v>
      </c>
      <c r="AC25" s="22">
        <v>10</v>
      </c>
      <c r="AD25" s="22">
        <v>31</v>
      </c>
      <c r="AE25" s="22">
        <f t="shared" ref="AE25:AE48" si="35">+AF25-AG25</f>
        <v>-41</v>
      </c>
      <c r="AF25" s="22">
        <v>0</v>
      </c>
      <c r="AG25" s="22">
        <v>41</v>
      </c>
      <c r="AH25" s="22">
        <f t="shared" ref="AH25:AH48" si="36">+AI25-AJ25</f>
        <v>0</v>
      </c>
      <c r="AI25" s="22">
        <v>0</v>
      </c>
      <c r="AJ25" s="22">
        <v>0</v>
      </c>
    </row>
    <row r="26" spans="1:36" s="1" customFormat="1" ht="21" customHeight="1" x14ac:dyDescent="0.2">
      <c r="A26" s="29" t="s">
        <v>1</v>
      </c>
      <c r="B26" s="24">
        <f t="shared" si="24"/>
        <v>-404</v>
      </c>
      <c r="C26" s="24">
        <f t="shared" si="25"/>
        <v>596</v>
      </c>
      <c r="D26" s="24">
        <f t="shared" si="26"/>
        <v>1000</v>
      </c>
      <c r="E26" s="24">
        <f t="shared" si="27"/>
        <v>-51</v>
      </c>
      <c r="F26" s="24">
        <v>64</v>
      </c>
      <c r="G26" s="24">
        <v>115</v>
      </c>
      <c r="H26" s="24">
        <f t="shared" si="28"/>
        <v>-35</v>
      </c>
      <c r="I26" s="24">
        <v>72</v>
      </c>
      <c r="J26" s="24">
        <v>107</v>
      </c>
      <c r="K26" s="24">
        <f t="shared" si="29"/>
        <v>-26</v>
      </c>
      <c r="L26" s="24">
        <v>39</v>
      </c>
      <c r="M26" s="24">
        <v>65</v>
      </c>
      <c r="N26" s="24">
        <f t="shared" si="30"/>
        <v>-20</v>
      </c>
      <c r="O26" s="24">
        <v>24</v>
      </c>
      <c r="P26" s="24">
        <v>44</v>
      </c>
      <c r="Q26" s="24">
        <f t="shared" si="31"/>
        <v>-27</v>
      </c>
      <c r="R26" s="24">
        <v>20</v>
      </c>
      <c r="S26" s="24">
        <v>47</v>
      </c>
      <c r="T26"/>
      <c r="U26" s="37" t="s">
        <v>1</v>
      </c>
      <c r="V26" s="24">
        <f t="shared" si="32"/>
        <v>-116</v>
      </c>
      <c r="W26" s="24">
        <v>12</v>
      </c>
      <c r="X26" s="24">
        <v>128</v>
      </c>
      <c r="Y26" s="24">
        <f t="shared" si="33"/>
        <v>-80</v>
      </c>
      <c r="Z26" s="24">
        <v>349</v>
      </c>
      <c r="AA26" s="24">
        <v>429</v>
      </c>
      <c r="AB26" s="24">
        <f t="shared" si="34"/>
        <v>-13</v>
      </c>
      <c r="AC26" s="24">
        <v>16</v>
      </c>
      <c r="AD26" s="24">
        <v>29</v>
      </c>
      <c r="AE26" s="24">
        <f t="shared" si="35"/>
        <v>-36</v>
      </c>
      <c r="AF26" s="24">
        <v>0</v>
      </c>
      <c r="AG26" s="24">
        <v>36</v>
      </c>
      <c r="AH26" s="24">
        <f t="shared" si="36"/>
        <v>0</v>
      </c>
      <c r="AI26" s="24">
        <v>0</v>
      </c>
      <c r="AJ26" s="24">
        <v>0</v>
      </c>
    </row>
    <row r="27" spans="1:36" s="1" customFormat="1" ht="21" customHeight="1" x14ac:dyDescent="0.2">
      <c r="A27" s="28" t="s">
        <v>2</v>
      </c>
      <c r="B27" s="22">
        <f t="shared" si="24"/>
        <v>-406</v>
      </c>
      <c r="C27" s="22">
        <f t="shared" si="25"/>
        <v>563</v>
      </c>
      <c r="D27" s="22">
        <f t="shared" si="26"/>
        <v>969</v>
      </c>
      <c r="E27" s="22">
        <f t="shared" si="27"/>
        <v>-45</v>
      </c>
      <c r="F27" s="22">
        <v>59</v>
      </c>
      <c r="G27" s="22">
        <v>104</v>
      </c>
      <c r="H27" s="22">
        <f t="shared" si="28"/>
        <v>-5</v>
      </c>
      <c r="I27" s="22">
        <v>76</v>
      </c>
      <c r="J27" s="22">
        <v>81</v>
      </c>
      <c r="K27" s="22">
        <f t="shared" si="29"/>
        <v>-32</v>
      </c>
      <c r="L27" s="22">
        <v>48</v>
      </c>
      <c r="M27" s="22">
        <v>80</v>
      </c>
      <c r="N27" s="22">
        <f t="shared" si="30"/>
        <v>-28</v>
      </c>
      <c r="O27" s="22">
        <v>24</v>
      </c>
      <c r="P27" s="22">
        <v>52</v>
      </c>
      <c r="Q27" s="22">
        <f t="shared" si="31"/>
        <v>-38</v>
      </c>
      <c r="R27" s="22">
        <v>15</v>
      </c>
      <c r="S27" s="22">
        <v>53</v>
      </c>
      <c r="T27"/>
      <c r="U27" s="36" t="s">
        <v>2</v>
      </c>
      <c r="V27" s="22">
        <f t="shared" si="32"/>
        <v>-122</v>
      </c>
      <c r="W27" s="22">
        <v>7</v>
      </c>
      <c r="X27" s="22">
        <v>129</v>
      </c>
      <c r="Y27" s="22">
        <f t="shared" si="33"/>
        <v>-89</v>
      </c>
      <c r="Z27" s="22">
        <v>318</v>
      </c>
      <c r="AA27" s="22">
        <v>407</v>
      </c>
      <c r="AB27" s="22">
        <f t="shared" si="34"/>
        <v>-18</v>
      </c>
      <c r="AC27" s="22">
        <v>14</v>
      </c>
      <c r="AD27" s="22">
        <v>32</v>
      </c>
      <c r="AE27" s="22">
        <f t="shared" si="35"/>
        <v>-29</v>
      </c>
      <c r="AF27" s="22">
        <v>2</v>
      </c>
      <c r="AG27" s="22">
        <v>31</v>
      </c>
      <c r="AH27" s="22">
        <f t="shared" si="36"/>
        <v>0</v>
      </c>
      <c r="AI27" s="22">
        <v>0</v>
      </c>
      <c r="AJ27" s="22">
        <v>0</v>
      </c>
    </row>
    <row r="28" spans="1:36" s="1" customFormat="1" ht="21" customHeight="1" x14ac:dyDescent="0.2">
      <c r="A28" s="29" t="s">
        <v>3</v>
      </c>
      <c r="B28" s="24">
        <f t="shared" si="24"/>
        <v>-493</v>
      </c>
      <c r="C28" s="24">
        <f t="shared" si="25"/>
        <v>622</v>
      </c>
      <c r="D28" s="24">
        <f t="shared" si="26"/>
        <v>1115</v>
      </c>
      <c r="E28" s="24">
        <f t="shared" si="27"/>
        <v>-20</v>
      </c>
      <c r="F28" s="24">
        <v>56</v>
      </c>
      <c r="G28" s="24">
        <v>76</v>
      </c>
      <c r="H28" s="24">
        <f t="shared" si="28"/>
        <v>0</v>
      </c>
      <c r="I28" s="24">
        <v>76</v>
      </c>
      <c r="J28" s="24">
        <v>76</v>
      </c>
      <c r="K28" s="24">
        <f t="shared" si="29"/>
        <v>-27</v>
      </c>
      <c r="L28" s="24">
        <v>64</v>
      </c>
      <c r="M28" s="24">
        <v>91</v>
      </c>
      <c r="N28" s="24">
        <f t="shared" si="30"/>
        <v>-25</v>
      </c>
      <c r="O28" s="24">
        <v>34</v>
      </c>
      <c r="P28" s="24">
        <v>59</v>
      </c>
      <c r="Q28" s="24">
        <f t="shared" si="31"/>
        <v>-49</v>
      </c>
      <c r="R28" s="24">
        <v>16</v>
      </c>
      <c r="S28" s="24">
        <v>65</v>
      </c>
      <c r="T28"/>
      <c r="U28" s="37" t="s">
        <v>3</v>
      </c>
      <c r="V28" s="24">
        <f t="shared" si="32"/>
        <v>-173</v>
      </c>
      <c r="W28" s="24">
        <v>6</v>
      </c>
      <c r="X28" s="24">
        <v>179</v>
      </c>
      <c r="Y28" s="24">
        <f t="shared" si="33"/>
        <v>-138</v>
      </c>
      <c r="Z28" s="24">
        <v>359</v>
      </c>
      <c r="AA28" s="24">
        <v>497</v>
      </c>
      <c r="AB28" s="24">
        <f t="shared" si="34"/>
        <v>-37</v>
      </c>
      <c r="AC28" s="24">
        <v>10</v>
      </c>
      <c r="AD28" s="24">
        <v>47</v>
      </c>
      <c r="AE28" s="24">
        <f t="shared" si="35"/>
        <v>-24</v>
      </c>
      <c r="AF28" s="24">
        <v>1</v>
      </c>
      <c r="AG28" s="24">
        <v>25</v>
      </c>
      <c r="AH28" s="24">
        <f t="shared" si="36"/>
        <v>0</v>
      </c>
      <c r="AI28" s="24">
        <v>0</v>
      </c>
      <c r="AJ28" s="24">
        <v>0</v>
      </c>
    </row>
    <row r="29" spans="1:36" s="1" customFormat="1" ht="21" customHeight="1" x14ac:dyDescent="0.2">
      <c r="A29" s="28" t="s">
        <v>7</v>
      </c>
      <c r="B29" s="22">
        <f t="shared" si="24"/>
        <v>-328</v>
      </c>
      <c r="C29" s="22">
        <f t="shared" si="25"/>
        <v>571</v>
      </c>
      <c r="D29" s="22">
        <f t="shared" si="26"/>
        <v>899</v>
      </c>
      <c r="E29" s="22">
        <f t="shared" si="27"/>
        <v>-40</v>
      </c>
      <c r="F29" s="22">
        <v>40</v>
      </c>
      <c r="G29" s="22">
        <v>80</v>
      </c>
      <c r="H29" s="22">
        <f t="shared" si="28"/>
        <v>81</v>
      </c>
      <c r="I29" s="22">
        <v>114</v>
      </c>
      <c r="J29" s="22">
        <v>33</v>
      </c>
      <c r="K29" s="22">
        <f t="shared" si="29"/>
        <v>-23</v>
      </c>
      <c r="L29" s="22">
        <v>53</v>
      </c>
      <c r="M29" s="22">
        <v>76</v>
      </c>
      <c r="N29" s="22">
        <f t="shared" si="30"/>
        <v>-39</v>
      </c>
      <c r="O29" s="22">
        <v>35</v>
      </c>
      <c r="P29" s="22">
        <v>74</v>
      </c>
      <c r="Q29" s="22">
        <f t="shared" si="31"/>
        <v>-62</v>
      </c>
      <c r="R29" s="22">
        <v>15</v>
      </c>
      <c r="S29" s="22">
        <v>77</v>
      </c>
      <c r="T29"/>
      <c r="U29" s="36" t="s">
        <v>7</v>
      </c>
      <c r="V29" s="22">
        <f t="shared" si="32"/>
        <v>-117</v>
      </c>
      <c r="W29" s="22">
        <v>13</v>
      </c>
      <c r="X29" s="22">
        <v>130</v>
      </c>
      <c r="Y29" s="22">
        <f t="shared" si="33"/>
        <v>-90</v>
      </c>
      <c r="Z29" s="22">
        <v>283</v>
      </c>
      <c r="AA29" s="22">
        <v>373</v>
      </c>
      <c r="AB29" s="22">
        <f t="shared" si="34"/>
        <v>-7</v>
      </c>
      <c r="AC29" s="22">
        <v>16</v>
      </c>
      <c r="AD29" s="22">
        <v>23</v>
      </c>
      <c r="AE29" s="22">
        <f t="shared" si="35"/>
        <v>-31</v>
      </c>
      <c r="AF29" s="22">
        <v>2</v>
      </c>
      <c r="AG29" s="22">
        <v>33</v>
      </c>
      <c r="AH29" s="22">
        <f t="shared" si="36"/>
        <v>0</v>
      </c>
      <c r="AI29" s="22">
        <v>0</v>
      </c>
      <c r="AJ29" s="22">
        <v>0</v>
      </c>
    </row>
    <row r="30" spans="1:36" s="1" customFormat="1" ht="21" customHeight="1" x14ac:dyDescent="0.2">
      <c r="A30" s="29" t="s">
        <v>4</v>
      </c>
      <c r="B30" s="24">
        <f t="shared" si="24"/>
        <v>-285</v>
      </c>
      <c r="C30" s="24">
        <f t="shared" si="25"/>
        <v>565</v>
      </c>
      <c r="D30" s="24">
        <f t="shared" si="26"/>
        <v>850</v>
      </c>
      <c r="E30" s="24">
        <f t="shared" si="27"/>
        <v>-7</v>
      </c>
      <c r="F30" s="24">
        <v>63</v>
      </c>
      <c r="G30" s="24">
        <v>70</v>
      </c>
      <c r="H30" s="24">
        <f t="shared" si="28"/>
        <v>25</v>
      </c>
      <c r="I30" s="24">
        <v>102</v>
      </c>
      <c r="J30" s="24">
        <v>77</v>
      </c>
      <c r="K30" s="24">
        <f t="shared" si="29"/>
        <v>-32</v>
      </c>
      <c r="L30" s="24">
        <v>29</v>
      </c>
      <c r="M30" s="24">
        <v>61</v>
      </c>
      <c r="N30" s="24">
        <f t="shared" si="30"/>
        <v>-53</v>
      </c>
      <c r="O30" s="24">
        <v>26</v>
      </c>
      <c r="P30" s="24">
        <v>79</v>
      </c>
      <c r="Q30" s="24">
        <f t="shared" si="31"/>
        <v>-29</v>
      </c>
      <c r="R30" s="24">
        <v>21</v>
      </c>
      <c r="S30" s="24">
        <v>50</v>
      </c>
      <c r="T30"/>
      <c r="U30" s="37" t="s">
        <v>4</v>
      </c>
      <c r="V30" s="24">
        <f t="shared" si="32"/>
        <v>-85</v>
      </c>
      <c r="W30" s="24">
        <v>14</v>
      </c>
      <c r="X30" s="24">
        <v>99</v>
      </c>
      <c r="Y30" s="24">
        <f t="shared" si="33"/>
        <v>-61</v>
      </c>
      <c r="Z30" s="24">
        <v>288</v>
      </c>
      <c r="AA30" s="24">
        <v>349</v>
      </c>
      <c r="AB30" s="24">
        <f t="shared" si="34"/>
        <v>-11</v>
      </c>
      <c r="AC30" s="24">
        <v>20</v>
      </c>
      <c r="AD30" s="24">
        <v>31</v>
      </c>
      <c r="AE30" s="24">
        <f t="shared" si="35"/>
        <v>-32</v>
      </c>
      <c r="AF30" s="24">
        <v>2</v>
      </c>
      <c r="AG30" s="24">
        <v>34</v>
      </c>
      <c r="AH30" s="24">
        <f t="shared" si="36"/>
        <v>0</v>
      </c>
      <c r="AI30" s="24">
        <v>0</v>
      </c>
      <c r="AJ30" s="24">
        <v>0</v>
      </c>
    </row>
    <row r="31" spans="1:36" s="1" customFormat="1" ht="21" customHeight="1" x14ac:dyDescent="0.2">
      <c r="A31" s="28" t="s">
        <v>5</v>
      </c>
      <c r="B31" s="22">
        <f t="shared" si="24"/>
        <v>-352</v>
      </c>
      <c r="C31" s="22">
        <f t="shared" si="25"/>
        <v>582</v>
      </c>
      <c r="D31" s="22">
        <f t="shared" si="26"/>
        <v>934</v>
      </c>
      <c r="E31" s="22">
        <f t="shared" si="27"/>
        <v>-17</v>
      </c>
      <c r="F31" s="22">
        <v>47</v>
      </c>
      <c r="G31" s="22">
        <v>64</v>
      </c>
      <c r="H31" s="22">
        <f t="shared" si="28"/>
        <v>-30</v>
      </c>
      <c r="I31" s="22">
        <v>112</v>
      </c>
      <c r="J31" s="22">
        <v>142</v>
      </c>
      <c r="K31" s="22">
        <f t="shared" si="29"/>
        <v>-14</v>
      </c>
      <c r="L31" s="22">
        <v>48</v>
      </c>
      <c r="M31" s="22">
        <v>62</v>
      </c>
      <c r="N31" s="22">
        <f t="shared" si="30"/>
        <v>-25</v>
      </c>
      <c r="O31" s="22">
        <v>38</v>
      </c>
      <c r="P31" s="22">
        <v>63</v>
      </c>
      <c r="Q31" s="22">
        <f t="shared" si="31"/>
        <v>-31</v>
      </c>
      <c r="R31" s="22">
        <v>23</v>
      </c>
      <c r="S31" s="22">
        <v>54</v>
      </c>
      <c r="T31"/>
      <c r="U31" s="36" t="s">
        <v>5</v>
      </c>
      <c r="V31" s="22">
        <f t="shared" si="32"/>
        <v>-103</v>
      </c>
      <c r="W31" s="22">
        <v>9</v>
      </c>
      <c r="X31" s="22">
        <v>112</v>
      </c>
      <c r="Y31" s="22">
        <f t="shared" si="33"/>
        <v>-94</v>
      </c>
      <c r="Z31" s="22">
        <v>287</v>
      </c>
      <c r="AA31" s="22">
        <v>381</v>
      </c>
      <c r="AB31" s="22">
        <f t="shared" si="34"/>
        <v>-12</v>
      </c>
      <c r="AC31" s="22">
        <v>15</v>
      </c>
      <c r="AD31" s="22">
        <v>27</v>
      </c>
      <c r="AE31" s="22">
        <f t="shared" si="35"/>
        <v>-26</v>
      </c>
      <c r="AF31" s="22">
        <v>3</v>
      </c>
      <c r="AG31" s="22">
        <v>29</v>
      </c>
      <c r="AH31" s="22">
        <f t="shared" si="36"/>
        <v>0</v>
      </c>
      <c r="AI31" s="22">
        <v>0</v>
      </c>
      <c r="AJ31" s="22">
        <v>0</v>
      </c>
    </row>
    <row r="32" spans="1:36" s="1" customFormat="1" ht="21" customHeight="1" x14ac:dyDescent="0.2">
      <c r="A32" s="29" t="s">
        <v>6</v>
      </c>
      <c r="B32" s="24">
        <f t="shared" si="24"/>
        <v>-502</v>
      </c>
      <c r="C32" s="24">
        <f t="shared" si="25"/>
        <v>706</v>
      </c>
      <c r="D32" s="24">
        <f t="shared" si="26"/>
        <v>1208</v>
      </c>
      <c r="E32" s="24">
        <f t="shared" si="27"/>
        <v>-14</v>
      </c>
      <c r="F32" s="24">
        <v>51</v>
      </c>
      <c r="G32" s="24">
        <v>65</v>
      </c>
      <c r="H32" s="24">
        <f t="shared" si="28"/>
        <v>21</v>
      </c>
      <c r="I32" s="24">
        <v>103</v>
      </c>
      <c r="J32" s="24">
        <v>82</v>
      </c>
      <c r="K32" s="24">
        <f t="shared" si="29"/>
        <v>-33</v>
      </c>
      <c r="L32" s="24">
        <v>55</v>
      </c>
      <c r="M32" s="24">
        <v>88</v>
      </c>
      <c r="N32" s="24">
        <f t="shared" si="30"/>
        <v>-142</v>
      </c>
      <c r="O32" s="24">
        <v>74</v>
      </c>
      <c r="P32" s="24">
        <v>216</v>
      </c>
      <c r="Q32" s="24">
        <f t="shared" si="31"/>
        <v>-57</v>
      </c>
      <c r="R32" s="24">
        <v>25</v>
      </c>
      <c r="S32" s="24">
        <v>82</v>
      </c>
      <c r="T32"/>
      <c r="U32" s="37" t="s">
        <v>6</v>
      </c>
      <c r="V32" s="24">
        <f t="shared" si="32"/>
        <v>-155</v>
      </c>
      <c r="W32" s="24">
        <v>12</v>
      </c>
      <c r="X32" s="24">
        <v>167</v>
      </c>
      <c r="Y32" s="24">
        <f t="shared" si="33"/>
        <v>-82</v>
      </c>
      <c r="Z32" s="24">
        <v>369</v>
      </c>
      <c r="AA32" s="24">
        <v>451</v>
      </c>
      <c r="AB32" s="24">
        <f t="shared" si="34"/>
        <v>-23</v>
      </c>
      <c r="AC32" s="24">
        <v>16</v>
      </c>
      <c r="AD32" s="24">
        <v>39</v>
      </c>
      <c r="AE32" s="24">
        <f t="shared" si="35"/>
        <v>-17</v>
      </c>
      <c r="AF32" s="24">
        <v>1</v>
      </c>
      <c r="AG32" s="24">
        <v>18</v>
      </c>
      <c r="AH32" s="24">
        <f t="shared" si="36"/>
        <v>0</v>
      </c>
      <c r="AI32" s="24">
        <v>0</v>
      </c>
      <c r="AJ32" s="24">
        <v>0</v>
      </c>
    </row>
    <row r="33" spans="1:36" s="1" customFormat="1" ht="21" customHeight="1" x14ac:dyDescent="0.2">
      <c r="A33" s="28" t="s">
        <v>11</v>
      </c>
      <c r="B33" s="22">
        <f t="shared" si="24"/>
        <v>-408</v>
      </c>
      <c r="C33" s="22">
        <f t="shared" si="25"/>
        <v>513</v>
      </c>
      <c r="D33" s="22">
        <f t="shared" si="26"/>
        <v>921</v>
      </c>
      <c r="E33" s="22">
        <f t="shared" si="27"/>
        <v>-26</v>
      </c>
      <c r="F33" s="22">
        <v>28</v>
      </c>
      <c r="G33" s="22">
        <v>54</v>
      </c>
      <c r="H33" s="22">
        <f t="shared" si="28"/>
        <v>25</v>
      </c>
      <c r="I33" s="22">
        <v>140</v>
      </c>
      <c r="J33" s="22">
        <v>115</v>
      </c>
      <c r="K33" s="22">
        <f t="shared" si="29"/>
        <v>-5</v>
      </c>
      <c r="L33" s="22">
        <v>61</v>
      </c>
      <c r="M33" s="22">
        <v>66</v>
      </c>
      <c r="N33" s="22">
        <f t="shared" si="30"/>
        <v>-10</v>
      </c>
      <c r="O33" s="22">
        <v>40</v>
      </c>
      <c r="P33" s="22">
        <v>50</v>
      </c>
      <c r="Q33" s="22">
        <f t="shared" si="31"/>
        <v>-37</v>
      </c>
      <c r="R33" s="22">
        <v>15</v>
      </c>
      <c r="S33" s="22">
        <v>52</v>
      </c>
      <c r="T33"/>
      <c r="U33" s="36" t="s">
        <v>11</v>
      </c>
      <c r="V33" s="22">
        <f t="shared" si="32"/>
        <v>-97</v>
      </c>
      <c r="W33" s="22">
        <v>6</v>
      </c>
      <c r="X33" s="22">
        <v>103</v>
      </c>
      <c r="Y33" s="22">
        <f t="shared" si="33"/>
        <v>-204</v>
      </c>
      <c r="Z33" s="22">
        <v>209</v>
      </c>
      <c r="AA33" s="22">
        <v>413</v>
      </c>
      <c r="AB33" s="22">
        <f t="shared" si="34"/>
        <v>-21</v>
      </c>
      <c r="AC33" s="22">
        <v>13</v>
      </c>
      <c r="AD33" s="22">
        <v>34</v>
      </c>
      <c r="AE33" s="22">
        <f t="shared" si="35"/>
        <v>-33</v>
      </c>
      <c r="AF33" s="22">
        <v>1</v>
      </c>
      <c r="AG33" s="22">
        <v>34</v>
      </c>
      <c r="AH33" s="22">
        <f t="shared" si="36"/>
        <v>0</v>
      </c>
      <c r="AI33" s="22">
        <v>0</v>
      </c>
      <c r="AJ33" s="22">
        <v>0</v>
      </c>
    </row>
    <row r="34" spans="1:36" s="1" customFormat="1" ht="21" customHeight="1" x14ac:dyDescent="0.2">
      <c r="A34" s="29" t="s">
        <v>8</v>
      </c>
      <c r="B34" s="24">
        <f t="shared" si="24"/>
        <v>-329</v>
      </c>
      <c r="C34" s="24">
        <f t="shared" si="25"/>
        <v>622</v>
      </c>
      <c r="D34" s="24">
        <f t="shared" si="26"/>
        <v>951</v>
      </c>
      <c r="E34" s="24">
        <f t="shared" si="27"/>
        <v>-1</v>
      </c>
      <c r="F34" s="24">
        <v>37</v>
      </c>
      <c r="G34" s="24">
        <v>38</v>
      </c>
      <c r="H34" s="24">
        <f t="shared" si="28"/>
        <v>50</v>
      </c>
      <c r="I34" s="24">
        <v>134</v>
      </c>
      <c r="J34" s="24">
        <v>84</v>
      </c>
      <c r="K34" s="24">
        <f t="shared" si="29"/>
        <v>-23</v>
      </c>
      <c r="L34" s="24">
        <v>65</v>
      </c>
      <c r="M34" s="24">
        <v>88</v>
      </c>
      <c r="N34" s="24">
        <f t="shared" si="30"/>
        <v>1</v>
      </c>
      <c r="O34" s="24">
        <v>34</v>
      </c>
      <c r="P34" s="24">
        <v>33</v>
      </c>
      <c r="Q34" s="24">
        <f t="shared" si="31"/>
        <v>-41</v>
      </c>
      <c r="R34" s="24">
        <v>27</v>
      </c>
      <c r="S34" s="24">
        <v>68</v>
      </c>
      <c r="T34"/>
      <c r="U34" s="37" t="s">
        <v>8</v>
      </c>
      <c r="V34" s="24">
        <f t="shared" si="32"/>
        <v>-112</v>
      </c>
      <c r="W34" s="24">
        <v>11</v>
      </c>
      <c r="X34" s="24">
        <v>123</v>
      </c>
      <c r="Y34" s="24">
        <f t="shared" si="33"/>
        <v>-136</v>
      </c>
      <c r="Z34" s="24">
        <v>299</v>
      </c>
      <c r="AA34" s="24">
        <v>435</v>
      </c>
      <c r="AB34" s="24">
        <f t="shared" si="34"/>
        <v>-37</v>
      </c>
      <c r="AC34" s="24">
        <v>15</v>
      </c>
      <c r="AD34" s="24">
        <v>52</v>
      </c>
      <c r="AE34" s="24">
        <f t="shared" si="35"/>
        <v>-30</v>
      </c>
      <c r="AF34" s="24">
        <v>0</v>
      </c>
      <c r="AG34" s="24">
        <v>30</v>
      </c>
      <c r="AH34" s="24">
        <f t="shared" si="36"/>
        <v>0</v>
      </c>
      <c r="AI34" s="24">
        <v>0</v>
      </c>
      <c r="AJ34" s="24">
        <v>0</v>
      </c>
    </row>
    <row r="35" spans="1:36" s="1" customFormat="1" ht="21" customHeight="1" x14ac:dyDescent="0.2">
      <c r="A35" s="28" t="s">
        <v>9</v>
      </c>
      <c r="B35" s="22">
        <f t="shared" si="24"/>
        <v>-460</v>
      </c>
      <c r="C35" s="22">
        <f t="shared" si="25"/>
        <v>574</v>
      </c>
      <c r="D35" s="22">
        <f t="shared" si="26"/>
        <v>1034</v>
      </c>
      <c r="E35" s="22">
        <f t="shared" si="27"/>
        <v>2</v>
      </c>
      <c r="F35" s="22">
        <v>53</v>
      </c>
      <c r="G35" s="22">
        <v>51</v>
      </c>
      <c r="H35" s="22">
        <f t="shared" si="28"/>
        <v>95</v>
      </c>
      <c r="I35" s="22">
        <v>137</v>
      </c>
      <c r="J35" s="22">
        <v>42</v>
      </c>
      <c r="K35" s="22">
        <f t="shared" si="29"/>
        <v>-83</v>
      </c>
      <c r="L35" s="22">
        <v>29</v>
      </c>
      <c r="M35" s="22">
        <v>112</v>
      </c>
      <c r="N35" s="22">
        <f t="shared" si="30"/>
        <v>-30</v>
      </c>
      <c r="O35" s="22">
        <v>29</v>
      </c>
      <c r="P35" s="22">
        <v>59</v>
      </c>
      <c r="Q35" s="22">
        <f t="shared" si="31"/>
        <v>-30</v>
      </c>
      <c r="R35" s="22">
        <v>28</v>
      </c>
      <c r="S35" s="22">
        <v>58</v>
      </c>
      <c r="T35"/>
      <c r="U35" s="36" t="s">
        <v>9</v>
      </c>
      <c r="V35" s="22">
        <f t="shared" si="32"/>
        <v>-128</v>
      </c>
      <c r="W35" s="22">
        <v>4</v>
      </c>
      <c r="X35" s="22">
        <v>132</v>
      </c>
      <c r="Y35" s="22">
        <f t="shared" si="33"/>
        <v>-258</v>
      </c>
      <c r="Z35" s="22">
        <v>275</v>
      </c>
      <c r="AA35" s="22">
        <v>533</v>
      </c>
      <c r="AB35" s="22">
        <f t="shared" si="34"/>
        <v>-14</v>
      </c>
      <c r="AC35" s="22">
        <v>17</v>
      </c>
      <c r="AD35" s="22">
        <v>31</v>
      </c>
      <c r="AE35" s="22">
        <f t="shared" si="35"/>
        <v>-14</v>
      </c>
      <c r="AF35" s="22">
        <v>2</v>
      </c>
      <c r="AG35" s="22">
        <v>16</v>
      </c>
      <c r="AH35" s="22">
        <f t="shared" si="36"/>
        <v>0</v>
      </c>
      <c r="AI35" s="22">
        <v>0</v>
      </c>
      <c r="AJ35" s="22">
        <v>0</v>
      </c>
    </row>
    <row r="36" spans="1:36" s="1" customFormat="1" ht="21" customHeight="1" x14ac:dyDescent="0.2">
      <c r="A36" s="29" t="s">
        <v>10</v>
      </c>
      <c r="B36" s="24">
        <f t="shared" si="24"/>
        <v>-515</v>
      </c>
      <c r="C36" s="24">
        <f t="shared" si="25"/>
        <v>744</v>
      </c>
      <c r="D36" s="24">
        <f t="shared" si="26"/>
        <v>1259</v>
      </c>
      <c r="E36" s="24">
        <f t="shared" si="27"/>
        <v>1</v>
      </c>
      <c r="F36" s="24">
        <v>46</v>
      </c>
      <c r="G36" s="24">
        <v>45</v>
      </c>
      <c r="H36" s="24">
        <f t="shared" si="28"/>
        <v>42</v>
      </c>
      <c r="I36" s="24">
        <v>139</v>
      </c>
      <c r="J36" s="24">
        <v>97</v>
      </c>
      <c r="K36" s="24">
        <f t="shared" si="29"/>
        <v>-26</v>
      </c>
      <c r="L36" s="24">
        <v>59</v>
      </c>
      <c r="M36" s="24">
        <v>85</v>
      </c>
      <c r="N36" s="24">
        <f t="shared" si="30"/>
        <v>-33</v>
      </c>
      <c r="O36" s="24">
        <v>32</v>
      </c>
      <c r="P36" s="24">
        <v>65</v>
      </c>
      <c r="Q36" s="24">
        <f t="shared" si="31"/>
        <v>-65</v>
      </c>
      <c r="R36" s="24">
        <v>29</v>
      </c>
      <c r="S36" s="24">
        <v>94</v>
      </c>
      <c r="T36"/>
      <c r="U36" s="37" t="s">
        <v>10</v>
      </c>
      <c r="V36" s="24">
        <f t="shared" si="32"/>
        <v>-186</v>
      </c>
      <c r="W36" s="24">
        <v>13</v>
      </c>
      <c r="X36" s="24">
        <v>199</v>
      </c>
      <c r="Y36" s="24">
        <f t="shared" si="33"/>
        <v>-213</v>
      </c>
      <c r="Z36" s="24">
        <v>406</v>
      </c>
      <c r="AA36" s="24">
        <v>619</v>
      </c>
      <c r="AB36" s="24">
        <f t="shared" si="34"/>
        <v>-22</v>
      </c>
      <c r="AC36" s="24">
        <v>16</v>
      </c>
      <c r="AD36" s="24">
        <v>38</v>
      </c>
      <c r="AE36" s="24">
        <f t="shared" si="35"/>
        <v>-15</v>
      </c>
      <c r="AF36" s="24">
        <v>2</v>
      </c>
      <c r="AG36" s="24">
        <v>17</v>
      </c>
      <c r="AH36" s="24">
        <f t="shared" si="36"/>
        <v>2</v>
      </c>
      <c r="AI36" s="24">
        <v>2</v>
      </c>
      <c r="AJ36" s="24">
        <v>0</v>
      </c>
    </row>
    <row r="37" spans="1:36" s="1" customFormat="1" ht="21" customHeight="1" x14ac:dyDescent="0.2">
      <c r="A37" s="28" t="s">
        <v>15</v>
      </c>
      <c r="B37" s="22">
        <f t="shared" si="24"/>
        <v>-630</v>
      </c>
      <c r="C37" s="22">
        <f t="shared" si="25"/>
        <v>614</v>
      </c>
      <c r="D37" s="22">
        <f t="shared" si="26"/>
        <v>1244</v>
      </c>
      <c r="E37" s="22">
        <f t="shared" si="27"/>
        <v>-22</v>
      </c>
      <c r="F37" s="22">
        <v>49</v>
      </c>
      <c r="G37" s="22">
        <v>71</v>
      </c>
      <c r="H37" s="22">
        <f t="shared" si="28"/>
        <v>-19</v>
      </c>
      <c r="I37" s="22">
        <v>118</v>
      </c>
      <c r="J37" s="22">
        <v>137</v>
      </c>
      <c r="K37" s="22">
        <f t="shared" si="29"/>
        <v>-52</v>
      </c>
      <c r="L37" s="22">
        <v>43</v>
      </c>
      <c r="M37" s="22">
        <v>95</v>
      </c>
      <c r="N37" s="22">
        <f t="shared" si="30"/>
        <v>-25</v>
      </c>
      <c r="O37" s="22">
        <v>30</v>
      </c>
      <c r="P37" s="22">
        <v>55</v>
      </c>
      <c r="Q37" s="22">
        <f t="shared" si="31"/>
        <v>-49</v>
      </c>
      <c r="R37" s="22">
        <v>31</v>
      </c>
      <c r="S37" s="22">
        <v>80</v>
      </c>
      <c r="T37"/>
      <c r="U37" s="36" t="s">
        <v>15</v>
      </c>
      <c r="V37" s="22">
        <f t="shared" si="32"/>
        <v>-244</v>
      </c>
      <c r="W37" s="22">
        <v>11</v>
      </c>
      <c r="X37" s="22">
        <v>255</v>
      </c>
      <c r="Y37" s="22">
        <f t="shared" si="33"/>
        <v>-176</v>
      </c>
      <c r="Z37" s="22">
        <v>317</v>
      </c>
      <c r="AA37" s="22">
        <v>493</v>
      </c>
      <c r="AB37" s="22">
        <f t="shared" si="34"/>
        <v>-11</v>
      </c>
      <c r="AC37" s="22">
        <v>13</v>
      </c>
      <c r="AD37" s="22">
        <v>24</v>
      </c>
      <c r="AE37" s="22">
        <f t="shared" si="35"/>
        <v>-32</v>
      </c>
      <c r="AF37" s="22">
        <v>2</v>
      </c>
      <c r="AG37" s="22">
        <v>34</v>
      </c>
      <c r="AH37" s="22">
        <f t="shared" si="36"/>
        <v>0</v>
      </c>
      <c r="AI37" s="22">
        <v>0</v>
      </c>
      <c r="AJ37" s="22">
        <v>0</v>
      </c>
    </row>
    <row r="38" spans="1:36" s="1" customFormat="1" ht="21" customHeight="1" x14ac:dyDescent="0.2">
      <c r="A38" s="29" t="s">
        <v>12</v>
      </c>
      <c r="B38" s="24">
        <f t="shared" si="24"/>
        <v>-474</v>
      </c>
      <c r="C38" s="24">
        <f t="shared" si="25"/>
        <v>785</v>
      </c>
      <c r="D38" s="24">
        <f t="shared" si="26"/>
        <v>1259</v>
      </c>
      <c r="E38" s="24">
        <f t="shared" si="27"/>
        <v>19</v>
      </c>
      <c r="F38" s="24">
        <v>68</v>
      </c>
      <c r="G38" s="24">
        <v>49</v>
      </c>
      <c r="H38" s="24">
        <f t="shared" si="28"/>
        <v>-18</v>
      </c>
      <c r="I38" s="24">
        <v>172</v>
      </c>
      <c r="J38" s="24">
        <v>190</v>
      </c>
      <c r="K38" s="24">
        <f t="shared" si="29"/>
        <v>-29</v>
      </c>
      <c r="L38" s="24">
        <v>65</v>
      </c>
      <c r="M38" s="24">
        <v>94</v>
      </c>
      <c r="N38" s="24">
        <f t="shared" si="30"/>
        <v>-28</v>
      </c>
      <c r="O38" s="24">
        <v>35</v>
      </c>
      <c r="P38" s="24">
        <v>63</v>
      </c>
      <c r="Q38" s="24">
        <f t="shared" si="31"/>
        <v>-48</v>
      </c>
      <c r="R38" s="24">
        <v>34</v>
      </c>
      <c r="S38" s="24">
        <v>82</v>
      </c>
      <c r="T38"/>
      <c r="U38" s="37" t="s">
        <v>12</v>
      </c>
      <c r="V38" s="24">
        <f t="shared" si="32"/>
        <v>-140</v>
      </c>
      <c r="W38" s="24">
        <v>5</v>
      </c>
      <c r="X38" s="24">
        <v>145</v>
      </c>
      <c r="Y38" s="24">
        <f t="shared" si="33"/>
        <v>-181</v>
      </c>
      <c r="Z38" s="24">
        <v>386</v>
      </c>
      <c r="AA38" s="24">
        <v>567</v>
      </c>
      <c r="AB38" s="24">
        <f t="shared" si="34"/>
        <v>-9</v>
      </c>
      <c r="AC38" s="24">
        <v>20</v>
      </c>
      <c r="AD38" s="24">
        <v>29</v>
      </c>
      <c r="AE38" s="24">
        <f t="shared" si="35"/>
        <v>-40</v>
      </c>
      <c r="AF38" s="24">
        <v>0</v>
      </c>
      <c r="AG38" s="24">
        <v>40</v>
      </c>
      <c r="AH38" s="24">
        <f t="shared" si="36"/>
        <v>0</v>
      </c>
      <c r="AI38" s="24">
        <v>0</v>
      </c>
      <c r="AJ38" s="24">
        <v>0</v>
      </c>
    </row>
    <row r="39" spans="1:36" s="1" customFormat="1" ht="21" customHeight="1" x14ac:dyDescent="0.2">
      <c r="A39" s="28" t="s">
        <v>13</v>
      </c>
      <c r="B39" s="22">
        <f t="shared" si="24"/>
        <v>-549</v>
      </c>
      <c r="C39" s="22">
        <f t="shared" si="25"/>
        <v>840</v>
      </c>
      <c r="D39" s="22">
        <f t="shared" si="26"/>
        <v>1389</v>
      </c>
      <c r="E39" s="22">
        <f t="shared" si="27"/>
        <v>4</v>
      </c>
      <c r="F39" s="22">
        <v>74</v>
      </c>
      <c r="G39" s="22">
        <v>70</v>
      </c>
      <c r="H39" s="22">
        <f t="shared" si="28"/>
        <v>-9</v>
      </c>
      <c r="I39" s="22">
        <v>227</v>
      </c>
      <c r="J39" s="22">
        <v>236</v>
      </c>
      <c r="K39" s="22">
        <f t="shared" si="29"/>
        <v>-58</v>
      </c>
      <c r="L39" s="22">
        <v>47</v>
      </c>
      <c r="M39" s="22">
        <v>105</v>
      </c>
      <c r="N39" s="22">
        <f t="shared" si="30"/>
        <v>-26</v>
      </c>
      <c r="O39" s="22">
        <v>51</v>
      </c>
      <c r="P39" s="22">
        <v>77</v>
      </c>
      <c r="Q39" s="22">
        <f t="shared" si="31"/>
        <v>-44</v>
      </c>
      <c r="R39" s="22">
        <v>31</v>
      </c>
      <c r="S39" s="22">
        <v>75</v>
      </c>
      <c r="T39"/>
      <c r="U39" s="36" t="s">
        <v>13</v>
      </c>
      <c r="V39" s="22">
        <f t="shared" si="32"/>
        <v>-131</v>
      </c>
      <c r="W39" s="22">
        <v>4</v>
      </c>
      <c r="X39" s="22">
        <v>135</v>
      </c>
      <c r="Y39" s="22">
        <f t="shared" si="33"/>
        <v>-232</v>
      </c>
      <c r="Z39" s="22">
        <v>390</v>
      </c>
      <c r="AA39" s="22">
        <v>622</v>
      </c>
      <c r="AB39" s="22">
        <f t="shared" si="34"/>
        <v>-19</v>
      </c>
      <c r="AC39" s="22">
        <v>15</v>
      </c>
      <c r="AD39" s="22">
        <v>34</v>
      </c>
      <c r="AE39" s="22">
        <f t="shared" si="35"/>
        <v>-34</v>
      </c>
      <c r="AF39" s="22">
        <v>1</v>
      </c>
      <c r="AG39" s="22">
        <v>35</v>
      </c>
      <c r="AH39" s="22">
        <f t="shared" si="36"/>
        <v>0</v>
      </c>
      <c r="AI39" s="22">
        <v>0</v>
      </c>
      <c r="AJ39" s="22">
        <v>0</v>
      </c>
    </row>
    <row r="40" spans="1:36" s="1" customFormat="1" ht="21" customHeight="1" x14ac:dyDescent="0.2">
      <c r="A40" s="29" t="s">
        <v>14</v>
      </c>
      <c r="B40" s="24">
        <f t="shared" si="24"/>
        <v>-787</v>
      </c>
      <c r="C40" s="24">
        <f t="shared" si="25"/>
        <v>871</v>
      </c>
      <c r="D40" s="24">
        <f t="shared" si="26"/>
        <v>1658</v>
      </c>
      <c r="E40" s="24">
        <f t="shared" si="27"/>
        <v>-3</v>
      </c>
      <c r="F40" s="24">
        <v>52</v>
      </c>
      <c r="G40" s="24">
        <v>55</v>
      </c>
      <c r="H40" s="24">
        <f t="shared" si="28"/>
        <v>-14</v>
      </c>
      <c r="I40" s="24">
        <v>214</v>
      </c>
      <c r="J40" s="24">
        <v>228</v>
      </c>
      <c r="K40" s="24">
        <f t="shared" si="29"/>
        <v>-54</v>
      </c>
      <c r="L40" s="24">
        <v>64</v>
      </c>
      <c r="M40" s="24">
        <v>118</v>
      </c>
      <c r="N40" s="24">
        <f t="shared" si="30"/>
        <v>-46</v>
      </c>
      <c r="O40" s="24">
        <v>45</v>
      </c>
      <c r="P40" s="24">
        <v>91</v>
      </c>
      <c r="Q40" s="24">
        <f t="shared" si="31"/>
        <v>-76</v>
      </c>
      <c r="R40" s="24">
        <v>38</v>
      </c>
      <c r="S40" s="24">
        <v>114</v>
      </c>
      <c r="T40"/>
      <c r="U40" s="37" t="s">
        <v>14</v>
      </c>
      <c r="V40" s="24">
        <f t="shared" si="32"/>
        <v>-202</v>
      </c>
      <c r="W40" s="24">
        <v>8</v>
      </c>
      <c r="X40" s="24">
        <v>210</v>
      </c>
      <c r="Y40" s="24">
        <f t="shared" si="33"/>
        <v>-350</v>
      </c>
      <c r="Z40" s="24">
        <v>439</v>
      </c>
      <c r="AA40" s="24">
        <v>789</v>
      </c>
      <c r="AB40" s="24">
        <f t="shared" si="34"/>
        <v>-31</v>
      </c>
      <c r="AC40" s="24">
        <v>10</v>
      </c>
      <c r="AD40" s="24">
        <v>41</v>
      </c>
      <c r="AE40" s="24">
        <f t="shared" si="35"/>
        <v>-11</v>
      </c>
      <c r="AF40" s="24">
        <v>1</v>
      </c>
      <c r="AG40" s="24">
        <v>12</v>
      </c>
      <c r="AH40" s="24">
        <f t="shared" si="36"/>
        <v>0</v>
      </c>
      <c r="AI40" s="24">
        <v>0</v>
      </c>
      <c r="AJ40" s="24">
        <v>0</v>
      </c>
    </row>
    <row r="41" spans="1:36" s="1" customFormat="1" ht="21" customHeight="1" x14ac:dyDescent="0.2">
      <c r="A41" s="28" t="s">
        <v>19</v>
      </c>
      <c r="B41" s="22">
        <f t="shared" si="24"/>
        <v>-527</v>
      </c>
      <c r="C41" s="22">
        <f t="shared" si="25"/>
        <v>768</v>
      </c>
      <c r="D41" s="22">
        <f t="shared" si="26"/>
        <v>1295</v>
      </c>
      <c r="E41" s="22">
        <f t="shared" si="27"/>
        <v>22</v>
      </c>
      <c r="F41" s="22">
        <v>100</v>
      </c>
      <c r="G41" s="22">
        <v>78</v>
      </c>
      <c r="H41" s="22">
        <f t="shared" si="28"/>
        <v>20</v>
      </c>
      <c r="I41" s="22">
        <v>142</v>
      </c>
      <c r="J41" s="22">
        <v>122</v>
      </c>
      <c r="K41" s="22">
        <f t="shared" si="29"/>
        <v>-36</v>
      </c>
      <c r="L41" s="22">
        <v>4</v>
      </c>
      <c r="M41" s="22">
        <v>40</v>
      </c>
      <c r="N41" s="22">
        <f t="shared" si="30"/>
        <v>-34</v>
      </c>
      <c r="O41" s="22">
        <v>39</v>
      </c>
      <c r="P41" s="22">
        <v>73</v>
      </c>
      <c r="Q41" s="22">
        <f t="shared" si="31"/>
        <v>-72</v>
      </c>
      <c r="R41" s="22">
        <v>43</v>
      </c>
      <c r="S41" s="22">
        <v>115</v>
      </c>
      <c r="T41"/>
      <c r="U41" s="36" t="s">
        <v>19</v>
      </c>
      <c r="V41" s="22">
        <f t="shared" si="32"/>
        <v>-161</v>
      </c>
      <c r="W41" s="22">
        <v>6</v>
      </c>
      <c r="X41" s="22">
        <v>167</v>
      </c>
      <c r="Y41" s="22">
        <f t="shared" si="33"/>
        <v>-211</v>
      </c>
      <c r="Z41" s="22">
        <v>410</v>
      </c>
      <c r="AA41" s="22">
        <v>621</v>
      </c>
      <c r="AB41" s="22">
        <f t="shared" si="34"/>
        <v>-6</v>
      </c>
      <c r="AC41" s="22">
        <v>18</v>
      </c>
      <c r="AD41" s="22">
        <v>24</v>
      </c>
      <c r="AE41" s="22">
        <f t="shared" si="35"/>
        <v>-49</v>
      </c>
      <c r="AF41" s="22">
        <v>6</v>
      </c>
      <c r="AG41" s="22">
        <v>55</v>
      </c>
      <c r="AH41" s="22">
        <f t="shared" si="36"/>
        <v>0</v>
      </c>
      <c r="AI41" s="22">
        <v>0</v>
      </c>
      <c r="AJ41" s="22">
        <v>0</v>
      </c>
    </row>
    <row r="42" spans="1:36" s="1" customFormat="1" ht="21" customHeight="1" x14ac:dyDescent="0.2">
      <c r="A42" s="29" t="s">
        <v>20</v>
      </c>
      <c r="B42" s="24">
        <f t="shared" si="24"/>
        <v>-595</v>
      </c>
      <c r="C42" s="24">
        <f t="shared" si="25"/>
        <v>796</v>
      </c>
      <c r="D42" s="24">
        <f t="shared" si="26"/>
        <v>1391</v>
      </c>
      <c r="E42" s="24">
        <f t="shared" si="27"/>
        <v>-2</v>
      </c>
      <c r="F42" s="24">
        <v>62</v>
      </c>
      <c r="G42" s="24">
        <v>64</v>
      </c>
      <c r="H42" s="24">
        <f t="shared" si="28"/>
        <v>-7</v>
      </c>
      <c r="I42" s="24">
        <v>155</v>
      </c>
      <c r="J42" s="24">
        <v>162</v>
      </c>
      <c r="K42" s="24">
        <f t="shared" si="29"/>
        <v>-62</v>
      </c>
      <c r="L42" s="24">
        <v>12</v>
      </c>
      <c r="M42" s="24">
        <v>74</v>
      </c>
      <c r="N42" s="24">
        <f t="shared" si="30"/>
        <v>-44</v>
      </c>
      <c r="O42" s="24">
        <v>29</v>
      </c>
      <c r="P42" s="24">
        <v>73</v>
      </c>
      <c r="Q42" s="24">
        <f t="shared" si="31"/>
        <v>-53</v>
      </c>
      <c r="R42" s="24">
        <v>76</v>
      </c>
      <c r="S42" s="24">
        <v>129</v>
      </c>
      <c r="T42"/>
      <c r="U42" s="37" t="s">
        <v>20</v>
      </c>
      <c r="V42" s="24">
        <f t="shared" si="32"/>
        <v>-194</v>
      </c>
      <c r="W42" s="24">
        <v>8</v>
      </c>
      <c r="X42" s="24">
        <v>202</v>
      </c>
      <c r="Y42" s="24">
        <f t="shared" si="33"/>
        <v>-180</v>
      </c>
      <c r="Z42" s="24">
        <v>427</v>
      </c>
      <c r="AA42" s="24">
        <v>607</v>
      </c>
      <c r="AB42" s="24">
        <f t="shared" si="34"/>
        <v>-8</v>
      </c>
      <c r="AC42" s="24">
        <v>20</v>
      </c>
      <c r="AD42" s="24">
        <v>28</v>
      </c>
      <c r="AE42" s="24">
        <f t="shared" si="35"/>
        <v>-45</v>
      </c>
      <c r="AF42" s="24">
        <v>7</v>
      </c>
      <c r="AG42" s="24">
        <v>52</v>
      </c>
      <c r="AH42" s="24">
        <f t="shared" si="36"/>
        <v>0</v>
      </c>
      <c r="AI42" s="24">
        <v>0</v>
      </c>
      <c r="AJ42" s="24">
        <v>0</v>
      </c>
    </row>
    <row r="43" spans="1:36" s="1" customFormat="1" ht="21" customHeight="1" x14ac:dyDescent="0.2">
      <c r="A43" s="28" t="s">
        <v>21</v>
      </c>
      <c r="B43" s="22">
        <f t="shared" si="24"/>
        <v>-430</v>
      </c>
      <c r="C43" s="22">
        <f t="shared" si="25"/>
        <v>860</v>
      </c>
      <c r="D43" s="22">
        <f t="shared" si="26"/>
        <v>1290</v>
      </c>
      <c r="E43" s="22">
        <f t="shared" si="27"/>
        <v>-20</v>
      </c>
      <c r="F43" s="22">
        <v>67</v>
      </c>
      <c r="G43" s="22">
        <v>87</v>
      </c>
      <c r="H43" s="22">
        <f t="shared" si="28"/>
        <v>28</v>
      </c>
      <c r="I43" s="22">
        <v>167</v>
      </c>
      <c r="J43" s="22">
        <v>139</v>
      </c>
      <c r="K43" s="22">
        <f t="shared" si="29"/>
        <v>-59</v>
      </c>
      <c r="L43" s="22">
        <v>24</v>
      </c>
      <c r="M43" s="22">
        <v>83</v>
      </c>
      <c r="N43" s="22">
        <f t="shared" si="30"/>
        <v>-21</v>
      </c>
      <c r="O43" s="22">
        <v>51</v>
      </c>
      <c r="P43" s="22">
        <v>72</v>
      </c>
      <c r="Q43" s="22">
        <f t="shared" si="31"/>
        <v>-41</v>
      </c>
      <c r="R43" s="22">
        <v>38</v>
      </c>
      <c r="S43" s="22">
        <v>79</v>
      </c>
      <c r="T43"/>
      <c r="U43" s="36" t="s">
        <v>21</v>
      </c>
      <c r="V43" s="22">
        <f t="shared" si="32"/>
        <v>-231</v>
      </c>
      <c r="W43" s="22">
        <v>7</v>
      </c>
      <c r="X43" s="22">
        <v>238</v>
      </c>
      <c r="Y43" s="22">
        <f t="shared" si="33"/>
        <v>-45</v>
      </c>
      <c r="Z43" s="22">
        <v>470</v>
      </c>
      <c r="AA43" s="22">
        <v>515</v>
      </c>
      <c r="AB43" s="22">
        <f t="shared" si="34"/>
        <v>-14</v>
      </c>
      <c r="AC43" s="22">
        <v>26</v>
      </c>
      <c r="AD43" s="22">
        <v>40</v>
      </c>
      <c r="AE43" s="22">
        <f t="shared" si="35"/>
        <v>-27</v>
      </c>
      <c r="AF43" s="22">
        <v>10</v>
      </c>
      <c r="AG43" s="22">
        <v>37</v>
      </c>
      <c r="AH43" s="22">
        <f t="shared" si="36"/>
        <v>0</v>
      </c>
      <c r="AI43" s="22">
        <v>0</v>
      </c>
      <c r="AJ43" s="22">
        <v>0</v>
      </c>
    </row>
    <row r="44" spans="1:36" s="1" customFormat="1" ht="21" customHeight="1" x14ac:dyDescent="0.2">
      <c r="A44" s="29" t="s">
        <v>22</v>
      </c>
      <c r="B44" s="24">
        <f t="shared" si="24"/>
        <v>-678</v>
      </c>
      <c r="C44" s="24">
        <f t="shared" si="25"/>
        <v>1014</v>
      </c>
      <c r="D44" s="24">
        <f t="shared" si="26"/>
        <v>1692</v>
      </c>
      <c r="E44" s="24">
        <f t="shared" si="27"/>
        <v>-15</v>
      </c>
      <c r="F44" s="24">
        <v>69</v>
      </c>
      <c r="G44" s="24">
        <v>84</v>
      </c>
      <c r="H44" s="24">
        <f t="shared" si="28"/>
        <v>-21</v>
      </c>
      <c r="I44" s="24">
        <v>196</v>
      </c>
      <c r="J44" s="24">
        <v>217</v>
      </c>
      <c r="K44" s="24">
        <f t="shared" si="29"/>
        <v>-34</v>
      </c>
      <c r="L44" s="24">
        <v>25</v>
      </c>
      <c r="M44" s="24">
        <v>59</v>
      </c>
      <c r="N44" s="24">
        <f t="shared" si="30"/>
        <v>-113</v>
      </c>
      <c r="O44" s="24">
        <v>40</v>
      </c>
      <c r="P44" s="24">
        <v>153</v>
      </c>
      <c r="Q44" s="24">
        <f t="shared" si="31"/>
        <v>-59</v>
      </c>
      <c r="R44" s="24">
        <v>38</v>
      </c>
      <c r="S44" s="24">
        <v>97</v>
      </c>
      <c r="T44"/>
      <c r="U44" s="37" t="s">
        <v>22</v>
      </c>
      <c r="V44" s="24">
        <f t="shared" si="32"/>
        <v>-267</v>
      </c>
      <c r="W44" s="24">
        <v>9</v>
      </c>
      <c r="X44" s="24">
        <v>276</v>
      </c>
      <c r="Y44" s="24">
        <f t="shared" si="33"/>
        <v>-133</v>
      </c>
      <c r="Z44" s="24">
        <v>599</v>
      </c>
      <c r="AA44" s="24">
        <v>732</v>
      </c>
      <c r="AB44" s="24">
        <f t="shared" si="34"/>
        <v>-12</v>
      </c>
      <c r="AC44" s="24">
        <v>27</v>
      </c>
      <c r="AD44" s="24">
        <v>39</v>
      </c>
      <c r="AE44" s="24">
        <f t="shared" si="35"/>
        <v>-24</v>
      </c>
      <c r="AF44" s="24">
        <v>11</v>
      </c>
      <c r="AG44" s="24">
        <v>35</v>
      </c>
      <c r="AH44" s="24">
        <f t="shared" si="36"/>
        <v>0</v>
      </c>
      <c r="AI44" s="24">
        <v>0</v>
      </c>
      <c r="AJ44" s="24">
        <v>0</v>
      </c>
    </row>
    <row r="45" spans="1:36" s="1" customFormat="1" ht="21" customHeight="1" x14ac:dyDescent="0.2">
      <c r="A45" s="28" t="s">
        <v>23</v>
      </c>
      <c r="B45" s="22">
        <f t="shared" si="24"/>
        <v>-611</v>
      </c>
      <c r="C45" s="22">
        <f t="shared" si="25"/>
        <v>908</v>
      </c>
      <c r="D45" s="22">
        <f t="shared" si="26"/>
        <v>1519</v>
      </c>
      <c r="E45" s="22">
        <f t="shared" si="27"/>
        <v>-19</v>
      </c>
      <c r="F45" s="22">
        <v>57</v>
      </c>
      <c r="G45" s="22">
        <v>76</v>
      </c>
      <c r="H45" s="22">
        <f t="shared" si="28"/>
        <v>65</v>
      </c>
      <c r="I45" s="22">
        <v>150</v>
      </c>
      <c r="J45" s="22">
        <v>85</v>
      </c>
      <c r="K45" s="22">
        <f t="shared" si="29"/>
        <v>-93</v>
      </c>
      <c r="L45" s="22">
        <v>1</v>
      </c>
      <c r="M45" s="22">
        <v>94</v>
      </c>
      <c r="N45" s="22">
        <f t="shared" si="30"/>
        <v>-24</v>
      </c>
      <c r="O45" s="22">
        <v>65</v>
      </c>
      <c r="P45" s="22">
        <v>89</v>
      </c>
      <c r="Q45" s="22">
        <f t="shared" si="31"/>
        <v>-68</v>
      </c>
      <c r="R45" s="22">
        <v>37</v>
      </c>
      <c r="S45" s="22">
        <v>105</v>
      </c>
      <c r="T45"/>
      <c r="U45" s="36" t="s">
        <v>23</v>
      </c>
      <c r="V45" s="22">
        <f t="shared" si="32"/>
        <v>-253</v>
      </c>
      <c r="W45" s="22">
        <v>8</v>
      </c>
      <c r="X45" s="22">
        <v>261</v>
      </c>
      <c r="Y45" s="22">
        <f t="shared" si="33"/>
        <v>-127</v>
      </c>
      <c r="Z45" s="22">
        <v>559</v>
      </c>
      <c r="AA45" s="22">
        <v>686</v>
      </c>
      <c r="AB45" s="22">
        <f t="shared" si="34"/>
        <v>-12</v>
      </c>
      <c r="AC45" s="22">
        <v>22</v>
      </c>
      <c r="AD45" s="22">
        <v>34</v>
      </c>
      <c r="AE45" s="22">
        <f t="shared" si="35"/>
        <v>-80</v>
      </c>
      <c r="AF45" s="22">
        <v>9</v>
      </c>
      <c r="AG45" s="22">
        <v>89</v>
      </c>
      <c r="AH45" s="22">
        <f t="shared" si="36"/>
        <v>0</v>
      </c>
      <c r="AI45" s="22">
        <v>0</v>
      </c>
      <c r="AJ45" s="22">
        <v>0</v>
      </c>
    </row>
    <row r="46" spans="1:36" s="1" customFormat="1" ht="21" customHeight="1" x14ac:dyDescent="0.2">
      <c r="A46" s="29" t="s">
        <v>24</v>
      </c>
      <c r="B46" s="24">
        <f t="shared" si="24"/>
        <v>-572</v>
      </c>
      <c r="C46" s="24">
        <f t="shared" si="25"/>
        <v>1131</v>
      </c>
      <c r="D46" s="24">
        <f t="shared" si="26"/>
        <v>1703</v>
      </c>
      <c r="E46" s="24">
        <f t="shared" si="27"/>
        <v>-16</v>
      </c>
      <c r="F46" s="24">
        <v>69</v>
      </c>
      <c r="G46" s="24">
        <v>85</v>
      </c>
      <c r="H46" s="24">
        <f t="shared" si="28"/>
        <v>118</v>
      </c>
      <c r="I46" s="24">
        <v>228</v>
      </c>
      <c r="J46" s="24">
        <v>110</v>
      </c>
      <c r="K46" s="24">
        <f t="shared" si="29"/>
        <v>-118</v>
      </c>
      <c r="L46" s="24">
        <v>17</v>
      </c>
      <c r="M46" s="24">
        <v>135</v>
      </c>
      <c r="N46" s="24">
        <f t="shared" si="30"/>
        <v>-36</v>
      </c>
      <c r="O46" s="24">
        <v>57</v>
      </c>
      <c r="P46" s="24">
        <v>93</v>
      </c>
      <c r="Q46" s="24">
        <f t="shared" si="31"/>
        <v>-58</v>
      </c>
      <c r="R46" s="24">
        <v>49</v>
      </c>
      <c r="S46" s="24">
        <v>107</v>
      </c>
      <c r="T46"/>
      <c r="U46" s="37" t="s">
        <v>24</v>
      </c>
      <c r="V46" s="24">
        <f t="shared" si="32"/>
        <v>-221</v>
      </c>
      <c r="W46" s="24">
        <v>17</v>
      </c>
      <c r="X46" s="24">
        <v>238</v>
      </c>
      <c r="Y46" s="24">
        <f t="shared" si="33"/>
        <v>-192</v>
      </c>
      <c r="Z46" s="24">
        <v>662</v>
      </c>
      <c r="AA46" s="24">
        <v>854</v>
      </c>
      <c r="AB46" s="24">
        <f t="shared" si="34"/>
        <v>-11</v>
      </c>
      <c r="AC46" s="24">
        <v>20</v>
      </c>
      <c r="AD46" s="24">
        <v>31</v>
      </c>
      <c r="AE46" s="24">
        <f t="shared" si="35"/>
        <v>-38</v>
      </c>
      <c r="AF46" s="24">
        <v>12</v>
      </c>
      <c r="AG46" s="24">
        <v>50</v>
      </c>
      <c r="AH46" s="24">
        <f t="shared" si="36"/>
        <v>0</v>
      </c>
      <c r="AI46" s="24">
        <v>0</v>
      </c>
      <c r="AJ46" s="24">
        <v>0</v>
      </c>
    </row>
    <row r="47" spans="1:36" s="1" customFormat="1" ht="21" customHeight="1" x14ac:dyDescent="0.2">
      <c r="A47" s="28" t="s">
        <v>25</v>
      </c>
      <c r="B47" s="22">
        <f t="shared" si="24"/>
        <v>-396</v>
      </c>
      <c r="C47" s="22">
        <f t="shared" si="25"/>
        <v>1153</v>
      </c>
      <c r="D47" s="22">
        <f t="shared" si="26"/>
        <v>1549</v>
      </c>
      <c r="E47" s="22">
        <f t="shared" si="27"/>
        <v>-7</v>
      </c>
      <c r="F47" s="22">
        <v>97</v>
      </c>
      <c r="G47" s="22">
        <v>104</v>
      </c>
      <c r="H47" s="22">
        <f t="shared" si="28"/>
        <v>81</v>
      </c>
      <c r="I47" s="22">
        <v>210</v>
      </c>
      <c r="J47" s="22">
        <v>129</v>
      </c>
      <c r="K47" s="22">
        <f t="shared" si="29"/>
        <v>-45</v>
      </c>
      <c r="L47" s="22">
        <v>28</v>
      </c>
      <c r="M47" s="22">
        <v>73</v>
      </c>
      <c r="N47" s="22">
        <f t="shared" si="30"/>
        <v>-48</v>
      </c>
      <c r="O47" s="22">
        <v>46</v>
      </c>
      <c r="P47" s="22">
        <v>94</v>
      </c>
      <c r="Q47" s="22">
        <f t="shared" si="31"/>
        <v>-45</v>
      </c>
      <c r="R47" s="22">
        <v>47</v>
      </c>
      <c r="S47" s="22">
        <v>92</v>
      </c>
      <c r="T47"/>
      <c r="U47" s="36" t="s">
        <v>25</v>
      </c>
      <c r="V47" s="22">
        <f t="shared" si="32"/>
        <v>-206</v>
      </c>
      <c r="W47" s="22">
        <v>13</v>
      </c>
      <c r="X47" s="22">
        <v>219</v>
      </c>
      <c r="Y47" s="22">
        <f t="shared" si="33"/>
        <v>-96</v>
      </c>
      <c r="Z47" s="22">
        <v>673</v>
      </c>
      <c r="AA47" s="22">
        <v>769</v>
      </c>
      <c r="AB47" s="22">
        <f t="shared" si="34"/>
        <v>-7</v>
      </c>
      <c r="AC47" s="22">
        <v>26</v>
      </c>
      <c r="AD47" s="22">
        <v>33</v>
      </c>
      <c r="AE47" s="22">
        <f t="shared" si="35"/>
        <v>-23</v>
      </c>
      <c r="AF47" s="22">
        <v>13</v>
      </c>
      <c r="AG47" s="22">
        <v>36</v>
      </c>
      <c r="AH47" s="22">
        <f t="shared" si="36"/>
        <v>0</v>
      </c>
      <c r="AI47" s="22">
        <v>0</v>
      </c>
      <c r="AJ47" s="22">
        <v>0</v>
      </c>
    </row>
    <row r="48" spans="1:36" s="1" customFormat="1" ht="21" customHeight="1" x14ac:dyDescent="0.2">
      <c r="A48" s="29" t="s">
        <v>26</v>
      </c>
      <c r="B48" s="24">
        <f t="shared" si="24"/>
        <v>-538</v>
      </c>
      <c r="C48" s="24">
        <f t="shared" si="25"/>
        <v>1335</v>
      </c>
      <c r="D48" s="24">
        <f t="shared" si="26"/>
        <v>1873</v>
      </c>
      <c r="E48" s="24">
        <f t="shared" si="27"/>
        <v>-14</v>
      </c>
      <c r="F48" s="24">
        <v>85</v>
      </c>
      <c r="G48" s="24">
        <v>99</v>
      </c>
      <c r="H48" s="24">
        <f t="shared" si="28"/>
        <v>86</v>
      </c>
      <c r="I48" s="24">
        <v>274</v>
      </c>
      <c r="J48" s="24">
        <v>188</v>
      </c>
      <c r="K48" s="24">
        <f t="shared" si="29"/>
        <v>-64</v>
      </c>
      <c r="L48" s="24">
        <v>21</v>
      </c>
      <c r="M48" s="24">
        <v>85</v>
      </c>
      <c r="N48" s="24">
        <f t="shared" si="30"/>
        <v>-57</v>
      </c>
      <c r="O48" s="24">
        <v>51</v>
      </c>
      <c r="P48" s="24">
        <v>108</v>
      </c>
      <c r="Q48" s="24">
        <f t="shared" si="31"/>
        <v>-54</v>
      </c>
      <c r="R48" s="24">
        <v>63</v>
      </c>
      <c r="S48" s="24">
        <v>117</v>
      </c>
      <c r="T48"/>
      <c r="U48" s="37" t="s">
        <v>26</v>
      </c>
      <c r="V48" s="24">
        <f t="shared" si="32"/>
        <v>-295</v>
      </c>
      <c r="W48" s="24">
        <v>24</v>
      </c>
      <c r="X48" s="24">
        <v>319</v>
      </c>
      <c r="Y48" s="24">
        <f t="shared" si="33"/>
        <v>-81</v>
      </c>
      <c r="Z48" s="24">
        <v>779</v>
      </c>
      <c r="AA48" s="24">
        <v>860</v>
      </c>
      <c r="AB48" s="24">
        <f t="shared" si="34"/>
        <v>-36</v>
      </c>
      <c r="AC48" s="24">
        <v>26</v>
      </c>
      <c r="AD48" s="24">
        <v>62</v>
      </c>
      <c r="AE48" s="24">
        <f t="shared" si="35"/>
        <v>-23</v>
      </c>
      <c r="AF48" s="24">
        <v>12</v>
      </c>
      <c r="AG48" s="24">
        <v>35</v>
      </c>
      <c r="AH48" s="24">
        <f t="shared" si="36"/>
        <v>0</v>
      </c>
      <c r="AI48" s="24">
        <v>0</v>
      </c>
      <c r="AJ48" s="24">
        <v>0</v>
      </c>
    </row>
    <row r="49" spans="1:36" s="1" customFormat="1" ht="21" customHeight="1" x14ac:dyDescent="0.2">
      <c r="A49" s="28" t="s">
        <v>131</v>
      </c>
      <c r="B49" s="22">
        <f t="shared" ref="B49:B56" si="37">C49-D49</f>
        <v>-553</v>
      </c>
      <c r="C49" s="22">
        <f t="shared" si="25"/>
        <v>1309</v>
      </c>
      <c r="D49" s="22">
        <f t="shared" si="26"/>
        <v>1862</v>
      </c>
      <c r="E49" s="22">
        <f t="shared" ref="E49:E56" si="38">+F49-G49</f>
        <v>-15</v>
      </c>
      <c r="F49" s="22">
        <v>83</v>
      </c>
      <c r="G49" s="22">
        <v>98</v>
      </c>
      <c r="H49" s="22">
        <f t="shared" ref="H49:H56" si="39">+I49-J49</f>
        <v>105</v>
      </c>
      <c r="I49" s="22">
        <v>220</v>
      </c>
      <c r="J49" s="22">
        <v>115</v>
      </c>
      <c r="K49" s="22">
        <f t="shared" ref="K49:K56" si="40">+L49-M49</f>
        <v>-36</v>
      </c>
      <c r="L49" s="22">
        <v>18</v>
      </c>
      <c r="M49" s="22">
        <v>54</v>
      </c>
      <c r="N49" s="22">
        <f t="shared" ref="N49:N56" si="41">+O49-P49</f>
        <v>-35</v>
      </c>
      <c r="O49" s="22">
        <v>48</v>
      </c>
      <c r="P49" s="22">
        <v>83</v>
      </c>
      <c r="Q49" s="22">
        <f t="shared" ref="Q49:Q56" si="42">+R49-S49</f>
        <v>-61</v>
      </c>
      <c r="R49" s="22">
        <v>89</v>
      </c>
      <c r="S49" s="22">
        <v>150</v>
      </c>
      <c r="T49"/>
      <c r="U49" s="36" t="s">
        <v>131</v>
      </c>
      <c r="V49" s="22">
        <f t="shared" ref="V49:V56" si="43">+W49-X49</f>
        <v>-322</v>
      </c>
      <c r="W49" s="22">
        <v>11</v>
      </c>
      <c r="X49" s="22">
        <v>333</v>
      </c>
      <c r="Y49" s="22">
        <f t="shared" ref="Y49:Y56" si="44">+Z49-AA49</f>
        <v>-95</v>
      </c>
      <c r="Z49" s="22">
        <v>797</v>
      </c>
      <c r="AA49" s="22">
        <v>892</v>
      </c>
      <c r="AB49" s="22">
        <f t="shared" ref="AB49:AB56" si="45">+AC49-AD49</f>
        <v>-14</v>
      </c>
      <c r="AC49" s="22">
        <v>30</v>
      </c>
      <c r="AD49" s="22">
        <v>44</v>
      </c>
      <c r="AE49" s="22">
        <f t="shared" ref="AE49:AE56" si="46">+AF49-AG49</f>
        <v>-80</v>
      </c>
      <c r="AF49" s="22">
        <v>13</v>
      </c>
      <c r="AG49" s="22">
        <v>93</v>
      </c>
      <c r="AH49" s="22">
        <f t="shared" ref="AH49:AH56" si="47">+AI49-AJ49</f>
        <v>0</v>
      </c>
      <c r="AI49" s="22">
        <v>0</v>
      </c>
      <c r="AJ49" s="22">
        <v>0</v>
      </c>
    </row>
    <row r="50" spans="1:36" s="1" customFormat="1" ht="21" customHeight="1" x14ac:dyDescent="0.2">
      <c r="A50" s="29" t="s">
        <v>132</v>
      </c>
      <c r="B50" s="24">
        <f t="shared" si="37"/>
        <v>-531</v>
      </c>
      <c r="C50" s="24">
        <f t="shared" si="25"/>
        <v>1434</v>
      </c>
      <c r="D50" s="24">
        <f t="shared" si="26"/>
        <v>1965</v>
      </c>
      <c r="E50" s="24">
        <f t="shared" si="38"/>
        <v>-21</v>
      </c>
      <c r="F50" s="24">
        <v>84</v>
      </c>
      <c r="G50" s="24">
        <v>105</v>
      </c>
      <c r="H50" s="24">
        <f t="shared" si="39"/>
        <v>94</v>
      </c>
      <c r="I50" s="24">
        <v>266</v>
      </c>
      <c r="J50" s="24">
        <v>172</v>
      </c>
      <c r="K50" s="24">
        <f t="shared" si="40"/>
        <v>-51</v>
      </c>
      <c r="L50" s="24">
        <v>49</v>
      </c>
      <c r="M50" s="24">
        <v>100</v>
      </c>
      <c r="N50" s="24">
        <f t="shared" si="41"/>
        <v>-39</v>
      </c>
      <c r="O50" s="24">
        <v>52</v>
      </c>
      <c r="P50" s="24">
        <v>91</v>
      </c>
      <c r="Q50" s="24">
        <f t="shared" si="42"/>
        <v>-52</v>
      </c>
      <c r="R50" s="24">
        <v>87</v>
      </c>
      <c r="S50" s="24">
        <v>139</v>
      </c>
      <c r="T50"/>
      <c r="U50" s="37" t="s">
        <v>132</v>
      </c>
      <c r="V50" s="24">
        <f t="shared" si="43"/>
        <v>-261</v>
      </c>
      <c r="W50" s="24">
        <v>8</v>
      </c>
      <c r="X50" s="24">
        <v>269</v>
      </c>
      <c r="Y50" s="24">
        <f t="shared" si="44"/>
        <v>-127</v>
      </c>
      <c r="Z50" s="24">
        <v>840</v>
      </c>
      <c r="AA50" s="24">
        <v>967</v>
      </c>
      <c r="AB50" s="24">
        <f t="shared" si="45"/>
        <v>-29</v>
      </c>
      <c r="AC50" s="24">
        <v>33</v>
      </c>
      <c r="AD50" s="24">
        <v>62</v>
      </c>
      <c r="AE50" s="24">
        <f t="shared" si="46"/>
        <v>-45</v>
      </c>
      <c r="AF50" s="24">
        <v>15</v>
      </c>
      <c r="AG50" s="24">
        <v>60</v>
      </c>
      <c r="AH50" s="24">
        <f t="shared" si="47"/>
        <v>0</v>
      </c>
      <c r="AI50" s="24">
        <v>0</v>
      </c>
      <c r="AJ50" s="24">
        <v>0</v>
      </c>
    </row>
    <row r="51" spans="1:36" s="1" customFormat="1" ht="21" customHeight="1" x14ac:dyDescent="0.2">
      <c r="A51" s="28" t="s">
        <v>133</v>
      </c>
      <c r="B51" s="22">
        <f t="shared" si="37"/>
        <v>-326</v>
      </c>
      <c r="C51" s="22">
        <f t="shared" si="25"/>
        <v>1653</v>
      </c>
      <c r="D51" s="22">
        <f t="shared" si="26"/>
        <v>1979</v>
      </c>
      <c r="E51" s="22">
        <f t="shared" si="38"/>
        <v>-4</v>
      </c>
      <c r="F51" s="22">
        <v>120</v>
      </c>
      <c r="G51" s="22">
        <v>124</v>
      </c>
      <c r="H51" s="22">
        <f t="shared" si="39"/>
        <v>169</v>
      </c>
      <c r="I51" s="22">
        <v>356</v>
      </c>
      <c r="J51" s="22">
        <v>187</v>
      </c>
      <c r="K51" s="22">
        <f t="shared" si="40"/>
        <v>-105</v>
      </c>
      <c r="L51" s="22">
        <v>6</v>
      </c>
      <c r="M51" s="22">
        <v>111</v>
      </c>
      <c r="N51" s="22">
        <f t="shared" si="41"/>
        <v>-25</v>
      </c>
      <c r="O51" s="22">
        <v>50</v>
      </c>
      <c r="P51" s="22">
        <v>75</v>
      </c>
      <c r="Q51" s="22">
        <f t="shared" si="42"/>
        <v>-16</v>
      </c>
      <c r="R51" s="22">
        <v>122</v>
      </c>
      <c r="S51" s="22">
        <v>138</v>
      </c>
      <c r="T51"/>
      <c r="U51" s="36" t="s">
        <v>133</v>
      </c>
      <c r="V51" s="22">
        <f t="shared" si="43"/>
        <v>-345</v>
      </c>
      <c r="W51" s="22">
        <v>6</v>
      </c>
      <c r="X51" s="22">
        <v>351</v>
      </c>
      <c r="Y51" s="22">
        <f t="shared" si="44"/>
        <v>46</v>
      </c>
      <c r="Z51" s="22">
        <v>942</v>
      </c>
      <c r="AA51" s="22">
        <v>896</v>
      </c>
      <c r="AB51" s="22">
        <f t="shared" si="45"/>
        <v>-25</v>
      </c>
      <c r="AC51" s="22">
        <v>35</v>
      </c>
      <c r="AD51" s="22">
        <v>60</v>
      </c>
      <c r="AE51" s="22">
        <f t="shared" si="46"/>
        <v>-21</v>
      </c>
      <c r="AF51" s="22">
        <v>16</v>
      </c>
      <c r="AG51" s="22">
        <v>37</v>
      </c>
      <c r="AH51" s="22">
        <f t="shared" si="47"/>
        <v>0</v>
      </c>
      <c r="AI51" s="22">
        <v>0</v>
      </c>
      <c r="AJ51" s="22">
        <v>0</v>
      </c>
    </row>
    <row r="52" spans="1:36" s="1" customFormat="1" ht="21" customHeight="1" x14ac:dyDescent="0.2">
      <c r="A52" s="29" t="s">
        <v>134</v>
      </c>
      <c r="B52" s="24">
        <f t="shared" si="37"/>
        <v>-609</v>
      </c>
      <c r="C52" s="24">
        <f t="shared" si="25"/>
        <v>1962</v>
      </c>
      <c r="D52" s="24">
        <f t="shared" si="26"/>
        <v>2571</v>
      </c>
      <c r="E52" s="24">
        <f t="shared" si="38"/>
        <v>-33</v>
      </c>
      <c r="F52" s="24">
        <v>109</v>
      </c>
      <c r="G52" s="24">
        <v>142</v>
      </c>
      <c r="H52" s="24">
        <f t="shared" si="39"/>
        <v>132</v>
      </c>
      <c r="I52" s="24">
        <v>388</v>
      </c>
      <c r="J52" s="24">
        <v>256</v>
      </c>
      <c r="K52" s="24">
        <f t="shared" si="40"/>
        <v>-110</v>
      </c>
      <c r="L52" s="24">
        <v>23</v>
      </c>
      <c r="M52" s="24">
        <v>133</v>
      </c>
      <c r="N52" s="24">
        <f t="shared" si="41"/>
        <v>-61</v>
      </c>
      <c r="O52" s="24">
        <v>68</v>
      </c>
      <c r="P52" s="24">
        <v>129</v>
      </c>
      <c r="Q52" s="24">
        <f t="shared" si="42"/>
        <v>-49</v>
      </c>
      <c r="R52" s="24">
        <v>109</v>
      </c>
      <c r="S52" s="24">
        <v>158</v>
      </c>
      <c r="T52"/>
      <c r="U52" s="37" t="s">
        <v>134</v>
      </c>
      <c r="V52" s="24">
        <f t="shared" si="43"/>
        <v>-347</v>
      </c>
      <c r="W52" s="24">
        <v>13</v>
      </c>
      <c r="X52" s="24">
        <v>360</v>
      </c>
      <c r="Y52" s="24">
        <f t="shared" si="44"/>
        <v>87</v>
      </c>
      <c r="Z52" s="24">
        <v>1184</v>
      </c>
      <c r="AA52" s="24">
        <v>1097</v>
      </c>
      <c r="AB52" s="24">
        <f t="shared" si="45"/>
        <v>-18</v>
      </c>
      <c r="AC52" s="24">
        <v>50</v>
      </c>
      <c r="AD52" s="24">
        <v>68</v>
      </c>
      <c r="AE52" s="24">
        <f t="shared" si="46"/>
        <v>-210</v>
      </c>
      <c r="AF52" s="24">
        <v>18</v>
      </c>
      <c r="AG52" s="24">
        <v>228</v>
      </c>
      <c r="AH52" s="24">
        <f t="shared" si="47"/>
        <v>0</v>
      </c>
      <c r="AI52" s="24">
        <v>0</v>
      </c>
      <c r="AJ52" s="24">
        <v>0</v>
      </c>
    </row>
    <row r="53" spans="1:36" s="1" customFormat="1" ht="21" customHeight="1" x14ac:dyDescent="0.2">
      <c r="A53" s="28" t="s">
        <v>136</v>
      </c>
      <c r="B53" s="22">
        <f t="shared" si="37"/>
        <v>-373</v>
      </c>
      <c r="C53" s="22">
        <f t="shared" si="25"/>
        <v>1931</v>
      </c>
      <c r="D53" s="22">
        <f t="shared" si="26"/>
        <v>2304</v>
      </c>
      <c r="E53" s="22">
        <f t="shared" si="38"/>
        <v>-32</v>
      </c>
      <c r="F53" s="22">
        <v>117</v>
      </c>
      <c r="G53" s="22">
        <v>149</v>
      </c>
      <c r="H53" s="22">
        <f t="shared" si="39"/>
        <v>188</v>
      </c>
      <c r="I53" s="22">
        <v>340</v>
      </c>
      <c r="J53" s="22">
        <v>152</v>
      </c>
      <c r="K53" s="22">
        <f t="shared" si="40"/>
        <v>-101</v>
      </c>
      <c r="L53" s="22">
        <v>13</v>
      </c>
      <c r="M53" s="22">
        <v>114</v>
      </c>
      <c r="N53" s="22">
        <f t="shared" si="41"/>
        <v>-26</v>
      </c>
      <c r="O53" s="22">
        <v>101</v>
      </c>
      <c r="P53" s="22">
        <v>127</v>
      </c>
      <c r="Q53" s="22">
        <f t="shared" si="42"/>
        <v>-52</v>
      </c>
      <c r="R53" s="22">
        <v>138</v>
      </c>
      <c r="S53" s="22">
        <v>190</v>
      </c>
      <c r="T53"/>
      <c r="U53" s="36" t="s">
        <v>136</v>
      </c>
      <c r="V53" s="22">
        <f t="shared" si="43"/>
        <v>-334</v>
      </c>
      <c r="W53" s="22">
        <v>15</v>
      </c>
      <c r="X53" s="22">
        <v>349</v>
      </c>
      <c r="Y53" s="22">
        <f t="shared" si="44"/>
        <v>73</v>
      </c>
      <c r="Z53" s="22">
        <v>1146</v>
      </c>
      <c r="AA53" s="22">
        <v>1073</v>
      </c>
      <c r="AB53" s="22">
        <f t="shared" si="45"/>
        <v>-9</v>
      </c>
      <c r="AC53" s="22">
        <v>44</v>
      </c>
      <c r="AD53" s="22">
        <v>53</v>
      </c>
      <c r="AE53" s="22">
        <f t="shared" si="46"/>
        <v>-80</v>
      </c>
      <c r="AF53" s="22">
        <v>17</v>
      </c>
      <c r="AG53" s="22">
        <v>97</v>
      </c>
      <c r="AH53" s="22">
        <f t="shared" si="47"/>
        <v>0</v>
      </c>
      <c r="AI53" s="22">
        <v>0</v>
      </c>
      <c r="AJ53" s="22">
        <v>0</v>
      </c>
    </row>
    <row r="54" spans="1:36" s="1" customFormat="1" ht="21" customHeight="1" x14ac:dyDescent="0.2">
      <c r="A54" s="29" t="s">
        <v>137</v>
      </c>
      <c r="B54" s="24">
        <f t="shared" si="37"/>
        <v>-355</v>
      </c>
      <c r="C54" s="24">
        <f t="shared" si="25"/>
        <v>2112</v>
      </c>
      <c r="D54" s="24">
        <f t="shared" si="26"/>
        <v>2467</v>
      </c>
      <c r="E54" s="24">
        <f t="shared" si="38"/>
        <v>-34</v>
      </c>
      <c r="F54" s="24">
        <v>124</v>
      </c>
      <c r="G54" s="24">
        <v>158</v>
      </c>
      <c r="H54" s="24">
        <f t="shared" si="39"/>
        <v>160</v>
      </c>
      <c r="I54" s="24">
        <v>362</v>
      </c>
      <c r="J54" s="24">
        <v>202</v>
      </c>
      <c r="K54" s="24">
        <f t="shared" si="40"/>
        <v>-105</v>
      </c>
      <c r="L54" s="24">
        <v>17</v>
      </c>
      <c r="M54" s="24">
        <v>122</v>
      </c>
      <c r="N54" s="24">
        <f t="shared" si="41"/>
        <v>-33</v>
      </c>
      <c r="O54" s="24">
        <v>69</v>
      </c>
      <c r="P54" s="24">
        <v>102</v>
      </c>
      <c r="Q54" s="24">
        <f t="shared" si="42"/>
        <v>-39</v>
      </c>
      <c r="R54" s="24">
        <v>178</v>
      </c>
      <c r="S54" s="24">
        <v>217</v>
      </c>
      <c r="T54"/>
      <c r="U54" s="37" t="s">
        <v>137</v>
      </c>
      <c r="V54" s="24">
        <f t="shared" si="43"/>
        <v>-335</v>
      </c>
      <c r="W54" s="24">
        <v>13</v>
      </c>
      <c r="X54" s="24">
        <v>348</v>
      </c>
      <c r="Y54" s="24">
        <f t="shared" si="44"/>
        <v>135</v>
      </c>
      <c r="Z54" s="24">
        <v>1264</v>
      </c>
      <c r="AA54" s="24">
        <v>1129</v>
      </c>
      <c r="AB54" s="24">
        <f t="shared" si="45"/>
        <v>-31</v>
      </c>
      <c r="AC54" s="24">
        <v>64</v>
      </c>
      <c r="AD54" s="24">
        <v>95</v>
      </c>
      <c r="AE54" s="24">
        <f t="shared" si="46"/>
        <v>-73</v>
      </c>
      <c r="AF54" s="24">
        <v>21</v>
      </c>
      <c r="AG54" s="24">
        <v>94</v>
      </c>
      <c r="AH54" s="24">
        <f t="shared" si="47"/>
        <v>0</v>
      </c>
      <c r="AI54" s="24">
        <v>0</v>
      </c>
      <c r="AJ54" s="24">
        <v>0</v>
      </c>
    </row>
    <row r="55" spans="1:36" s="1" customFormat="1" ht="21" customHeight="1" x14ac:dyDescent="0.2">
      <c r="A55" s="28" t="s">
        <v>138</v>
      </c>
      <c r="B55" s="22">
        <f t="shared" si="37"/>
        <v>-521</v>
      </c>
      <c r="C55" s="22">
        <f t="shared" si="25"/>
        <v>2156</v>
      </c>
      <c r="D55" s="22">
        <f t="shared" si="26"/>
        <v>2677</v>
      </c>
      <c r="E55" s="22">
        <f t="shared" si="38"/>
        <v>-59</v>
      </c>
      <c r="F55" s="22">
        <v>130</v>
      </c>
      <c r="G55" s="22">
        <v>189</v>
      </c>
      <c r="H55" s="22">
        <f t="shared" si="39"/>
        <v>176</v>
      </c>
      <c r="I55" s="22">
        <v>422</v>
      </c>
      <c r="J55" s="22">
        <v>246</v>
      </c>
      <c r="K55" s="22">
        <f t="shared" si="40"/>
        <v>-117</v>
      </c>
      <c r="L55" s="22">
        <v>-33</v>
      </c>
      <c r="M55" s="22">
        <v>84</v>
      </c>
      <c r="N55" s="22">
        <f t="shared" si="41"/>
        <v>-33</v>
      </c>
      <c r="O55" s="22">
        <v>71</v>
      </c>
      <c r="P55" s="22">
        <v>104</v>
      </c>
      <c r="Q55" s="22">
        <f t="shared" si="42"/>
        <v>-47</v>
      </c>
      <c r="R55" s="22">
        <v>164</v>
      </c>
      <c r="S55" s="22">
        <v>211</v>
      </c>
      <c r="T55"/>
      <c r="U55" s="36" t="s">
        <v>138</v>
      </c>
      <c r="V55" s="22">
        <f t="shared" si="43"/>
        <v>-410</v>
      </c>
      <c r="W55" s="22">
        <v>8</v>
      </c>
      <c r="X55" s="22">
        <v>418</v>
      </c>
      <c r="Y55" s="22">
        <f t="shared" si="44"/>
        <v>55</v>
      </c>
      <c r="Z55" s="22">
        <v>1334</v>
      </c>
      <c r="AA55" s="22">
        <v>1279</v>
      </c>
      <c r="AB55" s="22">
        <f t="shared" si="45"/>
        <v>-33</v>
      </c>
      <c r="AC55" s="22">
        <v>37</v>
      </c>
      <c r="AD55" s="22">
        <v>70</v>
      </c>
      <c r="AE55" s="22">
        <f t="shared" si="46"/>
        <v>-53</v>
      </c>
      <c r="AF55" s="22">
        <v>23</v>
      </c>
      <c r="AG55" s="22">
        <v>76</v>
      </c>
      <c r="AH55" s="22">
        <f t="shared" si="47"/>
        <v>0</v>
      </c>
      <c r="AI55" s="22">
        <v>0</v>
      </c>
      <c r="AJ55" s="22">
        <v>0</v>
      </c>
    </row>
    <row r="56" spans="1:36" s="1" customFormat="1" ht="21" customHeight="1" x14ac:dyDescent="0.2">
      <c r="A56" s="29" t="s">
        <v>139</v>
      </c>
      <c r="B56" s="24">
        <f t="shared" si="37"/>
        <v>-445</v>
      </c>
      <c r="C56" s="24">
        <f t="shared" si="25"/>
        <v>2813</v>
      </c>
      <c r="D56" s="24">
        <f t="shared" si="26"/>
        <v>3258</v>
      </c>
      <c r="E56" s="24">
        <f t="shared" si="38"/>
        <v>-72</v>
      </c>
      <c r="F56" s="24">
        <v>135</v>
      </c>
      <c r="G56" s="24">
        <v>207</v>
      </c>
      <c r="H56" s="24">
        <f t="shared" si="39"/>
        <v>179</v>
      </c>
      <c r="I56" s="24">
        <v>494</v>
      </c>
      <c r="J56" s="24">
        <v>315</v>
      </c>
      <c r="K56" s="24">
        <f t="shared" si="40"/>
        <v>-118</v>
      </c>
      <c r="L56" s="24">
        <v>23</v>
      </c>
      <c r="M56" s="24">
        <v>141</v>
      </c>
      <c r="N56" s="24">
        <f t="shared" si="41"/>
        <v>-32</v>
      </c>
      <c r="O56" s="24">
        <v>154</v>
      </c>
      <c r="P56" s="24">
        <v>186</v>
      </c>
      <c r="Q56" s="24">
        <f t="shared" si="42"/>
        <v>-73</v>
      </c>
      <c r="R56" s="24">
        <v>183</v>
      </c>
      <c r="S56" s="24">
        <v>256</v>
      </c>
      <c r="T56"/>
      <c r="U56" s="37" t="s">
        <v>139</v>
      </c>
      <c r="V56" s="24">
        <f t="shared" si="43"/>
        <v>-393</v>
      </c>
      <c r="W56" s="24">
        <v>67</v>
      </c>
      <c r="X56" s="24">
        <v>460</v>
      </c>
      <c r="Y56" s="24">
        <f t="shared" si="44"/>
        <v>174</v>
      </c>
      <c r="Z56" s="24">
        <v>1674</v>
      </c>
      <c r="AA56" s="24">
        <v>1500</v>
      </c>
      <c r="AB56" s="24">
        <f t="shared" si="45"/>
        <v>-36</v>
      </c>
      <c r="AC56" s="24">
        <v>48</v>
      </c>
      <c r="AD56" s="24">
        <v>84</v>
      </c>
      <c r="AE56" s="24">
        <f t="shared" si="46"/>
        <v>-74</v>
      </c>
      <c r="AF56" s="24">
        <v>35</v>
      </c>
      <c r="AG56" s="24">
        <v>109</v>
      </c>
      <c r="AH56" s="24">
        <f t="shared" si="47"/>
        <v>0</v>
      </c>
      <c r="AI56" s="24">
        <v>0</v>
      </c>
      <c r="AJ56" s="24">
        <v>0</v>
      </c>
    </row>
    <row r="57" spans="1:36" s="1" customFormat="1" ht="21" customHeight="1" x14ac:dyDescent="0.2">
      <c r="A57" s="28" t="s">
        <v>140</v>
      </c>
      <c r="B57" s="22">
        <f t="shared" ref="B57:B64" si="48">C57-D57</f>
        <v>-401</v>
      </c>
      <c r="C57" s="22">
        <f t="shared" ref="C57:C80" si="49">+F57+I57+L57+O57+R57+W57+Z57+AC57+AF57+AI57</f>
        <v>2801</v>
      </c>
      <c r="D57" s="22">
        <f t="shared" ref="D57:D80" si="50">+G57+J57+M57+P57+S57+X57+AA57+AD57+AG57+AJ57</f>
        <v>3202</v>
      </c>
      <c r="E57" s="22">
        <f t="shared" ref="E57:E64" si="51">+F57-G57</f>
        <v>-49</v>
      </c>
      <c r="F57" s="22">
        <v>143</v>
      </c>
      <c r="G57" s="22">
        <v>192</v>
      </c>
      <c r="H57" s="22">
        <f t="shared" ref="H57:H64" si="52">+I57-J57</f>
        <v>257</v>
      </c>
      <c r="I57" s="22">
        <v>444</v>
      </c>
      <c r="J57" s="22">
        <v>187</v>
      </c>
      <c r="K57" s="22">
        <f t="shared" ref="K57:K64" si="53">+L57-M57</f>
        <v>-100</v>
      </c>
      <c r="L57" s="22">
        <v>42</v>
      </c>
      <c r="M57" s="22">
        <v>142</v>
      </c>
      <c r="N57" s="22">
        <f t="shared" ref="N57:N64" si="54">+O57-P57</f>
        <v>-57</v>
      </c>
      <c r="O57" s="22">
        <v>101</v>
      </c>
      <c r="P57" s="22">
        <v>158</v>
      </c>
      <c r="Q57" s="22">
        <f t="shared" ref="Q57:Q64" si="55">+R57-S57</f>
        <v>-7</v>
      </c>
      <c r="R57" s="22">
        <v>228</v>
      </c>
      <c r="S57" s="22">
        <v>235</v>
      </c>
      <c r="T57"/>
      <c r="U57" s="36" t="s">
        <v>140</v>
      </c>
      <c r="V57" s="22">
        <f t="shared" ref="V57:V64" si="56">+W57-X57</f>
        <v>-444</v>
      </c>
      <c r="W57" s="22">
        <v>10</v>
      </c>
      <c r="X57" s="22">
        <v>454</v>
      </c>
      <c r="Y57" s="22">
        <f t="shared" ref="Y57:Y64" si="57">+Z57-AA57</f>
        <v>121</v>
      </c>
      <c r="Z57" s="22">
        <v>1737</v>
      </c>
      <c r="AA57" s="22">
        <v>1616</v>
      </c>
      <c r="AB57" s="22">
        <f t="shared" ref="AB57:AB64" si="58">+AC57-AD57</f>
        <v>-25</v>
      </c>
      <c r="AC57" s="22">
        <v>60</v>
      </c>
      <c r="AD57" s="22">
        <v>85</v>
      </c>
      <c r="AE57" s="22">
        <f t="shared" ref="AE57:AE64" si="59">+AF57-AG57</f>
        <v>-97</v>
      </c>
      <c r="AF57" s="22">
        <v>36</v>
      </c>
      <c r="AG57" s="22">
        <v>133</v>
      </c>
      <c r="AH57" s="22">
        <f t="shared" ref="AH57:AH64" si="60">+AI57-AJ57</f>
        <v>0</v>
      </c>
      <c r="AI57" s="22">
        <v>0</v>
      </c>
      <c r="AJ57" s="22">
        <v>0</v>
      </c>
    </row>
    <row r="58" spans="1:36" s="1" customFormat="1" ht="21" customHeight="1" x14ac:dyDescent="0.2">
      <c r="A58" s="29" t="s">
        <v>141</v>
      </c>
      <c r="B58" s="24">
        <f t="shared" si="48"/>
        <v>-44</v>
      </c>
      <c r="C58" s="24">
        <f t="shared" si="49"/>
        <v>3540</v>
      </c>
      <c r="D58" s="24">
        <f t="shared" si="50"/>
        <v>3584</v>
      </c>
      <c r="E58" s="24">
        <f t="shared" si="51"/>
        <v>-33</v>
      </c>
      <c r="F58" s="24">
        <v>142</v>
      </c>
      <c r="G58" s="24">
        <v>175</v>
      </c>
      <c r="H58" s="24">
        <f t="shared" si="52"/>
        <v>152</v>
      </c>
      <c r="I58" s="24">
        <v>508</v>
      </c>
      <c r="J58" s="24">
        <v>356</v>
      </c>
      <c r="K58" s="24">
        <f t="shared" si="53"/>
        <v>-81</v>
      </c>
      <c r="L58" s="24">
        <v>51</v>
      </c>
      <c r="M58" s="24">
        <v>132</v>
      </c>
      <c r="N58" s="24">
        <f t="shared" si="54"/>
        <v>-52</v>
      </c>
      <c r="O58" s="24">
        <v>167</v>
      </c>
      <c r="P58" s="24">
        <v>219</v>
      </c>
      <c r="Q58" s="24">
        <f t="shared" si="55"/>
        <v>-58</v>
      </c>
      <c r="R58" s="24">
        <v>276</v>
      </c>
      <c r="S58" s="24">
        <v>334</v>
      </c>
      <c r="T58"/>
      <c r="U58" s="37" t="s">
        <v>141</v>
      </c>
      <c r="V58" s="24">
        <f t="shared" si="56"/>
        <v>-475</v>
      </c>
      <c r="W58" s="24">
        <v>33</v>
      </c>
      <c r="X58" s="24">
        <v>508</v>
      </c>
      <c r="Y58" s="24">
        <f t="shared" si="57"/>
        <v>657</v>
      </c>
      <c r="Z58" s="24">
        <v>2260</v>
      </c>
      <c r="AA58" s="24">
        <v>1603</v>
      </c>
      <c r="AB58" s="24">
        <f t="shared" si="58"/>
        <v>-35</v>
      </c>
      <c r="AC58" s="24">
        <v>62</v>
      </c>
      <c r="AD58" s="24">
        <v>97</v>
      </c>
      <c r="AE58" s="24">
        <f t="shared" si="59"/>
        <v>-119</v>
      </c>
      <c r="AF58" s="24">
        <v>41</v>
      </c>
      <c r="AG58" s="24">
        <v>160</v>
      </c>
      <c r="AH58" s="24">
        <f t="shared" si="60"/>
        <v>0</v>
      </c>
      <c r="AI58" s="24">
        <v>0</v>
      </c>
      <c r="AJ58" s="24">
        <v>0</v>
      </c>
    </row>
    <row r="59" spans="1:36" s="1" customFormat="1" ht="21" customHeight="1" x14ac:dyDescent="0.2">
      <c r="A59" s="28" t="s">
        <v>142</v>
      </c>
      <c r="B59" s="22">
        <f t="shared" si="48"/>
        <v>-15</v>
      </c>
      <c r="C59" s="22">
        <f t="shared" si="49"/>
        <v>3533</v>
      </c>
      <c r="D59" s="22">
        <f t="shared" si="50"/>
        <v>3548</v>
      </c>
      <c r="E59" s="22">
        <f t="shared" si="51"/>
        <v>-59</v>
      </c>
      <c r="F59" s="22">
        <v>188</v>
      </c>
      <c r="G59" s="22">
        <v>247</v>
      </c>
      <c r="H59" s="22">
        <f t="shared" si="52"/>
        <v>139</v>
      </c>
      <c r="I59" s="22">
        <v>480</v>
      </c>
      <c r="J59" s="22">
        <v>341</v>
      </c>
      <c r="K59" s="22">
        <f t="shared" si="53"/>
        <v>-86</v>
      </c>
      <c r="L59" s="22">
        <v>69</v>
      </c>
      <c r="M59" s="22">
        <v>155</v>
      </c>
      <c r="N59" s="22">
        <f t="shared" si="54"/>
        <v>-98</v>
      </c>
      <c r="O59" s="22">
        <v>199</v>
      </c>
      <c r="P59" s="22">
        <v>297</v>
      </c>
      <c r="Q59" s="22">
        <f t="shared" si="55"/>
        <v>28</v>
      </c>
      <c r="R59" s="22">
        <v>248</v>
      </c>
      <c r="S59" s="22">
        <v>220</v>
      </c>
      <c r="T59"/>
      <c r="U59" s="36" t="s">
        <v>142</v>
      </c>
      <c r="V59" s="22">
        <f t="shared" si="56"/>
        <v>-403</v>
      </c>
      <c r="W59" s="22">
        <v>16</v>
      </c>
      <c r="X59" s="22">
        <v>419</v>
      </c>
      <c r="Y59" s="22">
        <f t="shared" si="57"/>
        <v>568</v>
      </c>
      <c r="Z59" s="22">
        <v>2254</v>
      </c>
      <c r="AA59" s="22">
        <v>1686</v>
      </c>
      <c r="AB59" s="22">
        <f t="shared" si="58"/>
        <v>-33</v>
      </c>
      <c r="AC59" s="22">
        <v>42</v>
      </c>
      <c r="AD59" s="22">
        <v>75</v>
      </c>
      <c r="AE59" s="22">
        <f t="shared" si="59"/>
        <v>-71</v>
      </c>
      <c r="AF59" s="22">
        <v>37</v>
      </c>
      <c r="AG59" s="22">
        <v>108</v>
      </c>
      <c r="AH59" s="22">
        <f t="shared" si="60"/>
        <v>0</v>
      </c>
      <c r="AI59" s="22">
        <v>0</v>
      </c>
      <c r="AJ59" s="22">
        <v>0</v>
      </c>
    </row>
    <row r="60" spans="1:36" s="1" customFormat="1" ht="21" customHeight="1" x14ac:dyDescent="0.2">
      <c r="A60" s="29" t="s">
        <v>143</v>
      </c>
      <c r="B60" s="24">
        <f t="shared" si="48"/>
        <v>-166</v>
      </c>
      <c r="C60" s="24">
        <f t="shared" si="49"/>
        <v>2953</v>
      </c>
      <c r="D60" s="24">
        <f t="shared" si="50"/>
        <v>3119</v>
      </c>
      <c r="E60" s="24">
        <f t="shared" si="51"/>
        <v>-20</v>
      </c>
      <c r="F60" s="24">
        <v>148</v>
      </c>
      <c r="G60" s="24">
        <v>168</v>
      </c>
      <c r="H60" s="24">
        <f t="shared" si="52"/>
        <v>105</v>
      </c>
      <c r="I60" s="24">
        <v>471</v>
      </c>
      <c r="J60" s="24">
        <v>366</v>
      </c>
      <c r="K60" s="24">
        <f t="shared" si="53"/>
        <v>-78</v>
      </c>
      <c r="L60" s="24">
        <v>-7</v>
      </c>
      <c r="M60" s="24">
        <v>71</v>
      </c>
      <c r="N60" s="24">
        <f t="shared" si="54"/>
        <v>-85</v>
      </c>
      <c r="O60" s="24">
        <v>97</v>
      </c>
      <c r="P60" s="24">
        <v>182</v>
      </c>
      <c r="Q60" s="24">
        <f t="shared" si="55"/>
        <v>-17</v>
      </c>
      <c r="R60" s="24">
        <v>190</v>
      </c>
      <c r="S60" s="24">
        <v>207</v>
      </c>
      <c r="T60"/>
      <c r="U60" s="37" t="s">
        <v>143</v>
      </c>
      <c r="V60" s="24">
        <f t="shared" si="56"/>
        <v>-244</v>
      </c>
      <c r="W60" s="24">
        <v>148</v>
      </c>
      <c r="X60" s="24">
        <v>392</v>
      </c>
      <c r="Y60" s="24">
        <f t="shared" si="57"/>
        <v>291</v>
      </c>
      <c r="Z60" s="24">
        <v>1828</v>
      </c>
      <c r="AA60" s="24">
        <v>1537</v>
      </c>
      <c r="AB60" s="24">
        <f t="shared" si="58"/>
        <v>-28</v>
      </c>
      <c r="AC60" s="24">
        <v>43</v>
      </c>
      <c r="AD60" s="24">
        <v>71</v>
      </c>
      <c r="AE60" s="24">
        <f t="shared" si="59"/>
        <v>-90</v>
      </c>
      <c r="AF60" s="24">
        <v>35</v>
      </c>
      <c r="AG60" s="24">
        <v>125</v>
      </c>
      <c r="AH60" s="24">
        <f t="shared" si="60"/>
        <v>0</v>
      </c>
      <c r="AI60" s="24">
        <v>0</v>
      </c>
      <c r="AJ60" s="24">
        <v>0</v>
      </c>
    </row>
    <row r="61" spans="1:36" s="1" customFormat="1" ht="21" customHeight="1" x14ac:dyDescent="0.2">
      <c r="A61" s="28" t="s">
        <v>146</v>
      </c>
      <c r="B61" s="22">
        <f t="shared" si="48"/>
        <v>-187</v>
      </c>
      <c r="C61" s="22">
        <f t="shared" si="49"/>
        <v>2342</v>
      </c>
      <c r="D61" s="22">
        <f t="shared" si="50"/>
        <v>2529</v>
      </c>
      <c r="E61" s="22">
        <f t="shared" si="51"/>
        <v>-45</v>
      </c>
      <c r="F61" s="22">
        <v>154</v>
      </c>
      <c r="G61" s="22">
        <v>199</v>
      </c>
      <c r="H61" s="22">
        <f t="shared" si="52"/>
        <v>55</v>
      </c>
      <c r="I61" s="22">
        <v>252</v>
      </c>
      <c r="J61" s="22">
        <v>197</v>
      </c>
      <c r="K61" s="22">
        <f t="shared" si="53"/>
        <v>-102</v>
      </c>
      <c r="L61" s="22">
        <v>-5</v>
      </c>
      <c r="M61" s="22">
        <v>97</v>
      </c>
      <c r="N61" s="22">
        <f t="shared" si="54"/>
        <v>-24</v>
      </c>
      <c r="O61" s="22">
        <v>113</v>
      </c>
      <c r="P61" s="22">
        <v>137</v>
      </c>
      <c r="Q61" s="22">
        <f t="shared" si="55"/>
        <v>3</v>
      </c>
      <c r="R61" s="22">
        <v>188</v>
      </c>
      <c r="S61" s="22">
        <v>185</v>
      </c>
      <c r="T61"/>
      <c r="U61" s="36" t="s">
        <v>146</v>
      </c>
      <c r="V61" s="22">
        <f t="shared" si="56"/>
        <v>-379</v>
      </c>
      <c r="W61" s="22">
        <v>17</v>
      </c>
      <c r="X61" s="22">
        <v>396</v>
      </c>
      <c r="Y61" s="22">
        <f t="shared" si="57"/>
        <v>397</v>
      </c>
      <c r="Z61" s="22">
        <v>1569</v>
      </c>
      <c r="AA61" s="22">
        <v>1172</v>
      </c>
      <c r="AB61" s="22">
        <f t="shared" si="58"/>
        <v>-26</v>
      </c>
      <c r="AC61" s="22">
        <v>33</v>
      </c>
      <c r="AD61" s="22">
        <v>59</v>
      </c>
      <c r="AE61" s="22">
        <f t="shared" si="59"/>
        <v>-66</v>
      </c>
      <c r="AF61" s="22">
        <v>21</v>
      </c>
      <c r="AG61" s="22">
        <v>87</v>
      </c>
      <c r="AH61" s="22">
        <f t="shared" si="60"/>
        <v>0</v>
      </c>
      <c r="AI61" s="22">
        <v>0</v>
      </c>
      <c r="AJ61" s="22">
        <v>0</v>
      </c>
    </row>
    <row r="62" spans="1:36" s="1" customFormat="1" ht="21" customHeight="1" x14ac:dyDescent="0.2">
      <c r="A62" s="29" t="s">
        <v>147</v>
      </c>
      <c r="B62" s="24">
        <f t="shared" si="48"/>
        <v>-26</v>
      </c>
      <c r="C62" s="24">
        <f t="shared" si="49"/>
        <v>2642</v>
      </c>
      <c r="D62" s="24">
        <f t="shared" si="50"/>
        <v>2668</v>
      </c>
      <c r="E62" s="24">
        <f t="shared" si="51"/>
        <v>-26</v>
      </c>
      <c r="F62" s="24">
        <v>136</v>
      </c>
      <c r="G62" s="24">
        <v>162</v>
      </c>
      <c r="H62" s="24">
        <f t="shared" si="52"/>
        <v>185</v>
      </c>
      <c r="I62" s="24">
        <v>370</v>
      </c>
      <c r="J62" s="24">
        <v>185</v>
      </c>
      <c r="K62" s="24">
        <f t="shared" si="53"/>
        <v>-121</v>
      </c>
      <c r="L62" s="24">
        <v>-7</v>
      </c>
      <c r="M62" s="24">
        <v>114</v>
      </c>
      <c r="N62" s="24">
        <f t="shared" si="54"/>
        <v>-128</v>
      </c>
      <c r="O62" s="24">
        <v>94</v>
      </c>
      <c r="P62" s="24">
        <v>222</v>
      </c>
      <c r="Q62" s="24">
        <f t="shared" si="55"/>
        <v>-8</v>
      </c>
      <c r="R62" s="24">
        <v>230</v>
      </c>
      <c r="S62" s="24">
        <v>238</v>
      </c>
      <c r="T62"/>
      <c r="U62" s="37" t="s">
        <v>147</v>
      </c>
      <c r="V62" s="24">
        <f t="shared" si="56"/>
        <v>-273</v>
      </c>
      <c r="W62" s="24">
        <v>46</v>
      </c>
      <c r="X62" s="24">
        <v>319</v>
      </c>
      <c r="Y62" s="24">
        <f t="shared" si="57"/>
        <v>472</v>
      </c>
      <c r="Z62" s="24">
        <v>1712</v>
      </c>
      <c r="AA62" s="24">
        <v>1240</v>
      </c>
      <c r="AB62" s="24">
        <f t="shared" si="58"/>
        <v>-78</v>
      </c>
      <c r="AC62" s="24">
        <v>28</v>
      </c>
      <c r="AD62" s="24">
        <v>106</v>
      </c>
      <c r="AE62" s="24">
        <f t="shared" si="59"/>
        <v>-49</v>
      </c>
      <c r="AF62" s="24">
        <v>33</v>
      </c>
      <c r="AG62" s="24">
        <v>82</v>
      </c>
      <c r="AH62" s="24">
        <f t="shared" si="60"/>
        <v>0</v>
      </c>
      <c r="AI62" s="24">
        <v>0</v>
      </c>
      <c r="AJ62" s="24">
        <v>0</v>
      </c>
    </row>
    <row r="63" spans="1:36" s="1" customFormat="1" ht="21" customHeight="1" x14ac:dyDescent="0.2">
      <c r="A63" s="28" t="s">
        <v>148</v>
      </c>
      <c r="B63" s="22">
        <f t="shared" si="48"/>
        <v>10</v>
      </c>
      <c r="C63" s="22">
        <f t="shared" si="49"/>
        <v>2907</v>
      </c>
      <c r="D63" s="22">
        <f t="shared" si="50"/>
        <v>2897</v>
      </c>
      <c r="E63" s="22">
        <f t="shared" si="51"/>
        <v>-45</v>
      </c>
      <c r="F63" s="22">
        <v>186</v>
      </c>
      <c r="G63" s="22">
        <v>231</v>
      </c>
      <c r="H63" s="22">
        <f t="shared" si="52"/>
        <v>133</v>
      </c>
      <c r="I63" s="22">
        <v>403</v>
      </c>
      <c r="J63" s="22">
        <v>270</v>
      </c>
      <c r="K63" s="22">
        <f t="shared" si="53"/>
        <v>-110</v>
      </c>
      <c r="L63" s="22">
        <v>20</v>
      </c>
      <c r="M63" s="22">
        <v>130</v>
      </c>
      <c r="N63" s="22">
        <f t="shared" si="54"/>
        <v>-83</v>
      </c>
      <c r="O63" s="22">
        <v>95</v>
      </c>
      <c r="P63" s="22">
        <v>178</v>
      </c>
      <c r="Q63" s="22">
        <f t="shared" si="55"/>
        <v>19</v>
      </c>
      <c r="R63" s="22">
        <v>206</v>
      </c>
      <c r="S63" s="22">
        <v>187</v>
      </c>
      <c r="T63"/>
      <c r="U63" s="36" t="s">
        <v>148</v>
      </c>
      <c r="V63" s="22">
        <f t="shared" si="56"/>
        <v>-365</v>
      </c>
      <c r="W63" s="22">
        <v>18</v>
      </c>
      <c r="X63" s="22">
        <v>383</v>
      </c>
      <c r="Y63" s="22">
        <f t="shared" si="57"/>
        <v>587</v>
      </c>
      <c r="Z63" s="22">
        <v>1910</v>
      </c>
      <c r="AA63" s="22">
        <v>1323</v>
      </c>
      <c r="AB63" s="22">
        <f t="shared" si="58"/>
        <v>-53</v>
      </c>
      <c r="AC63" s="22">
        <v>40</v>
      </c>
      <c r="AD63" s="22">
        <v>93</v>
      </c>
      <c r="AE63" s="22">
        <f t="shared" si="59"/>
        <v>-73</v>
      </c>
      <c r="AF63" s="22">
        <v>29</v>
      </c>
      <c r="AG63" s="22">
        <v>102</v>
      </c>
      <c r="AH63" s="22">
        <f t="shared" si="60"/>
        <v>0</v>
      </c>
      <c r="AI63" s="22">
        <v>0</v>
      </c>
      <c r="AJ63" s="22">
        <v>0</v>
      </c>
    </row>
    <row r="64" spans="1:36" s="1" customFormat="1" ht="21" customHeight="1" x14ac:dyDescent="0.2">
      <c r="A64" s="29" t="s">
        <v>149</v>
      </c>
      <c r="B64" s="24">
        <f t="shared" si="48"/>
        <v>-113</v>
      </c>
      <c r="C64" s="24">
        <f t="shared" si="49"/>
        <v>3373</v>
      </c>
      <c r="D64" s="24">
        <f t="shared" si="50"/>
        <v>3486</v>
      </c>
      <c r="E64" s="24">
        <f t="shared" si="51"/>
        <v>-46</v>
      </c>
      <c r="F64" s="24">
        <v>170</v>
      </c>
      <c r="G64" s="24">
        <v>216</v>
      </c>
      <c r="H64" s="24">
        <f t="shared" si="52"/>
        <v>144</v>
      </c>
      <c r="I64" s="24">
        <v>484</v>
      </c>
      <c r="J64" s="24">
        <v>340</v>
      </c>
      <c r="K64" s="24">
        <f t="shared" si="53"/>
        <v>-85</v>
      </c>
      <c r="L64" s="24">
        <v>20</v>
      </c>
      <c r="M64" s="24">
        <v>105</v>
      </c>
      <c r="N64" s="24">
        <f t="shared" si="54"/>
        <v>-225</v>
      </c>
      <c r="O64" s="24">
        <v>118</v>
      </c>
      <c r="P64" s="24">
        <v>343</v>
      </c>
      <c r="Q64" s="24">
        <f t="shared" si="55"/>
        <v>24</v>
      </c>
      <c r="R64" s="24">
        <v>261</v>
      </c>
      <c r="S64" s="24">
        <v>237</v>
      </c>
      <c r="T64"/>
      <c r="U64" s="37" t="s">
        <v>149</v>
      </c>
      <c r="V64" s="24">
        <f t="shared" si="56"/>
        <v>-422</v>
      </c>
      <c r="W64" s="24">
        <v>22</v>
      </c>
      <c r="X64" s="24">
        <v>444</v>
      </c>
      <c r="Y64" s="24">
        <f t="shared" si="57"/>
        <v>617</v>
      </c>
      <c r="Z64" s="24">
        <v>2210</v>
      </c>
      <c r="AA64" s="24">
        <v>1593</v>
      </c>
      <c r="AB64" s="24">
        <f t="shared" si="58"/>
        <v>-36</v>
      </c>
      <c r="AC64" s="24">
        <v>41</v>
      </c>
      <c r="AD64" s="24">
        <v>77</v>
      </c>
      <c r="AE64" s="24">
        <f t="shared" si="59"/>
        <v>-84</v>
      </c>
      <c r="AF64" s="24">
        <v>47</v>
      </c>
      <c r="AG64" s="24">
        <v>131</v>
      </c>
      <c r="AH64" s="24">
        <f t="shared" si="60"/>
        <v>0</v>
      </c>
      <c r="AI64" s="24">
        <v>0</v>
      </c>
      <c r="AJ64" s="24">
        <v>0</v>
      </c>
    </row>
    <row r="65" spans="1:36" s="1" customFormat="1" ht="21" customHeight="1" x14ac:dyDescent="0.2">
      <c r="A65" s="28" t="s">
        <v>152</v>
      </c>
      <c r="B65" s="22">
        <f t="shared" ref="B65:B72" si="61">C65-D65</f>
        <v>133</v>
      </c>
      <c r="C65" s="22">
        <f t="shared" si="49"/>
        <v>3178</v>
      </c>
      <c r="D65" s="22">
        <f t="shared" si="50"/>
        <v>3045</v>
      </c>
      <c r="E65" s="22">
        <f t="shared" ref="E65:E72" si="62">+F65-G65</f>
        <v>-21</v>
      </c>
      <c r="F65" s="22">
        <v>112</v>
      </c>
      <c r="G65" s="22">
        <v>133</v>
      </c>
      <c r="H65" s="22">
        <f t="shared" ref="H65:H72" si="63">+I65-J65</f>
        <v>66</v>
      </c>
      <c r="I65" s="22">
        <v>247</v>
      </c>
      <c r="J65" s="22">
        <v>181</v>
      </c>
      <c r="K65" s="22">
        <f t="shared" ref="K65:K72" si="64">+L65-M65</f>
        <v>-83</v>
      </c>
      <c r="L65" s="22">
        <v>36</v>
      </c>
      <c r="M65" s="22">
        <v>119</v>
      </c>
      <c r="N65" s="22">
        <f t="shared" ref="N65:N72" si="65">+O65-P65</f>
        <v>-75</v>
      </c>
      <c r="O65" s="22">
        <v>124</v>
      </c>
      <c r="P65" s="22">
        <v>199</v>
      </c>
      <c r="Q65" s="22">
        <f t="shared" ref="Q65:Q72" si="66">+R65-S65</f>
        <v>10</v>
      </c>
      <c r="R65" s="22">
        <v>333</v>
      </c>
      <c r="S65" s="22">
        <v>323</v>
      </c>
      <c r="T65"/>
      <c r="U65" s="36" t="s">
        <v>152</v>
      </c>
      <c r="V65" s="22">
        <f t="shared" ref="V65:V72" si="67">+W65-X65</f>
        <v>-440</v>
      </c>
      <c r="W65" s="22">
        <v>45</v>
      </c>
      <c r="X65" s="22">
        <v>485</v>
      </c>
      <c r="Y65" s="22">
        <f t="shared" ref="Y65:Y72" si="68">+Z65-AA65</f>
        <v>801</v>
      </c>
      <c r="Z65" s="22">
        <v>2224</v>
      </c>
      <c r="AA65" s="22">
        <v>1423</v>
      </c>
      <c r="AB65" s="22">
        <f t="shared" ref="AB65:AB72" si="69">+AC65-AD65</f>
        <v>-97</v>
      </c>
      <c r="AC65" s="22">
        <v>55</v>
      </c>
      <c r="AD65" s="22">
        <v>152</v>
      </c>
      <c r="AE65" s="22">
        <f t="shared" ref="AE65:AE72" si="70">+AF65-AG65</f>
        <v>-25</v>
      </c>
      <c r="AF65" s="22">
        <v>0</v>
      </c>
      <c r="AG65" s="22">
        <v>25</v>
      </c>
      <c r="AH65" s="22">
        <f t="shared" ref="AH65:AH72" si="71">+AI65-AJ65</f>
        <v>-3</v>
      </c>
      <c r="AI65" s="22">
        <v>2</v>
      </c>
      <c r="AJ65" s="22">
        <v>5</v>
      </c>
    </row>
    <row r="66" spans="1:36" s="1" customFormat="1" ht="21" customHeight="1" x14ac:dyDescent="0.2">
      <c r="A66" s="29" t="s">
        <v>153</v>
      </c>
      <c r="B66" s="24">
        <f t="shared" si="61"/>
        <v>-89</v>
      </c>
      <c r="C66" s="24">
        <f t="shared" si="49"/>
        <v>3366</v>
      </c>
      <c r="D66" s="24">
        <f t="shared" si="50"/>
        <v>3455</v>
      </c>
      <c r="E66" s="24">
        <f t="shared" si="62"/>
        <v>-14</v>
      </c>
      <c r="F66" s="24">
        <v>161</v>
      </c>
      <c r="G66" s="24">
        <v>175</v>
      </c>
      <c r="H66" s="24">
        <f t="shared" si="63"/>
        <v>161</v>
      </c>
      <c r="I66" s="24">
        <v>313</v>
      </c>
      <c r="J66" s="24">
        <v>152</v>
      </c>
      <c r="K66" s="24">
        <f t="shared" si="64"/>
        <v>-94</v>
      </c>
      <c r="L66" s="24">
        <v>23</v>
      </c>
      <c r="M66" s="24">
        <v>117</v>
      </c>
      <c r="N66" s="24">
        <f t="shared" si="65"/>
        <v>-98</v>
      </c>
      <c r="O66" s="24">
        <v>111</v>
      </c>
      <c r="P66" s="24">
        <v>209</v>
      </c>
      <c r="Q66" s="24">
        <f t="shared" si="66"/>
        <v>-23</v>
      </c>
      <c r="R66" s="24">
        <v>360</v>
      </c>
      <c r="S66" s="24">
        <v>383</v>
      </c>
      <c r="T66"/>
      <c r="U66" s="37" t="s">
        <v>153</v>
      </c>
      <c r="V66" s="24">
        <f t="shared" si="67"/>
        <v>-467</v>
      </c>
      <c r="W66" s="24">
        <v>49</v>
      </c>
      <c r="X66" s="24">
        <v>516</v>
      </c>
      <c r="Y66" s="24">
        <f t="shared" si="68"/>
        <v>590</v>
      </c>
      <c r="Z66" s="24">
        <v>2265</v>
      </c>
      <c r="AA66" s="24">
        <v>1675</v>
      </c>
      <c r="AB66" s="24">
        <f t="shared" si="69"/>
        <v>-119</v>
      </c>
      <c r="AC66" s="24">
        <v>78</v>
      </c>
      <c r="AD66" s="24">
        <v>197</v>
      </c>
      <c r="AE66" s="24">
        <f t="shared" si="70"/>
        <v>-25</v>
      </c>
      <c r="AF66" s="24">
        <v>6</v>
      </c>
      <c r="AG66" s="24">
        <v>31</v>
      </c>
      <c r="AH66" s="24">
        <f t="shared" si="71"/>
        <v>0</v>
      </c>
      <c r="AI66" s="24">
        <v>0</v>
      </c>
      <c r="AJ66" s="24">
        <v>0</v>
      </c>
    </row>
    <row r="67" spans="1:36" s="1" customFormat="1" ht="21" customHeight="1" x14ac:dyDescent="0.2">
      <c r="A67" s="28" t="s">
        <v>154</v>
      </c>
      <c r="B67" s="22">
        <f t="shared" si="61"/>
        <v>-61</v>
      </c>
      <c r="C67" s="22">
        <f t="shared" si="49"/>
        <v>3370</v>
      </c>
      <c r="D67" s="22">
        <f t="shared" si="50"/>
        <v>3431</v>
      </c>
      <c r="E67" s="22">
        <f t="shared" si="62"/>
        <v>-32</v>
      </c>
      <c r="F67" s="22">
        <v>123</v>
      </c>
      <c r="G67" s="22">
        <v>155</v>
      </c>
      <c r="H67" s="22">
        <f t="shared" si="63"/>
        <v>208</v>
      </c>
      <c r="I67" s="22">
        <v>356</v>
      </c>
      <c r="J67" s="22">
        <v>148</v>
      </c>
      <c r="K67" s="22">
        <f t="shared" si="64"/>
        <v>8</v>
      </c>
      <c r="L67" s="22">
        <v>37</v>
      </c>
      <c r="M67" s="22">
        <v>29</v>
      </c>
      <c r="N67" s="22">
        <f t="shared" si="65"/>
        <v>-73</v>
      </c>
      <c r="O67" s="22">
        <v>118</v>
      </c>
      <c r="P67" s="22">
        <v>191</v>
      </c>
      <c r="Q67" s="22">
        <f t="shared" si="66"/>
        <v>-2</v>
      </c>
      <c r="R67" s="22">
        <v>374</v>
      </c>
      <c r="S67" s="22">
        <v>376</v>
      </c>
      <c r="T67"/>
      <c r="U67" s="36" t="s">
        <v>154</v>
      </c>
      <c r="V67" s="22">
        <f t="shared" si="67"/>
        <v>-435</v>
      </c>
      <c r="W67" s="22">
        <v>57</v>
      </c>
      <c r="X67" s="22">
        <v>492</v>
      </c>
      <c r="Y67" s="22">
        <f t="shared" si="68"/>
        <v>446</v>
      </c>
      <c r="Z67" s="22">
        <v>2227</v>
      </c>
      <c r="AA67" s="22">
        <v>1781</v>
      </c>
      <c r="AB67" s="22">
        <f t="shared" si="69"/>
        <v>-144</v>
      </c>
      <c r="AC67" s="22">
        <v>78</v>
      </c>
      <c r="AD67" s="22">
        <v>222</v>
      </c>
      <c r="AE67" s="22">
        <f t="shared" si="70"/>
        <v>-33</v>
      </c>
      <c r="AF67" s="22">
        <v>0</v>
      </c>
      <c r="AG67" s="22">
        <v>33</v>
      </c>
      <c r="AH67" s="22">
        <f t="shared" si="71"/>
        <v>-4</v>
      </c>
      <c r="AI67" s="22">
        <v>0</v>
      </c>
      <c r="AJ67" s="22">
        <v>4</v>
      </c>
    </row>
    <row r="68" spans="1:36" s="1" customFormat="1" ht="21" customHeight="1" x14ac:dyDescent="0.2">
      <c r="A68" s="29" t="s">
        <v>155</v>
      </c>
      <c r="B68" s="24">
        <f t="shared" si="61"/>
        <v>-473</v>
      </c>
      <c r="C68" s="24">
        <f t="shared" si="49"/>
        <v>4499</v>
      </c>
      <c r="D68" s="24">
        <f t="shared" si="50"/>
        <v>4972</v>
      </c>
      <c r="E68" s="24">
        <f t="shared" si="62"/>
        <v>-24</v>
      </c>
      <c r="F68" s="24">
        <v>160</v>
      </c>
      <c r="G68" s="24">
        <v>184</v>
      </c>
      <c r="H68" s="24">
        <f t="shared" si="63"/>
        <v>170</v>
      </c>
      <c r="I68" s="24">
        <v>405</v>
      </c>
      <c r="J68" s="24">
        <v>235</v>
      </c>
      <c r="K68" s="24">
        <f t="shared" si="64"/>
        <v>-22</v>
      </c>
      <c r="L68" s="24">
        <v>84</v>
      </c>
      <c r="M68" s="24">
        <v>106</v>
      </c>
      <c r="N68" s="24">
        <f t="shared" si="65"/>
        <v>-48</v>
      </c>
      <c r="O68" s="24">
        <v>206</v>
      </c>
      <c r="P68" s="24">
        <v>254</v>
      </c>
      <c r="Q68" s="24">
        <f t="shared" si="66"/>
        <v>-110</v>
      </c>
      <c r="R68" s="24">
        <v>477</v>
      </c>
      <c r="S68" s="24">
        <v>587</v>
      </c>
      <c r="T68"/>
      <c r="U68" s="37" t="s">
        <v>155</v>
      </c>
      <c r="V68" s="24">
        <f t="shared" si="67"/>
        <v>-669</v>
      </c>
      <c r="W68" s="24">
        <v>86</v>
      </c>
      <c r="X68" s="24">
        <v>755</v>
      </c>
      <c r="Y68" s="24">
        <f t="shared" si="68"/>
        <v>463</v>
      </c>
      <c r="Z68" s="24">
        <v>2974</v>
      </c>
      <c r="AA68" s="24">
        <v>2511</v>
      </c>
      <c r="AB68" s="24">
        <f t="shared" si="69"/>
        <v>-194</v>
      </c>
      <c r="AC68" s="24">
        <v>97</v>
      </c>
      <c r="AD68" s="24">
        <v>291</v>
      </c>
      <c r="AE68" s="24">
        <f t="shared" si="70"/>
        <v>-43</v>
      </c>
      <c r="AF68" s="24">
        <v>5</v>
      </c>
      <c r="AG68" s="24">
        <v>48</v>
      </c>
      <c r="AH68" s="24">
        <f t="shared" si="71"/>
        <v>4</v>
      </c>
      <c r="AI68" s="24">
        <v>5</v>
      </c>
      <c r="AJ68" s="24">
        <v>1</v>
      </c>
    </row>
    <row r="69" spans="1:36" s="1" customFormat="1" ht="21" customHeight="1" x14ac:dyDescent="0.2">
      <c r="A69" s="28" t="s">
        <v>156</v>
      </c>
      <c r="B69" s="22">
        <f t="shared" si="61"/>
        <v>-270</v>
      </c>
      <c r="C69" s="22">
        <f t="shared" si="49"/>
        <v>3396</v>
      </c>
      <c r="D69" s="22">
        <f t="shared" si="50"/>
        <v>3666</v>
      </c>
      <c r="E69" s="22">
        <f t="shared" si="62"/>
        <v>-24</v>
      </c>
      <c r="F69" s="22">
        <v>121</v>
      </c>
      <c r="G69" s="22">
        <v>145</v>
      </c>
      <c r="H69" s="22">
        <f t="shared" si="63"/>
        <v>184</v>
      </c>
      <c r="I69" s="22">
        <v>295</v>
      </c>
      <c r="J69" s="22">
        <v>111</v>
      </c>
      <c r="K69" s="22">
        <f t="shared" si="64"/>
        <v>-175</v>
      </c>
      <c r="L69" s="22">
        <v>88</v>
      </c>
      <c r="M69" s="22">
        <v>263</v>
      </c>
      <c r="N69" s="22">
        <f t="shared" si="65"/>
        <v>-79</v>
      </c>
      <c r="O69" s="22">
        <v>90</v>
      </c>
      <c r="P69" s="22">
        <v>169</v>
      </c>
      <c r="Q69" s="22">
        <f t="shared" si="66"/>
        <v>66</v>
      </c>
      <c r="R69" s="22">
        <v>434</v>
      </c>
      <c r="S69" s="22">
        <v>368</v>
      </c>
      <c r="T69"/>
      <c r="U69" s="36" t="s">
        <v>156</v>
      </c>
      <c r="V69" s="22">
        <f t="shared" si="67"/>
        <v>-537</v>
      </c>
      <c r="W69" s="22">
        <v>55</v>
      </c>
      <c r="X69" s="22">
        <v>592</v>
      </c>
      <c r="Y69" s="22">
        <f t="shared" si="68"/>
        <v>450</v>
      </c>
      <c r="Z69" s="22">
        <v>2215</v>
      </c>
      <c r="AA69" s="22">
        <v>1765</v>
      </c>
      <c r="AB69" s="22">
        <f t="shared" si="69"/>
        <v>-132</v>
      </c>
      <c r="AC69" s="22">
        <v>91</v>
      </c>
      <c r="AD69" s="22">
        <v>223</v>
      </c>
      <c r="AE69" s="22">
        <f t="shared" si="70"/>
        <v>-22</v>
      </c>
      <c r="AF69" s="22">
        <v>5</v>
      </c>
      <c r="AG69" s="22">
        <v>27</v>
      </c>
      <c r="AH69" s="22">
        <f t="shared" si="71"/>
        <v>-1</v>
      </c>
      <c r="AI69" s="22">
        <v>2</v>
      </c>
      <c r="AJ69" s="22">
        <v>3</v>
      </c>
    </row>
    <row r="70" spans="1:36" s="1" customFormat="1" ht="21" customHeight="1" x14ac:dyDescent="0.2">
      <c r="A70" s="29" t="s">
        <v>157</v>
      </c>
      <c r="B70" s="24">
        <f t="shared" si="61"/>
        <v>132</v>
      </c>
      <c r="C70" s="24">
        <f t="shared" si="49"/>
        <v>4202</v>
      </c>
      <c r="D70" s="24">
        <f t="shared" si="50"/>
        <v>4070</v>
      </c>
      <c r="E70" s="24">
        <f t="shared" si="62"/>
        <v>-12</v>
      </c>
      <c r="F70" s="24">
        <v>165</v>
      </c>
      <c r="G70" s="24">
        <v>177</v>
      </c>
      <c r="H70" s="24">
        <f t="shared" si="63"/>
        <v>257</v>
      </c>
      <c r="I70" s="24">
        <v>401</v>
      </c>
      <c r="J70" s="24">
        <v>144</v>
      </c>
      <c r="K70" s="24">
        <f t="shared" si="64"/>
        <v>-70</v>
      </c>
      <c r="L70" s="24">
        <v>122</v>
      </c>
      <c r="M70" s="24">
        <v>192</v>
      </c>
      <c r="N70" s="24">
        <f t="shared" si="65"/>
        <v>-84</v>
      </c>
      <c r="O70" s="24">
        <v>112</v>
      </c>
      <c r="P70" s="24">
        <v>196</v>
      </c>
      <c r="Q70" s="24">
        <f t="shared" si="66"/>
        <v>47</v>
      </c>
      <c r="R70" s="24">
        <v>524</v>
      </c>
      <c r="S70" s="24">
        <v>477</v>
      </c>
      <c r="T70"/>
      <c r="U70" s="37" t="s">
        <v>157</v>
      </c>
      <c r="V70" s="24">
        <f t="shared" si="67"/>
        <v>-586</v>
      </c>
      <c r="W70" s="24">
        <v>65</v>
      </c>
      <c r="X70" s="24">
        <v>651</v>
      </c>
      <c r="Y70" s="24">
        <f t="shared" si="68"/>
        <v>732</v>
      </c>
      <c r="Z70" s="24">
        <v>2682</v>
      </c>
      <c r="AA70" s="24">
        <v>1950</v>
      </c>
      <c r="AB70" s="24">
        <f t="shared" si="69"/>
        <v>-122</v>
      </c>
      <c r="AC70" s="24">
        <v>129</v>
      </c>
      <c r="AD70" s="24">
        <v>251</v>
      </c>
      <c r="AE70" s="24">
        <f t="shared" si="70"/>
        <v>-30</v>
      </c>
      <c r="AF70" s="24">
        <v>1</v>
      </c>
      <c r="AG70" s="24">
        <v>31</v>
      </c>
      <c r="AH70" s="24">
        <f t="shared" si="71"/>
        <v>0</v>
      </c>
      <c r="AI70" s="24">
        <v>1</v>
      </c>
      <c r="AJ70" s="24">
        <v>1</v>
      </c>
    </row>
    <row r="71" spans="1:36" s="1" customFormat="1" ht="21" customHeight="1" x14ac:dyDescent="0.2">
      <c r="A71" s="28" t="s">
        <v>158</v>
      </c>
      <c r="B71" s="22">
        <f t="shared" si="61"/>
        <v>70</v>
      </c>
      <c r="C71" s="22">
        <f t="shared" si="49"/>
        <v>4029</v>
      </c>
      <c r="D71" s="22">
        <f t="shared" si="50"/>
        <v>3959</v>
      </c>
      <c r="E71" s="22">
        <f t="shared" si="62"/>
        <v>-1</v>
      </c>
      <c r="F71" s="22">
        <v>163</v>
      </c>
      <c r="G71" s="22">
        <v>164</v>
      </c>
      <c r="H71" s="22">
        <f t="shared" si="63"/>
        <v>221</v>
      </c>
      <c r="I71" s="22">
        <v>411</v>
      </c>
      <c r="J71" s="22">
        <v>190</v>
      </c>
      <c r="K71" s="22">
        <f t="shared" si="64"/>
        <v>-96</v>
      </c>
      <c r="L71" s="22">
        <v>57</v>
      </c>
      <c r="M71" s="22">
        <v>153</v>
      </c>
      <c r="N71" s="22">
        <f t="shared" si="65"/>
        <v>-52</v>
      </c>
      <c r="O71" s="22">
        <v>133</v>
      </c>
      <c r="P71" s="22">
        <v>185</v>
      </c>
      <c r="Q71" s="22">
        <f t="shared" si="66"/>
        <v>84</v>
      </c>
      <c r="R71" s="22">
        <v>551</v>
      </c>
      <c r="S71" s="22">
        <v>467</v>
      </c>
      <c r="T71"/>
      <c r="U71" s="36" t="s">
        <v>158</v>
      </c>
      <c r="V71" s="22">
        <f t="shared" si="67"/>
        <v>-435</v>
      </c>
      <c r="W71" s="22">
        <v>58</v>
      </c>
      <c r="X71" s="22">
        <v>493</v>
      </c>
      <c r="Y71" s="22">
        <f t="shared" si="68"/>
        <v>536</v>
      </c>
      <c r="Z71" s="22">
        <v>2487</v>
      </c>
      <c r="AA71" s="22">
        <v>1951</v>
      </c>
      <c r="AB71" s="22">
        <f t="shared" si="69"/>
        <v>-157</v>
      </c>
      <c r="AC71" s="22">
        <v>168</v>
      </c>
      <c r="AD71" s="22">
        <v>325</v>
      </c>
      <c r="AE71" s="22">
        <f t="shared" si="70"/>
        <v>-31</v>
      </c>
      <c r="AF71" s="22">
        <v>0</v>
      </c>
      <c r="AG71" s="22">
        <v>31</v>
      </c>
      <c r="AH71" s="22">
        <f t="shared" si="71"/>
        <v>1</v>
      </c>
      <c r="AI71" s="22">
        <v>1</v>
      </c>
      <c r="AJ71" s="22">
        <v>0</v>
      </c>
    </row>
    <row r="72" spans="1:36" s="1" customFormat="1" ht="21" customHeight="1" x14ac:dyDescent="0.2">
      <c r="A72" s="29" t="s">
        <v>159</v>
      </c>
      <c r="B72" s="24">
        <f t="shared" si="61"/>
        <v>-570</v>
      </c>
      <c r="C72" s="24">
        <f t="shared" si="49"/>
        <v>4315</v>
      </c>
      <c r="D72" s="24">
        <f t="shared" si="50"/>
        <v>4885</v>
      </c>
      <c r="E72" s="24">
        <f t="shared" si="62"/>
        <v>15</v>
      </c>
      <c r="F72" s="24">
        <v>135</v>
      </c>
      <c r="G72" s="24">
        <v>120</v>
      </c>
      <c r="H72" s="24">
        <f t="shared" si="63"/>
        <v>238</v>
      </c>
      <c r="I72" s="24">
        <v>491</v>
      </c>
      <c r="J72" s="24">
        <v>253</v>
      </c>
      <c r="K72" s="24">
        <f t="shared" si="64"/>
        <v>-92</v>
      </c>
      <c r="L72" s="24">
        <v>141</v>
      </c>
      <c r="M72" s="24">
        <v>233</v>
      </c>
      <c r="N72" s="24">
        <f t="shared" si="65"/>
        <v>-50</v>
      </c>
      <c r="O72" s="24">
        <v>144</v>
      </c>
      <c r="P72" s="24">
        <v>194</v>
      </c>
      <c r="Q72" s="24">
        <f t="shared" si="66"/>
        <v>7</v>
      </c>
      <c r="R72" s="24">
        <v>609</v>
      </c>
      <c r="S72" s="24">
        <v>602</v>
      </c>
      <c r="T72"/>
      <c r="U72" s="37" t="s">
        <v>159</v>
      </c>
      <c r="V72" s="24">
        <f t="shared" si="67"/>
        <v>-581</v>
      </c>
      <c r="W72" s="24">
        <v>90</v>
      </c>
      <c r="X72" s="24">
        <v>671</v>
      </c>
      <c r="Y72" s="24">
        <f t="shared" si="68"/>
        <v>78</v>
      </c>
      <c r="Z72" s="24">
        <v>2569</v>
      </c>
      <c r="AA72" s="24">
        <v>2491</v>
      </c>
      <c r="AB72" s="24">
        <f t="shared" si="69"/>
        <v>-143</v>
      </c>
      <c r="AC72" s="24">
        <v>136</v>
      </c>
      <c r="AD72" s="24">
        <v>279</v>
      </c>
      <c r="AE72" s="24">
        <f t="shared" si="70"/>
        <v>-42</v>
      </c>
      <c r="AF72" s="24">
        <v>0</v>
      </c>
      <c r="AG72" s="24">
        <v>42</v>
      </c>
      <c r="AH72" s="24">
        <f t="shared" si="71"/>
        <v>0</v>
      </c>
      <c r="AI72" s="24">
        <v>0</v>
      </c>
      <c r="AJ72" s="24">
        <v>0</v>
      </c>
    </row>
    <row r="73" spans="1:36" s="1" customFormat="1" ht="21" customHeight="1" x14ac:dyDescent="0.2">
      <c r="A73" s="28" t="s">
        <v>161</v>
      </c>
      <c r="B73" s="22">
        <f t="shared" ref="B73:B80" si="72">C73-D73</f>
        <v>-239</v>
      </c>
      <c r="C73" s="22">
        <f t="shared" si="49"/>
        <v>3506</v>
      </c>
      <c r="D73" s="22">
        <f t="shared" si="50"/>
        <v>3745</v>
      </c>
      <c r="E73" s="22">
        <f t="shared" ref="E73:E80" si="73">+F73-G73</f>
        <v>-12</v>
      </c>
      <c r="F73" s="22">
        <v>127</v>
      </c>
      <c r="G73" s="22">
        <v>139</v>
      </c>
      <c r="H73" s="22">
        <f t="shared" ref="H73:H80" si="74">+I73-J73</f>
        <v>207</v>
      </c>
      <c r="I73" s="22">
        <v>328</v>
      </c>
      <c r="J73" s="22">
        <v>121</v>
      </c>
      <c r="K73" s="22">
        <f t="shared" ref="K73:K80" si="75">+L73-M73</f>
        <v>-173</v>
      </c>
      <c r="L73" s="22">
        <v>77</v>
      </c>
      <c r="M73" s="22">
        <v>250</v>
      </c>
      <c r="N73" s="22">
        <f t="shared" ref="N73:N80" si="76">+O73-P73</f>
        <v>-118</v>
      </c>
      <c r="O73" s="22">
        <v>95</v>
      </c>
      <c r="P73" s="22">
        <v>213</v>
      </c>
      <c r="Q73" s="22">
        <f t="shared" ref="Q73:Q80" si="77">+R73-S73</f>
        <v>92</v>
      </c>
      <c r="R73" s="22">
        <v>535</v>
      </c>
      <c r="S73" s="22">
        <v>443</v>
      </c>
      <c r="T73"/>
      <c r="U73" s="36" t="s">
        <v>161</v>
      </c>
      <c r="V73" s="22">
        <f t="shared" ref="V73:V80" si="78">+W73-X73</f>
        <v>-528</v>
      </c>
      <c r="W73" s="22">
        <v>58</v>
      </c>
      <c r="X73" s="22">
        <v>586</v>
      </c>
      <c r="Y73" s="22">
        <f t="shared" ref="Y73:Y80" si="79">+Z73-AA73</f>
        <v>516</v>
      </c>
      <c r="Z73" s="22">
        <v>2208</v>
      </c>
      <c r="AA73" s="22">
        <v>1692</v>
      </c>
      <c r="AB73" s="22">
        <f t="shared" ref="AB73:AB80" si="80">+AC73-AD73</f>
        <v>-196</v>
      </c>
      <c r="AC73" s="22">
        <v>77</v>
      </c>
      <c r="AD73" s="22">
        <v>273</v>
      </c>
      <c r="AE73" s="22">
        <f t="shared" ref="AE73:AE80" si="81">+AF73-AG73</f>
        <v>-26</v>
      </c>
      <c r="AF73" s="22">
        <v>1</v>
      </c>
      <c r="AG73" s="22">
        <v>27</v>
      </c>
      <c r="AH73" s="22">
        <f t="shared" ref="AH73:AH80" si="82">+AI73-AJ73</f>
        <v>-1</v>
      </c>
      <c r="AI73" s="22">
        <v>0</v>
      </c>
      <c r="AJ73" s="22">
        <v>1</v>
      </c>
    </row>
    <row r="74" spans="1:36" s="1" customFormat="1" ht="21" customHeight="1" x14ac:dyDescent="0.2">
      <c r="A74" s="29" t="s">
        <v>162</v>
      </c>
      <c r="B74" s="24">
        <f t="shared" si="72"/>
        <v>98</v>
      </c>
      <c r="C74" s="24">
        <f t="shared" si="49"/>
        <v>3778</v>
      </c>
      <c r="D74" s="24">
        <f t="shared" si="50"/>
        <v>3680</v>
      </c>
      <c r="E74" s="24">
        <f t="shared" si="73"/>
        <v>-13</v>
      </c>
      <c r="F74" s="24">
        <v>143</v>
      </c>
      <c r="G74" s="24">
        <v>156</v>
      </c>
      <c r="H74" s="24">
        <f t="shared" si="74"/>
        <v>177</v>
      </c>
      <c r="I74" s="24">
        <v>362</v>
      </c>
      <c r="J74" s="24">
        <v>185</v>
      </c>
      <c r="K74" s="24">
        <f t="shared" si="75"/>
        <v>5</v>
      </c>
      <c r="L74" s="24">
        <v>82</v>
      </c>
      <c r="M74" s="24">
        <v>77</v>
      </c>
      <c r="N74" s="24">
        <f t="shared" si="76"/>
        <v>-61</v>
      </c>
      <c r="O74" s="24">
        <v>106</v>
      </c>
      <c r="P74" s="24">
        <v>167</v>
      </c>
      <c r="Q74" s="24">
        <f t="shared" si="77"/>
        <v>108</v>
      </c>
      <c r="R74" s="24">
        <v>581</v>
      </c>
      <c r="S74" s="24">
        <v>473</v>
      </c>
      <c r="T74"/>
      <c r="U74" s="37" t="s">
        <v>162</v>
      </c>
      <c r="V74" s="24">
        <f t="shared" si="78"/>
        <v>-444</v>
      </c>
      <c r="W74" s="24">
        <v>60</v>
      </c>
      <c r="X74" s="24">
        <v>504</v>
      </c>
      <c r="Y74" s="24">
        <f t="shared" si="79"/>
        <v>541</v>
      </c>
      <c r="Z74" s="24">
        <v>2372</v>
      </c>
      <c r="AA74" s="24">
        <v>1831</v>
      </c>
      <c r="AB74" s="24">
        <f t="shared" si="80"/>
        <v>-185</v>
      </c>
      <c r="AC74" s="24">
        <v>72</v>
      </c>
      <c r="AD74" s="24">
        <v>257</v>
      </c>
      <c r="AE74" s="24">
        <f t="shared" si="81"/>
        <v>-30</v>
      </c>
      <c r="AF74" s="24">
        <v>0</v>
      </c>
      <c r="AG74" s="24">
        <v>30</v>
      </c>
      <c r="AH74" s="24">
        <f t="shared" si="82"/>
        <v>0</v>
      </c>
      <c r="AI74" s="24">
        <v>0</v>
      </c>
      <c r="AJ74" s="24">
        <v>0</v>
      </c>
    </row>
    <row r="75" spans="1:36" s="1" customFormat="1" ht="21" customHeight="1" x14ac:dyDescent="0.2">
      <c r="A75" s="28" t="s">
        <v>163</v>
      </c>
      <c r="B75" s="22">
        <f t="shared" si="72"/>
        <v>126</v>
      </c>
      <c r="C75" s="22">
        <f t="shared" si="49"/>
        <v>3873</v>
      </c>
      <c r="D75" s="22">
        <f t="shared" si="50"/>
        <v>3747</v>
      </c>
      <c r="E75" s="22">
        <f t="shared" si="73"/>
        <v>-32</v>
      </c>
      <c r="F75" s="22">
        <v>143</v>
      </c>
      <c r="G75" s="22">
        <v>175</v>
      </c>
      <c r="H75" s="22">
        <f t="shared" si="74"/>
        <v>256</v>
      </c>
      <c r="I75" s="22">
        <v>483</v>
      </c>
      <c r="J75" s="22">
        <v>227</v>
      </c>
      <c r="K75" s="22">
        <f t="shared" si="75"/>
        <v>-29</v>
      </c>
      <c r="L75" s="22">
        <v>88</v>
      </c>
      <c r="M75" s="22">
        <v>117</v>
      </c>
      <c r="N75" s="22">
        <f t="shared" si="76"/>
        <v>-50</v>
      </c>
      <c r="O75" s="22">
        <v>114</v>
      </c>
      <c r="P75" s="22">
        <v>164</v>
      </c>
      <c r="Q75" s="22">
        <f t="shared" si="77"/>
        <v>149</v>
      </c>
      <c r="R75" s="22">
        <v>570</v>
      </c>
      <c r="S75" s="22">
        <v>421</v>
      </c>
      <c r="T75"/>
      <c r="U75" s="36" t="s">
        <v>163</v>
      </c>
      <c r="V75" s="22">
        <f t="shared" si="78"/>
        <v>-447</v>
      </c>
      <c r="W75" s="22">
        <v>55</v>
      </c>
      <c r="X75" s="22">
        <v>502</v>
      </c>
      <c r="Y75" s="22">
        <f t="shared" si="79"/>
        <v>463</v>
      </c>
      <c r="Z75" s="22">
        <v>2303</v>
      </c>
      <c r="AA75" s="22">
        <v>1840</v>
      </c>
      <c r="AB75" s="22">
        <f t="shared" si="80"/>
        <v>-155</v>
      </c>
      <c r="AC75" s="22">
        <v>117</v>
      </c>
      <c r="AD75" s="22">
        <v>272</v>
      </c>
      <c r="AE75" s="22">
        <f t="shared" si="81"/>
        <v>-29</v>
      </c>
      <c r="AF75" s="22">
        <v>0</v>
      </c>
      <c r="AG75" s="22">
        <v>29</v>
      </c>
      <c r="AH75" s="22">
        <f t="shared" si="82"/>
        <v>0</v>
      </c>
      <c r="AI75" s="22">
        <v>0</v>
      </c>
      <c r="AJ75" s="22">
        <v>0</v>
      </c>
    </row>
    <row r="76" spans="1:36" s="1" customFormat="1" ht="21" customHeight="1" x14ac:dyDescent="0.2">
      <c r="A76" s="29" t="s">
        <v>164</v>
      </c>
      <c r="B76" s="24">
        <f t="shared" si="72"/>
        <v>-319</v>
      </c>
      <c r="C76" s="24">
        <f t="shared" si="49"/>
        <v>4634</v>
      </c>
      <c r="D76" s="24">
        <f t="shared" si="50"/>
        <v>4953</v>
      </c>
      <c r="E76" s="24">
        <f t="shared" si="73"/>
        <v>-30</v>
      </c>
      <c r="F76" s="24">
        <v>133</v>
      </c>
      <c r="G76" s="24">
        <v>163</v>
      </c>
      <c r="H76" s="24">
        <f t="shared" si="74"/>
        <v>133</v>
      </c>
      <c r="I76" s="24">
        <v>408</v>
      </c>
      <c r="J76" s="24">
        <v>275</v>
      </c>
      <c r="K76" s="24">
        <f t="shared" si="75"/>
        <v>-66</v>
      </c>
      <c r="L76" s="24">
        <v>115</v>
      </c>
      <c r="M76" s="24">
        <v>181</v>
      </c>
      <c r="N76" s="24">
        <f t="shared" si="76"/>
        <v>-65</v>
      </c>
      <c r="O76" s="24">
        <v>134</v>
      </c>
      <c r="P76" s="24">
        <v>199</v>
      </c>
      <c r="Q76" s="24">
        <f t="shared" si="77"/>
        <v>107</v>
      </c>
      <c r="R76" s="24">
        <v>731</v>
      </c>
      <c r="S76" s="24">
        <v>624</v>
      </c>
      <c r="T76"/>
      <c r="U76" s="37" t="s">
        <v>164</v>
      </c>
      <c r="V76" s="24">
        <f t="shared" si="78"/>
        <v>-684</v>
      </c>
      <c r="W76" s="24">
        <v>56</v>
      </c>
      <c r="X76" s="24">
        <v>740</v>
      </c>
      <c r="Y76" s="24">
        <f t="shared" si="79"/>
        <v>462</v>
      </c>
      <c r="Z76" s="24">
        <v>2935</v>
      </c>
      <c r="AA76" s="24">
        <v>2473</v>
      </c>
      <c r="AB76" s="24">
        <f t="shared" si="80"/>
        <v>-133</v>
      </c>
      <c r="AC76" s="24">
        <v>122</v>
      </c>
      <c r="AD76" s="24">
        <v>255</v>
      </c>
      <c r="AE76" s="24">
        <f t="shared" si="81"/>
        <v>-43</v>
      </c>
      <c r="AF76" s="24">
        <v>0</v>
      </c>
      <c r="AG76" s="24">
        <v>43</v>
      </c>
      <c r="AH76" s="24">
        <f t="shared" si="82"/>
        <v>0</v>
      </c>
      <c r="AI76" s="24">
        <v>0</v>
      </c>
      <c r="AJ76" s="24">
        <v>0</v>
      </c>
    </row>
    <row r="77" spans="1:36" s="1" customFormat="1" ht="21" customHeight="1" x14ac:dyDescent="0.2">
      <c r="A77" s="28" t="s">
        <v>165</v>
      </c>
      <c r="B77" s="22">
        <f t="shared" si="72"/>
        <v>-5</v>
      </c>
      <c r="C77" s="22">
        <f t="shared" si="49"/>
        <v>3650</v>
      </c>
      <c r="D77" s="22">
        <f t="shared" si="50"/>
        <v>3655</v>
      </c>
      <c r="E77" s="22">
        <f t="shared" si="73"/>
        <v>-28</v>
      </c>
      <c r="F77" s="22">
        <v>128</v>
      </c>
      <c r="G77" s="22">
        <v>156</v>
      </c>
      <c r="H77" s="22">
        <f t="shared" si="74"/>
        <v>113</v>
      </c>
      <c r="I77" s="22">
        <v>309</v>
      </c>
      <c r="J77" s="22">
        <v>196</v>
      </c>
      <c r="K77" s="22">
        <f t="shared" si="75"/>
        <v>-44</v>
      </c>
      <c r="L77" s="22">
        <v>87</v>
      </c>
      <c r="M77" s="22">
        <v>131</v>
      </c>
      <c r="N77" s="22">
        <f t="shared" si="76"/>
        <v>-47</v>
      </c>
      <c r="O77" s="22">
        <v>113</v>
      </c>
      <c r="P77" s="22">
        <v>160</v>
      </c>
      <c r="Q77" s="22">
        <f t="shared" si="77"/>
        <v>151</v>
      </c>
      <c r="R77" s="22">
        <v>668</v>
      </c>
      <c r="S77" s="22">
        <v>517</v>
      </c>
      <c r="T77"/>
      <c r="U77" s="36" t="s">
        <v>165</v>
      </c>
      <c r="V77" s="22">
        <f t="shared" si="78"/>
        <v>-445</v>
      </c>
      <c r="W77" s="22">
        <v>126</v>
      </c>
      <c r="X77" s="22">
        <v>571</v>
      </c>
      <c r="Y77" s="22">
        <f t="shared" si="79"/>
        <v>410</v>
      </c>
      <c r="Z77" s="22">
        <v>2128</v>
      </c>
      <c r="AA77" s="22">
        <v>1718</v>
      </c>
      <c r="AB77" s="22">
        <f t="shared" si="80"/>
        <v>-89</v>
      </c>
      <c r="AC77" s="22">
        <v>91</v>
      </c>
      <c r="AD77" s="22">
        <v>180</v>
      </c>
      <c r="AE77" s="22">
        <f t="shared" si="81"/>
        <v>-26</v>
      </c>
      <c r="AF77" s="22">
        <v>0</v>
      </c>
      <c r="AG77" s="22">
        <v>26</v>
      </c>
      <c r="AH77" s="22">
        <f t="shared" si="82"/>
        <v>0</v>
      </c>
      <c r="AI77" s="22">
        <v>0</v>
      </c>
      <c r="AJ77" s="22">
        <v>0</v>
      </c>
    </row>
    <row r="78" spans="1:36" s="1" customFormat="1" ht="21" customHeight="1" x14ac:dyDescent="0.2">
      <c r="A78" s="29" t="s">
        <v>166</v>
      </c>
      <c r="B78" s="24">
        <f t="shared" si="72"/>
        <v>-21</v>
      </c>
      <c r="C78" s="24">
        <f t="shared" si="49"/>
        <v>4098</v>
      </c>
      <c r="D78" s="24">
        <f t="shared" si="50"/>
        <v>4119</v>
      </c>
      <c r="E78" s="24">
        <f t="shared" si="73"/>
        <v>-38</v>
      </c>
      <c r="F78" s="24">
        <v>126</v>
      </c>
      <c r="G78" s="24">
        <v>164</v>
      </c>
      <c r="H78" s="24">
        <f t="shared" si="74"/>
        <v>212</v>
      </c>
      <c r="I78" s="24">
        <v>361</v>
      </c>
      <c r="J78" s="24">
        <v>149</v>
      </c>
      <c r="K78" s="24">
        <f t="shared" si="75"/>
        <v>-167</v>
      </c>
      <c r="L78" s="24">
        <v>61</v>
      </c>
      <c r="M78" s="24">
        <v>228</v>
      </c>
      <c r="N78" s="24">
        <f t="shared" si="76"/>
        <v>-20</v>
      </c>
      <c r="O78" s="24">
        <v>134</v>
      </c>
      <c r="P78" s="24">
        <v>154</v>
      </c>
      <c r="Q78" s="24">
        <f t="shared" si="77"/>
        <v>163</v>
      </c>
      <c r="R78" s="24">
        <v>727</v>
      </c>
      <c r="S78" s="24">
        <v>564</v>
      </c>
      <c r="T78"/>
      <c r="U78" s="37" t="s">
        <v>166</v>
      </c>
      <c r="V78" s="24">
        <f t="shared" si="78"/>
        <v>-645</v>
      </c>
      <c r="W78" s="24">
        <v>50</v>
      </c>
      <c r="X78" s="24">
        <v>695</v>
      </c>
      <c r="Y78" s="24">
        <f t="shared" si="79"/>
        <v>586</v>
      </c>
      <c r="Z78" s="24">
        <v>2559</v>
      </c>
      <c r="AA78" s="24">
        <v>1973</v>
      </c>
      <c r="AB78" s="24">
        <f t="shared" si="80"/>
        <v>-81</v>
      </c>
      <c r="AC78" s="24">
        <v>80</v>
      </c>
      <c r="AD78" s="24">
        <v>161</v>
      </c>
      <c r="AE78" s="24">
        <f t="shared" si="81"/>
        <v>-31</v>
      </c>
      <c r="AF78" s="24">
        <v>0</v>
      </c>
      <c r="AG78" s="24">
        <v>31</v>
      </c>
      <c r="AH78" s="24">
        <f t="shared" si="82"/>
        <v>0</v>
      </c>
      <c r="AI78" s="24">
        <v>0</v>
      </c>
      <c r="AJ78" s="24">
        <v>0</v>
      </c>
    </row>
    <row r="79" spans="1:36" s="1" customFormat="1" ht="21" customHeight="1" x14ac:dyDescent="0.2">
      <c r="A79" s="28" t="s">
        <v>167</v>
      </c>
      <c r="B79" s="22">
        <f t="shared" si="72"/>
        <v>-97</v>
      </c>
      <c r="C79" s="22">
        <f t="shared" si="49"/>
        <v>4010</v>
      </c>
      <c r="D79" s="22">
        <f t="shared" si="50"/>
        <v>4107</v>
      </c>
      <c r="E79" s="22">
        <f t="shared" si="73"/>
        <v>-44</v>
      </c>
      <c r="F79" s="22">
        <v>130</v>
      </c>
      <c r="G79" s="22">
        <v>174</v>
      </c>
      <c r="H79" s="22">
        <f t="shared" si="74"/>
        <v>219</v>
      </c>
      <c r="I79" s="22">
        <v>445</v>
      </c>
      <c r="J79" s="22">
        <v>226</v>
      </c>
      <c r="K79" s="22">
        <f t="shared" si="75"/>
        <v>-165</v>
      </c>
      <c r="L79" s="22">
        <v>36</v>
      </c>
      <c r="M79" s="22">
        <v>201</v>
      </c>
      <c r="N79" s="22">
        <f t="shared" si="76"/>
        <v>-50</v>
      </c>
      <c r="O79" s="22">
        <v>120</v>
      </c>
      <c r="P79" s="22">
        <v>170</v>
      </c>
      <c r="Q79" s="22">
        <f t="shared" si="77"/>
        <v>187</v>
      </c>
      <c r="R79" s="22">
        <v>716</v>
      </c>
      <c r="S79" s="22">
        <v>529</v>
      </c>
      <c r="T79"/>
      <c r="U79" s="36" t="s">
        <v>167</v>
      </c>
      <c r="V79" s="22">
        <f t="shared" si="78"/>
        <v>-541</v>
      </c>
      <c r="W79" s="22">
        <v>57</v>
      </c>
      <c r="X79" s="22">
        <v>598</v>
      </c>
      <c r="Y79" s="22">
        <f t="shared" si="79"/>
        <v>397</v>
      </c>
      <c r="Z79" s="22">
        <v>2406</v>
      </c>
      <c r="AA79" s="22">
        <v>2009</v>
      </c>
      <c r="AB79" s="22">
        <f t="shared" si="80"/>
        <v>-73</v>
      </c>
      <c r="AC79" s="22">
        <v>100</v>
      </c>
      <c r="AD79" s="22">
        <v>173</v>
      </c>
      <c r="AE79" s="22">
        <f t="shared" si="81"/>
        <v>-27</v>
      </c>
      <c r="AF79" s="22">
        <v>0</v>
      </c>
      <c r="AG79" s="22">
        <v>27</v>
      </c>
      <c r="AH79" s="22">
        <f t="shared" si="82"/>
        <v>0</v>
      </c>
      <c r="AI79" s="22">
        <v>0</v>
      </c>
      <c r="AJ79" s="22">
        <v>0</v>
      </c>
    </row>
    <row r="80" spans="1:36" s="1" customFormat="1" ht="21" customHeight="1" x14ac:dyDescent="0.2">
      <c r="A80" s="29" t="s">
        <v>168</v>
      </c>
      <c r="B80" s="24">
        <f t="shared" si="72"/>
        <v>-375</v>
      </c>
      <c r="C80" s="24">
        <f t="shared" si="49"/>
        <v>4751</v>
      </c>
      <c r="D80" s="24">
        <f t="shared" si="50"/>
        <v>5126</v>
      </c>
      <c r="E80" s="24">
        <f t="shared" si="73"/>
        <v>-32</v>
      </c>
      <c r="F80" s="24">
        <v>161</v>
      </c>
      <c r="G80" s="24">
        <v>193</v>
      </c>
      <c r="H80" s="24">
        <f t="shared" si="74"/>
        <v>183</v>
      </c>
      <c r="I80" s="24">
        <v>414</v>
      </c>
      <c r="J80" s="24">
        <v>231</v>
      </c>
      <c r="K80" s="24">
        <f t="shared" si="75"/>
        <v>-160</v>
      </c>
      <c r="L80" s="24">
        <v>21</v>
      </c>
      <c r="M80" s="24">
        <v>181</v>
      </c>
      <c r="N80" s="24">
        <f t="shared" si="76"/>
        <v>-46</v>
      </c>
      <c r="O80" s="24">
        <v>141</v>
      </c>
      <c r="P80" s="24">
        <v>187</v>
      </c>
      <c r="Q80" s="24">
        <f t="shared" si="77"/>
        <v>168</v>
      </c>
      <c r="R80" s="24">
        <v>844</v>
      </c>
      <c r="S80" s="24">
        <v>676</v>
      </c>
      <c r="T80"/>
      <c r="U80" s="37" t="s">
        <v>168</v>
      </c>
      <c r="V80" s="24">
        <f t="shared" si="78"/>
        <v>-760</v>
      </c>
      <c r="W80" s="24">
        <v>85</v>
      </c>
      <c r="X80" s="24">
        <v>845</v>
      </c>
      <c r="Y80" s="24">
        <f t="shared" si="79"/>
        <v>402</v>
      </c>
      <c r="Z80" s="24">
        <v>2977</v>
      </c>
      <c r="AA80" s="24">
        <v>2575</v>
      </c>
      <c r="AB80" s="24">
        <f t="shared" si="80"/>
        <v>-83</v>
      </c>
      <c r="AC80" s="24">
        <v>108</v>
      </c>
      <c r="AD80" s="24">
        <v>191</v>
      </c>
      <c r="AE80" s="24">
        <f t="shared" si="81"/>
        <v>-47</v>
      </c>
      <c r="AF80" s="24">
        <v>0</v>
      </c>
      <c r="AG80" s="24">
        <v>47</v>
      </c>
      <c r="AH80" s="24">
        <f t="shared" si="82"/>
        <v>0</v>
      </c>
      <c r="AI80" s="24">
        <v>0</v>
      </c>
      <c r="AJ80" s="24">
        <v>0</v>
      </c>
    </row>
    <row r="81" spans="1:36" s="1" customFormat="1" ht="21" customHeight="1" x14ac:dyDescent="0.2">
      <c r="A81" s="28" t="s">
        <v>172</v>
      </c>
      <c r="B81" s="22">
        <f t="shared" ref="B81:B84" si="83">C81-D81</f>
        <v>-166</v>
      </c>
      <c r="C81" s="22">
        <f t="shared" ref="C81:C84" si="84">+F81+I81+L81+O81+R81+W81+Z81+AC81+AF81+AI81</f>
        <v>3888</v>
      </c>
      <c r="D81" s="22">
        <f t="shared" ref="D81:D84" si="85">+G81+J81+M81+P81+S81+X81+AA81+AD81+AG81+AJ81</f>
        <v>4054</v>
      </c>
      <c r="E81" s="22">
        <f t="shared" ref="E81:E84" si="86">+F81-G81</f>
        <v>-56</v>
      </c>
      <c r="F81" s="22">
        <v>122</v>
      </c>
      <c r="G81" s="22">
        <v>178</v>
      </c>
      <c r="H81" s="22">
        <f t="shared" ref="H81:H84" si="87">+I81-J81</f>
        <v>222</v>
      </c>
      <c r="I81" s="22">
        <v>332</v>
      </c>
      <c r="J81" s="22">
        <v>110</v>
      </c>
      <c r="K81" s="22">
        <f t="shared" ref="K81:K84" si="88">+L81-M81</f>
        <v>-231</v>
      </c>
      <c r="L81" s="22">
        <v>33</v>
      </c>
      <c r="M81" s="22">
        <v>264</v>
      </c>
      <c r="N81" s="22">
        <f t="shared" ref="N81:N84" si="89">+O81-P81</f>
        <v>-42</v>
      </c>
      <c r="O81" s="22">
        <v>129</v>
      </c>
      <c r="P81" s="22">
        <v>171</v>
      </c>
      <c r="Q81" s="22">
        <f t="shared" ref="Q81:Q84" si="90">+R81-S81</f>
        <v>245</v>
      </c>
      <c r="R81" s="22">
        <v>780</v>
      </c>
      <c r="S81" s="22">
        <v>535</v>
      </c>
      <c r="T81"/>
      <c r="U81" s="36" t="s">
        <v>172</v>
      </c>
      <c r="V81" s="22">
        <f t="shared" ref="V81:V84" si="91">+W81-X81</f>
        <v>-514</v>
      </c>
      <c r="W81" s="22">
        <v>61</v>
      </c>
      <c r="X81" s="22">
        <v>575</v>
      </c>
      <c r="Y81" s="22">
        <f t="shared" ref="Y81:Y84" si="92">+Z81-AA81</f>
        <v>313</v>
      </c>
      <c r="Z81" s="22">
        <v>2342</v>
      </c>
      <c r="AA81" s="22">
        <v>2029</v>
      </c>
      <c r="AB81" s="22">
        <f t="shared" ref="AB81:AB84" si="93">+AC81-AD81</f>
        <v>-77</v>
      </c>
      <c r="AC81" s="22">
        <v>88</v>
      </c>
      <c r="AD81" s="22">
        <v>165</v>
      </c>
      <c r="AE81" s="22">
        <f t="shared" ref="AE81:AE84" si="94">+AF81-AG81</f>
        <v>-26</v>
      </c>
      <c r="AF81" s="22">
        <v>1</v>
      </c>
      <c r="AG81" s="22">
        <v>27</v>
      </c>
      <c r="AH81" s="22">
        <f t="shared" ref="AH81:AH84" si="95">+AI81-AJ81</f>
        <v>0</v>
      </c>
      <c r="AI81" s="22">
        <v>0</v>
      </c>
      <c r="AJ81" s="22">
        <v>0</v>
      </c>
    </row>
    <row r="82" spans="1:36" s="1" customFormat="1" ht="21" customHeight="1" x14ac:dyDescent="0.2">
      <c r="A82" s="29" t="s">
        <v>173</v>
      </c>
      <c r="B82" s="24">
        <f t="shared" si="83"/>
        <v>0</v>
      </c>
      <c r="C82" s="24">
        <f t="shared" si="84"/>
        <v>0</v>
      </c>
      <c r="D82" s="24">
        <f t="shared" si="85"/>
        <v>0</v>
      </c>
      <c r="E82" s="24">
        <f t="shared" si="86"/>
        <v>0</v>
      </c>
      <c r="F82" s="24">
        <v>0</v>
      </c>
      <c r="G82" s="24">
        <v>0</v>
      </c>
      <c r="H82" s="24">
        <f t="shared" si="87"/>
        <v>0</v>
      </c>
      <c r="I82" s="24">
        <v>0</v>
      </c>
      <c r="J82" s="24">
        <v>0</v>
      </c>
      <c r="K82" s="24">
        <f t="shared" si="88"/>
        <v>0</v>
      </c>
      <c r="L82" s="24">
        <v>0</v>
      </c>
      <c r="M82" s="24">
        <v>0</v>
      </c>
      <c r="N82" s="24">
        <f t="shared" si="89"/>
        <v>0</v>
      </c>
      <c r="O82" s="24">
        <v>0</v>
      </c>
      <c r="P82" s="24">
        <v>0</v>
      </c>
      <c r="Q82" s="24">
        <f t="shared" si="90"/>
        <v>0</v>
      </c>
      <c r="R82" s="24">
        <v>0</v>
      </c>
      <c r="S82" s="24">
        <v>0</v>
      </c>
      <c r="T82"/>
      <c r="U82" s="37" t="s">
        <v>173</v>
      </c>
      <c r="V82" s="24">
        <f t="shared" si="91"/>
        <v>0</v>
      </c>
      <c r="W82" s="24">
        <v>0</v>
      </c>
      <c r="X82" s="24">
        <v>0</v>
      </c>
      <c r="Y82" s="24">
        <f t="shared" si="92"/>
        <v>0</v>
      </c>
      <c r="Z82" s="24">
        <v>0</v>
      </c>
      <c r="AA82" s="24">
        <v>0</v>
      </c>
      <c r="AB82" s="24">
        <f t="shared" si="93"/>
        <v>0</v>
      </c>
      <c r="AC82" s="24">
        <v>0</v>
      </c>
      <c r="AD82" s="24">
        <v>0</v>
      </c>
      <c r="AE82" s="24">
        <f t="shared" si="94"/>
        <v>0</v>
      </c>
      <c r="AF82" s="24">
        <v>0</v>
      </c>
      <c r="AG82" s="24">
        <v>0</v>
      </c>
      <c r="AH82" s="24">
        <f t="shared" si="95"/>
        <v>0</v>
      </c>
      <c r="AI82" s="24">
        <v>0</v>
      </c>
      <c r="AJ82" s="24">
        <v>0</v>
      </c>
    </row>
    <row r="83" spans="1:36" s="1" customFormat="1" ht="21" customHeight="1" x14ac:dyDescent="0.2">
      <c r="A83" s="28" t="s">
        <v>174</v>
      </c>
      <c r="B83" s="22">
        <f t="shared" si="83"/>
        <v>0</v>
      </c>
      <c r="C83" s="22">
        <f t="shared" si="84"/>
        <v>0</v>
      </c>
      <c r="D83" s="22">
        <f t="shared" si="85"/>
        <v>0</v>
      </c>
      <c r="E83" s="22">
        <f t="shared" si="86"/>
        <v>0</v>
      </c>
      <c r="F83" s="22">
        <v>0</v>
      </c>
      <c r="G83" s="22">
        <v>0</v>
      </c>
      <c r="H83" s="22">
        <f t="shared" si="87"/>
        <v>0</v>
      </c>
      <c r="I83" s="22">
        <v>0</v>
      </c>
      <c r="J83" s="22">
        <v>0</v>
      </c>
      <c r="K83" s="22">
        <f t="shared" si="88"/>
        <v>0</v>
      </c>
      <c r="L83" s="22">
        <v>0</v>
      </c>
      <c r="M83" s="22">
        <v>0</v>
      </c>
      <c r="N83" s="22">
        <f t="shared" si="89"/>
        <v>0</v>
      </c>
      <c r="O83" s="22">
        <v>0</v>
      </c>
      <c r="P83" s="22">
        <v>0</v>
      </c>
      <c r="Q83" s="22">
        <f t="shared" si="90"/>
        <v>0</v>
      </c>
      <c r="R83" s="22">
        <v>0</v>
      </c>
      <c r="S83" s="22">
        <v>0</v>
      </c>
      <c r="T83"/>
      <c r="U83" s="36" t="s">
        <v>174</v>
      </c>
      <c r="V83" s="22">
        <f t="shared" si="91"/>
        <v>0</v>
      </c>
      <c r="W83" s="22">
        <v>0</v>
      </c>
      <c r="X83" s="22">
        <v>0</v>
      </c>
      <c r="Y83" s="22">
        <f t="shared" si="92"/>
        <v>0</v>
      </c>
      <c r="Z83" s="22">
        <v>0</v>
      </c>
      <c r="AA83" s="22">
        <v>0</v>
      </c>
      <c r="AB83" s="22">
        <f t="shared" si="93"/>
        <v>0</v>
      </c>
      <c r="AC83" s="22">
        <v>0</v>
      </c>
      <c r="AD83" s="22">
        <v>0</v>
      </c>
      <c r="AE83" s="22">
        <f t="shared" si="94"/>
        <v>0</v>
      </c>
      <c r="AF83" s="22">
        <v>0</v>
      </c>
      <c r="AG83" s="22">
        <v>0</v>
      </c>
      <c r="AH83" s="22">
        <f t="shared" si="95"/>
        <v>0</v>
      </c>
      <c r="AI83" s="22">
        <v>0</v>
      </c>
      <c r="AJ83" s="22">
        <v>0</v>
      </c>
    </row>
    <row r="84" spans="1:36" s="1" customFormat="1" ht="21" customHeight="1" x14ac:dyDescent="0.2">
      <c r="A84" s="29" t="s">
        <v>175</v>
      </c>
      <c r="B84" s="24">
        <f t="shared" si="83"/>
        <v>0</v>
      </c>
      <c r="C84" s="24">
        <f t="shared" si="84"/>
        <v>0</v>
      </c>
      <c r="D84" s="24">
        <f t="shared" si="85"/>
        <v>0</v>
      </c>
      <c r="E84" s="24">
        <f t="shared" si="86"/>
        <v>0</v>
      </c>
      <c r="F84" s="24">
        <v>0</v>
      </c>
      <c r="G84" s="24">
        <v>0</v>
      </c>
      <c r="H84" s="24">
        <f t="shared" si="87"/>
        <v>0</v>
      </c>
      <c r="I84" s="24">
        <v>0</v>
      </c>
      <c r="J84" s="24">
        <v>0</v>
      </c>
      <c r="K84" s="24">
        <f t="shared" si="88"/>
        <v>0</v>
      </c>
      <c r="L84" s="24">
        <v>0</v>
      </c>
      <c r="M84" s="24">
        <v>0</v>
      </c>
      <c r="N84" s="24">
        <f t="shared" si="89"/>
        <v>0</v>
      </c>
      <c r="O84" s="24">
        <v>0</v>
      </c>
      <c r="P84" s="24">
        <v>0</v>
      </c>
      <c r="Q84" s="24">
        <f t="shared" si="90"/>
        <v>0</v>
      </c>
      <c r="R84" s="24">
        <v>0</v>
      </c>
      <c r="S84" s="24">
        <v>0</v>
      </c>
      <c r="T84"/>
      <c r="U84" s="37" t="s">
        <v>175</v>
      </c>
      <c r="V84" s="24">
        <f t="shared" si="91"/>
        <v>0</v>
      </c>
      <c r="W84" s="24">
        <v>0</v>
      </c>
      <c r="X84" s="24">
        <v>0</v>
      </c>
      <c r="Y84" s="24">
        <f t="shared" si="92"/>
        <v>0</v>
      </c>
      <c r="Z84" s="24">
        <v>0</v>
      </c>
      <c r="AA84" s="24">
        <v>0</v>
      </c>
      <c r="AB84" s="24">
        <f t="shared" si="93"/>
        <v>0</v>
      </c>
      <c r="AC84" s="24">
        <v>0</v>
      </c>
      <c r="AD84" s="24">
        <v>0</v>
      </c>
      <c r="AE84" s="24">
        <f t="shared" si="94"/>
        <v>0</v>
      </c>
      <c r="AF84" s="24">
        <v>0</v>
      </c>
      <c r="AG84" s="24">
        <v>0</v>
      </c>
      <c r="AH84" s="24">
        <f t="shared" si="95"/>
        <v>0</v>
      </c>
      <c r="AI84" s="24">
        <v>0</v>
      </c>
      <c r="AJ84" s="24">
        <v>0</v>
      </c>
    </row>
    <row r="85" spans="1:36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1" customFormat="1" ht="2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1" customFormat="1" ht="2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1" customFormat="1" ht="2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1" customFormat="1" ht="2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1" customFormat="1" ht="2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1" customFormat="1" ht="2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1" customFormat="1" ht="2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" customFormat="1" ht="2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1" customFormat="1" ht="2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1" customFormat="1" ht="2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1" customFormat="1" ht="2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1" customFormat="1" ht="2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1" customFormat="1" ht="2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1" customFormat="1" ht="2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1" customFormat="1" ht="2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1" customFormat="1" ht="2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1" customFormat="1" ht="2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" customFormat="1" ht="2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1" customFormat="1" ht="2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1" customFormat="1" ht="2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1" customFormat="1" ht="2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1" customFormat="1" ht="2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1" customFormat="1" ht="2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1" customFormat="1" ht="2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1" customFormat="1" ht="2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1" customFormat="1" ht="2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1" customFormat="1" ht="2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" customFormat="1" ht="2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1" customFormat="1" ht="2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1" customFormat="1" ht="2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1" customFormat="1" ht="21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1" customFormat="1" ht="21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1" customFormat="1" ht="21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1" customFormat="1" ht="21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1" customFormat="1" ht="21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1" customFormat="1" ht="21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1" customFormat="1" ht="2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1" customFormat="1" ht="2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1" customFormat="1" ht="2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1" customFormat="1" ht="21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1" customFormat="1" ht="21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1" customFormat="1" ht="21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1" customFormat="1" ht="21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1" customFormat="1" ht="2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1" customFormat="1" ht="21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1" customFormat="1" ht="21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1" customFormat="1" ht="21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1" customFormat="1" ht="21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1" customFormat="1" ht="21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1" customFormat="1" ht="21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1" customFormat="1" ht="21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" customFormat="1" ht="21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1" customFormat="1" ht="21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1" customFormat="1" ht="21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1" customFormat="1" ht="21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1" customFormat="1" ht="21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1" customFormat="1" ht="21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1" customFormat="1" ht="21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1" customFormat="1" ht="21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1" customFormat="1" ht="21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1" customFormat="1" ht="21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1" customFormat="1" ht="21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1" customFormat="1" ht="21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1" customFormat="1" ht="21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1" customFormat="1" ht="21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1" customFormat="1" ht="21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1" customFormat="1" ht="21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1" customFormat="1" ht="21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1" customFormat="1" ht="21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1" customFormat="1" ht="21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1" customFormat="1" ht="21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1" customFormat="1" ht="21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1" customFormat="1" ht="21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1" customFormat="1" ht="21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1" customFormat="1" ht="21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1" customFormat="1" ht="21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1" customFormat="1" ht="21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1" customFormat="1" ht="21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1" customFormat="1" ht="21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1" customFormat="1" ht="21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1" customFormat="1" ht="21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1" customFormat="1" ht="21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1" customFormat="1" ht="21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1" customFormat="1" ht="21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</sheetData>
  <mergeCells count="17">
    <mergeCell ref="Y7:AA7"/>
    <mergeCell ref="A6:A8"/>
    <mergeCell ref="U6:U8"/>
    <mergeCell ref="AB7:AD7"/>
    <mergeCell ref="H7:J7"/>
    <mergeCell ref="E7:G7"/>
    <mergeCell ref="K7:M7"/>
    <mergeCell ref="N7:P7"/>
    <mergeCell ref="B6:S6"/>
    <mergeCell ref="V6:AJ6"/>
    <mergeCell ref="AH7:AJ7"/>
    <mergeCell ref="B7:B8"/>
    <mergeCell ref="C7:C8"/>
    <mergeCell ref="D7:D8"/>
    <mergeCell ref="AE7:AG7"/>
    <mergeCell ref="Q7:S7"/>
    <mergeCell ref="V7:X7"/>
  </mergeCells>
  <phoneticPr fontId="4" type="noConversion"/>
  <pageMargins left="0.11811023622047245" right="0.31496062992125984" top="0.15748031496062992" bottom="0.23622047244094491" header="0.15748031496062992" footer="0.15748031496062992"/>
  <pageSetup paperSize="9" scale="56" fitToWidth="2" fitToHeight="5" orientation="landscape" r:id="rId1"/>
  <headerFooter alignWithMargins="0"/>
  <colBreaks count="1" manualBreakCount="1">
    <brk id="19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pageSetUpPr fitToPage="1"/>
  </sheetPr>
  <dimension ref="A2:S221"/>
  <sheetViews>
    <sheetView showGridLines="0" view="pageBreakPreview" zoomScale="75" zoomScaleNormal="75" workbookViewId="0">
      <pane ySplit="10" topLeftCell="A59" activePane="bottomLeft" state="frozen"/>
      <selection pane="bottomLeft" activeCell="S86" sqref="S86"/>
    </sheetView>
  </sheetViews>
  <sheetFormatPr defaultRowHeight="12.75" x14ac:dyDescent="0.2"/>
  <cols>
    <col min="1" max="1" width="14.5703125" customWidth="1"/>
    <col min="2" max="19" width="13.7109375" customWidth="1"/>
  </cols>
  <sheetData>
    <row r="2" spans="1:19" ht="20.25" x14ac:dyDescent="0.2">
      <c r="A2" s="12" t="s">
        <v>170</v>
      </c>
    </row>
    <row r="4" spans="1:19" ht="18" customHeight="1" x14ac:dyDescent="0.25">
      <c r="A4" s="5" t="s">
        <v>101</v>
      </c>
      <c r="C4" s="5"/>
      <c r="D4" s="5"/>
      <c r="N4" s="5"/>
      <c r="O4" s="5"/>
      <c r="P4" s="5"/>
    </row>
    <row r="5" spans="1:19" ht="12.75" customHeight="1" x14ac:dyDescent="0.2">
      <c r="S5" s="2"/>
    </row>
    <row r="6" spans="1:19" s="1" customFormat="1" ht="24" customHeight="1" x14ac:dyDescent="0.2">
      <c r="A6" s="49" t="s">
        <v>171</v>
      </c>
      <c r="B6" s="58" t="s">
        <v>42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1" customFormat="1" ht="25.5" customHeight="1" x14ac:dyDescent="0.2">
      <c r="A7" s="56"/>
      <c r="B7" s="61" t="s">
        <v>38</v>
      </c>
      <c r="C7" s="65" t="s">
        <v>39</v>
      </c>
      <c r="D7" s="65" t="s">
        <v>45</v>
      </c>
      <c r="E7" s="67" t="s">
        <v>58</v>
      </c>
      <c r="F7" s="68"/>
      <c r="G7" s="91"/>
      <c r="H7" s="81" t="s">
        <v>119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19" s="1" customFormat="1" ht="34.5" customHeight="1" x14ac:dyDescent="0.2">
      <c r="A8" s="56"/>
      <c r="B8" s="61"/>
      <c r="C8" s="90"/>
      <c r="D8" s="90"/>
      <c r="E8" s="92"/>
      <c r="F8" s="83"/>
      <c r="G8" s="93"/>
      <c r="H8" s="83" t="s">
        <v>38</v>
      </c>
      <c r="I8" s="85" t="s">
        <v>39</v>
      </c>
      <c r="J8" s="87" t="s">
        <v>45</v>
      </c>
      <c r="K8" s="89" t="s">
        <v>120</v>
      </c>
      <c r="L8" s="89"/>
      <c r="M8" s="89"/>
      <c r="N8" s="89" t="s">
        <v>121</v>
      </c>
      <c r="O8" s="89"/>
      <c r="P8" s="89"/>
      <c r="Q8" s="89" t="s">
        <v>122</v>
      </c>
      <c r="R8" s="89"/>
      <c r="S8" s="89"/>
    </row>
    <row r="9" spans="1:19" s="1" customFormat="1" ht="45" customHeight="1" x14ac:dyDescent="0.2">
      <c r="A9" s="50"/>
      <c r="B9" s="62"/>
      <c r="C9" s="66"/>
      <c r="D9" s="66"/>
      <c r="E9" s="42" t="s">
        <v>38</v>
      </c>
      <c r="F9" s="43" t="s">
        <v>39</v>
      </c>
      <c r="G9" s="43" t="s">
        <v>45</v>
      </c>
      <c r="H9" s="84"/>
      <c r="I9" s="86"/>
      <c r="J9" s="88"/>
      <c r="K9" s="46" t="s">
        <v>38</v>
      </c>
      <c r="L9" s="47" t="s">
        <v>39</v>
      </c>
      <c r="M9" s="47" t="s">
        <v>45</v>
      </c>
      <c r="N9" s="46" t="s">
        <v>38</v>
      </c>
      <c r="O9" s="47" t="s">
        <v>39</v>
      </c>
      <c r="P9" s="47" t="s">
        <v>45</v>
      </c>
      <c r="Q9" s="46" t="s">
        <v>38</v>
      </c>
      <c r="R9" s="47" t="s">
        <v>39</v>
      </c>
      <c r="S9" s="47" t="s">
        <v>45</v>
      </c>
    </row>
    <row r="10" spans="1:19" s="1" customFormat="1" ht="21" customHeight="1" x14ac:dyDescent="0.2">
      <c r="A10" s="20">
        <v>1</v>
      </c>
      <c r="B10" s="20">
        <f t="shared" ref="B10:S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 s="20">
        <f t="shared" si="0"/>
        <v>17</v>
      </c>
      <c r="R10" s="20">
        <f t="shared" si="0"/>
        <v>18</v>
      </c>
      <c r="S10" s="20">
        <f t="shared" si="0"/>
        <v>19</v>
      </c>
    </row>
    <row r="11" spans="1:19" s="1" customFormat="1" ht="21" customHeight="1" x14ac:dyDescent="0.2">
      <c r="A11" s="21">
        <v>2000</v>
      </c>
      <c r="B11" s="22">
        <f t="shared" ref="B11:B16" si="1">C11-D11</f>
        <v>-731</v>
      </c>
      <c r="C11" s="22">
        <f t="shared" ref="C11:D15" si="2">F11+I11</f>
        <v>2978</v>
      </c>
      <c r="D11" s="22">
        <f t="shared" si="2"/>
        <v>3709</v>
      </c>
      <c r="E11" s="22">
        <f t="shared" ref="E11:E16" si="3">F11-G11</f>
        <v>708</v>
      </c>
      <c r="F11" s="22">
        <f>+F26+F27+F28+F29</f>
        <v>920</v>
      </c>
      <c r="G11" s="22">
        <f>+G26+G27+G28+G29</f>
        <v>212</v>
      </c>
      <c r="H11" s="22">
        <f t="shared" ref="H11:H16" si="4">I11-J11</f>
        <v>-1439</v>
      </c>
      <c r="I11" s="22">
        <f t="shared" ref="I11:J14" si="5">L11+O11+R11</f>
        <v>2058</v>
      </c>
      <c r="J11" s="22">
        <f t="shared" si="5"/>
        <v>3497</v>
      </c>
      <c r="K11" s="22">
        <f t="shared" ref="K11:K16" si="6">L11-M11</f>
        <v>-676</v>
      </c>
      <c r="L11" s="22">
        <f>+L26+L27+L28+L29</f>
        <v>24</v>
      </c>
      <c r="M11" s="22">
        <f>+M26+M27+M28+M29</f>
        <v>700</v>
      </c>
      <c r="N11" s="22">
        <f t="shared" ref="N11:N16" si="7">O11-P11</f>
        <v>-635</v>
      </c>
      <c r="O11" s="22">
        <f>+O26+O27+O28+O29</f>
        <v>294</v>
      </c>
      <c r="P11" s="22">
        <f>+P26+P27+P28+P29</f>
        <v>929</v>
      </c>
      <c r="Q11" s="22">
        <f t="shared" ref="Q11:Q16" si="8">R11-S11</f>
        <v>-128</v>
      </c>
      <c r="R11" s="22">
        <f>+R26+R27+R28+R29</f>
        <v>1740</v>
      </c>
      <c r="S11" s="22">
        <f>+S26+S27+S28+S29</f>
        <v>1868</v>
      </c>
    </row>
    <row r="12" spans="1:19" s="1" customFormat="1" ht="21" customHeight="1" x14ac:dyDescent="0.2">
      <c r="A12" s="23">
        <v>2001</v>
      </c>
      <c r="B12" s="24">
        <f t="shared" si="1"/>
        <v>-614</v>
      </c>
      <c r="C12" s="24">
        <f t="shared" si="2"/>
        <v>3401</v>
      </c>
      <c r="D12" s="24">
        <f t="shared" si="2"/>
        <v>4015</v>
      </c>
      <c r="E12" s="24">
        <f t="shared" si="3"/>
        <v>719</v>
      </c>
      <c r="F12" s="24">
        <f>+F30+F31+F32+F33</f>
        <v>969</v>
      </c>
      <c r="G12" s="24">
        <f>+G30+G31+G32+G33</f>
        <v>250</v>
      </c>
      <c r="H12" s="24">
        <f t="shared" si="4"/>
        <v>-1333</v>
      </c>
      <c r="I12" s="24">
        <f t="shared" si="5"/>
        <v>2432</v>
      </c>
      <c r="J12" s="24">
        <f t="shared" si="5"/>
        <v>3765</v>
      </c>
      <c r="K12" s="24">
        <f t="shared" si="6"/>
        <v>-682</v>
      </c>
      <c r="L12" s="24">
        <f>+L30+L31+L32+L33</f>
        <v>32</v>
      </c>
      <c r="M12" s="24">
        <f>+M30+M31+M32+M33</f>
        <v>714</v>
      </c>
      <c r="N12" s="24">
        <f t="shared" si="7"/>
        <v>-629</v>
      </c>
      <c r="O12" s="24">
        <f>+O30+O31+O32+O33</f>
        <v>424</v>
      </c>
      <c r="P12" s="24">
        <f>+P30+P31+P32+P33</f>
        <v>1053</v>
      </c>
      <c r="Q12" s="24">
        <f t="shared" si="8"/>
        <v>-22</v>
      </c>
      <c r="R12" s="24">
        <f>+R30+R31+R32+R33</f>
        <v>1976</v>
      </c>
      <c r="S12" s="24">
        <f>+S30+S31+S32+S33</f>
        <v>1998</v>
      </c>
    </row>
    <row r="13" spans="1:19" s="1" customFormat="1" ht="21" customHeight="1" x14ac:dyDescent="0.2">
      <c r="A13" s="21">
        <v>2002</v>
      </c>
      <c r="B13" s="22">
        <f t="shared" si="1"/>
        <v>-1061</v>
      </c>
      <c r="C13" s="22">
        <f t="shared" si="2"/>
        <v>2776</v>
      </c>
      <c r="D13" s="22">
        <f t="shared" si="2"/>
        <v>3837</v>
      </c>
      <c r="E13" s="22">
        <f t="shared" si="3"/>
        <v>825</v>
      </c>
      <c r="F13" s="22">
        <f>+F34+F35+F36+F37</f>
        <v>1092</v>
      </c>
      <c r="G13" s="22">
        <f>+G34+G35+G36+G37</f>
        <v>267</v>
      </c>
      <c r="H13" s="22">
        <f t="shared" si="4"/>
        <v>-1886</v>
      </c>
      <c r="I13" s="22">
        <f t="shared" si="5"/>
        <v>1684</v>
      </c>
      <c r="J13" s="22">
        <f t="shared" si="5"/>
        <v>3570</v>
      </c>
      <c r="K13" s="22">
        <f t="shared" si="6"/>
        <v>-823</v>
      </c>
      <c r="L13" s="22">
        <f>+L34+L35+L36+L37</f>
        <v>-53</v>
      </c>
      <c r="M13" s="22">
        <f>+M34+M35+M36+M37</f>
        <v>770</v>
      </c>
      <c r="N13" s="22">
        <f t="shared" si="7"/>
        <v>-730</v>
      </c>
      <c r="O13" s="22">
        <f>+O34+O35+O36+O37</f>
        <v>277</v>
      </c>
      <c r="P13" s="22">
        <f>+P34+P35+P36+P37</f>
        <v>1007</v>
      </c>
      <c r="Q13" s="22">
        <f t="shared" si="8"/>
        <v>-333</v>
      </c>
      <c r="R13" s="22">
        <f>+R34+R35+R36+R37</f>
        <v>1460</v>
      </c>
      <c r="S13" s="22">
        <f>+S34+S35+S36+S37</f>
        <v>1793</v>
      </c>
    </row>
    <row r="14" spans="1:19" s="8" customFormat="1" ht="21" customHeight="1" x14ac:dyDescent="0.2">
      <c r="A14" s="23">
        <v>2003</v>
      </c>
      <c r="B14" s="24">
        <f t="shared" si="1"/>
        <v>-2461</v>
      </c>
      <c r="C14" s="24">
        <f t="shared" si="2"/>
        <v>3284</v>
      </c>
      <c r="D14" s="24">
        <f t="shared" si="2"/>
        <v>5745</v>
      </c>
      <c r="E14" s="24">
        <f t="shared" si="3"/>
        <v>1251</v>
      </c>
      <c r="F14" s="24">
        <f>+F38+F39+F40+F41</f>
        <v>1543</v>
      </c>
      <c r="G14" s="24">
        <f>+G38+G39+G40+G41</f>
        <v>292</v>
      </c>
      <c r="H14" s="24">
        <f t="shared" si="4"/>
        <v>-3712</v>
      </c>
      <c r="I14" s="24">
        <f t="shared" si="5"/>
        <v>1741</v>
      </c>
      <c r="J14" s="24">
        <f t="shared" si="5"/>
        <v>5453</v>
      </c>
      <c r="K14" s="24">
        <f t="shared" si="6"/>
        <v>-2090</v>
      </c>
      <c r="L14" s="24">
        <f>+L38+L39+L40+L41</f>
        <v>3</v>
      </c>
      <c r="M14" s="24">
        <f>+M38+M39+M40+M41</f>
        <v>2093</v>
      </c>
      <c r="N14" s="24">
        <f t="shared" si="7"/>
        <v>-1099</v>
      </c>
      <c r="O14" s="24">
        <f>+O38+O39+O40+O41</f>
        <v>430</v>
      </c>
      <c r="P14" s="24">
        <f>+P38+P39+P40+P41</f>
        <v>1529</v>
      </c>
      <c r="Q14" s="24">
        <f t="shared" si="8"/>
        <v>-523</v>
      </c>
      <c r="R14" s="24">
        <f>+R38+R39+R40+R41</f>
        <v>1308</v>
      </c>
      <c r="S14" s="24">
        <f>+S38+S39+S40+S41</f>
        <v>1831</v>
      </c>
    </row>
    <row r="15" spans="1:19" s="1" customFormat="1" ht="21" customHeight="1" x14ac:dyDescent="0.2">
      <c r="A15" s="21">
        <v>2004</v>
      </c>
      <c r="B15" s="22">
        <f t="shared" si="1"/>
        <v>-8437</v>
      </c>
      <c r="C15" s="22">
        <f t="shared" si="2"/>
        <v>5305</v>
      </c>
      <c r="D15" s="22">
        <f t="shared" si="2"/>
        <v>13742</v>
      </c>
      <c r="E15" s="22">
        <f t="shared" si="3"/>
        <v>2968</v>
      </c>
      <c r="F15" s="22">
        <f>+F42+F43+F44+F45</f>
        <v>3600</v>
      </c>
      <c r="G15" s="22">
        <f>+G42+G43+G44+G45</f>
        <v>632</v>
      </c>
      <c r="H15" s="22">
        <f t="shared" si="4"/>
        <v>-11405</v>
      </c>
      <c r="I15" s="22">
        <f>+I42+I43+I44+I45</f>
        <v>1705</v>
      </c>
      <c r="J15" s="22">
        <f>+J42+J43+J44+J45</f>
        <v>13110</v>
      </c>
      <c r="K15" s="22">
        <f t="shared" si="6"/>
        <v>-9482</v>
      </c>
      <c r="L15" s="22">
        <f>+L42+L43+L44+L45</f>
        <v>80</v>
      </c>
      <c r="M15" s="22">
        <f>+M42+M43+M44+M45</f>
        <v>9562</v>
      </c>
      <c r="N15" s="22">
        <f t="shared" si="7"/>
        <v>-1446</v>
      </c>
      <c r="O15" s="22">
        <f>+O42+O43+O44+O45</f>
        <v>404</v>
      </c>
      <c r="P15" s="22">
        <f>+P42+P43+P44+P45</f>
        <v>1850</v>
      </c>
      <c r="Q15" s="22">
        <f t="shared" si="8"/>
        <v>-477</v>
      </c>
      <c r="R15" s="22">
        <f>+R42+R43+R44+R45</f>
        <v>1221</v>
      </c>
      <c r="S15" s="22">
        <f>+S42+S43+S44+S45</f>
        <v>1698</v>
      </c>
    </row>
    <row r="16" spans="1:19" s="8" customFormat="1" ht="21" customHeight="1" x14ac:dyDescent="0.2">
      <c r="A16" s="23">
        <v>2005</v>
      </c>
      <c r="B16" s="24">
        <f t="shared" si="1"/>
        <v>-6843</v>
      </c>
      <c r="C16" s="24">
        <f t="shared" ref="C16:D18" si="9">F16+I16</f>
        <v>6998</v>
      </c>
      <c r="D16" s="24">
        <f t="shared" si="9"/>
        <v>13841</v>
      </c>
      <c r="E16" s="24">
        <f t="shared" si="3"/>
        <v>3932</v>
      </c>
      <c r="F16" s="24">
        <f>+F46+F47+F48+F49</f>
        <v>4649</v>
      </c>
      <c r="G16" s="24">
        <f>+G46+G47+G48+G49</f>
        <v>717</v>
      </c>
      <c r="H16" s="24">
        <f t="shared" si="4"/>
        <v>-10775</v>
      </c>
      <c r="I16" s="24">
        <f>+I46+I47+I48+I49</f>
        <v>2349</v>
      </c>
      <c r="J16" s="24">
        <f>+J46+J47+J48+J49</f>
        <v>13124</v>
      </c>
      <c r="K16" s="24">
        <f t="shared" si="6"/>
        <v>-9157</v>
      </c>
      <c r="L16" s="24">
        <f>+L46+L47+L48+L49</f>
        <v>126</v>
      </c>
      <c r="M16" s="24">
        <f>+M46+M47+M48+M49</f>
        <v>9283</v>
      </c>
      <c r="N16" s="24">
        <f t="shared" si="7"/>
        <v>-1761</v>
      </c>
      <c r="O16" s="24">
        <f>+O46+O47+O48+O49</f>
        <v>413</v>
      </c>
      <c r="P16" s="24">
        <f>+P46+P47+P48+P49</f>
        <v>2174</v>
      </c>
      <c r="Q16" s="24">
        <f t="shared" si="8"/>
        <v>143</v>
      </c>
      <c r="R16" s="24">
        <f>+R46+R47+R48+R49</f>
        <v>1810</v>
      </c>
      <c r="S16" s="24">
        <f>+S46+S47+S48+S49</f>
        <v>1667</v>
      </c>
    </row>
    <row r="17" spans="1:19" s="8" customFormat="1" ht="21" customHeight="1" x14ac:dyDescent="0.2">
      <c r="A17" s="21">
        <v>2006</v>
      </c>
      <c r="B17" s="22">
        <f>C17-D17</f>
        <v>-9748</v>
      </c>
      <c r="C17" s="22">
        <f t="shared" si="9"/>
        <v>9040</v>
      </c>
      <c r="D17" s="22">
        <f t="shared" si="9"/>
        <v>18788</v>
      </c>
      <c r="E17" s="22">
        <f>F17-G17</f>
        <v>4735</v>
      </c>
      <c r="F17" s="22">
        <f>+F51+F52+F53+F50</f>
        <v>5531</v>
      </c>
      <c r="G17" s="22">
        <f>+G51+G52+G53+G50</f>
        <v>796</v>
      </c>
      <c r="H17" s="22">
        <f>I17-J17</f>
        <v>-14483</v>
      </c>
      <c r="I17" s="22">
        <f>+I51+I52+I53+I50</f>
        <v>3509</v>
      </c>
      <c r="J17" s="22">
        <f>+J51+J52+J53+J50</f>
        <v>17992</v>
      </c>
      <c r="K17" s="22">
        <f>L17-M17</f>
        <v>-12547</v>
      </c>
      <c r="L17" s="22">
        <f>+L51+L52+L53+L50</f>
        <v>670</v>
      </c>
      <c r="M17" s="22">
        <f>+M51+M52+M53+M50</f>
        <v>13217</v>
      </c>
      <c r="N17" s="22">
        <f>O17-P17</f>
        <v>-2481</v>
      </c>
      <c r="O17" s="22">
        <f>+O51+O52+O53+O50</f>
        <v>540</v>
      </c>
      <c r="P17" s="22">
        <f>+P51+P52+P53+P50</f>
        <v>3021</v>
      </c>
      <c r="Q17" s="22">
        <f>R17-S17</f>
        <v>545</v>
      </c>
      <c r="R17" s="22">
        <f>+R51+R52+R53+R50</f>
        <v>2299</v>
      </c>
      <c r="S17" s="22">
        <f>+S51+S52+S53+S50</f>
        <v>1754</v>
      </c>
    </row>
    <row r="18" spans="1:19" s="8" customFormat="1" ht="21" customHeight="1" x14ac:dyDescent="0.2">
      <c r="A18" s="23">
        <v>2007</v>
      </c>
      <c r="B18" s="24">
        <f>C18-D18</f>
        <v>-16387</v>
      </c>
      <c r="C18" s="24">
        <f t="shared" si="9"/>
        <v>10140</v>
      </c>
      <c r="D18" s="24">
        <f t="shared" si="9"/>
        <v>26527</v>
      </c>
      <c r="E18" s="24">
        <f>F18-G18</f>
        <v>5049</v>
      </c>
      <c r="F18" s="24">
        <f>+F57+F56+F54+F55</f>
        <v>6226</v>
      </c>
      <c r="G18" s="24">
        <f>+G57+G56+G54+G55</f>
        <v>1177</v>
      </c>
      <c r="H18" s="24">
        <f>I18-J18</f>
        <v>-21436</v>
      </c>
      <c r="I18" s="24">
        <f>+I57+I56+I54+I55</f>
        <v>3914</v>
      </c>
      <c r="J18" s="24">
        <f>+J57+J56+J54+J55</f>
        <v>25350</v>
      </c>
      <c r="K18" s="24">
        <f>+K57+K56+K54+K55</f>
        <v>-18774</v>
      </c>
      <c r="L18" s="24">
        <f>+L57+L56+L54+L55</f>
        <v>134</v>
      </c>
      <c r="M18" s="24">
        <f>+M57+M56+M54+M55</f>
        <v>18908</v>
      </c>
      <c r="N18" s="24">
        <f>O18-P18</f>
        <v>-2865</v>
      </c>
      <c r="O18" s="24">
        <f>+O57+O56+O54+O55</f>
        <v>700</v>
      </c>
      <c r="P18" s="24">
        <f>+P57+P56+P54+P55</f>
        <v>3565</v>
      </c>
      <c r="Q18" s="24">
        <f>R18-S18</f>
        <v>203</v>
      </c>
      <c r="R18" s="24">
        <f>+R57+R56+R54+R55</f>
        <v>3080</v>
      </c>
      <c r="S18" s="24">
        <f>+S57+S56+S54+S55</f>
        <v>2877</v>
      </c>
    </row>
    <row r="19" spans="1:19" s="8" customFormat="1" ht="21" customHeight="1" x14ac:dyDescent="0.2">
      <c r="A19" s="21">
        <v>2008</v>
      </c>
      <c r="B19" s="22">
        <f>C19-D19</f>
        <v>-12882</v>
      </c>
      <c r="C19" s="22">
        <f>F19+I19</f>
        <v>11126</v>
      </c>
      <c r="D19" s="22">
        <f>G19+J19</f>
        <v>24008</v>
      </c>
      <c r="E19" s="22">
        <f>F19-G19</f>
        <v>4018</v>
      </c>
      <c r="F19" s="22">
        <f>+F58+F59+F60+F61</f>
        <v>5708</v>
      </c>
      <c r="G19" s="22">
        <f>+G58+G59+G60+G61</f>
        <v>1690</v>
      </c>
      <c r="H19" s="22">
        <f>I19-J19</f>
        <v>-16900</v>
      </c>
      <c r="I19" s="22">
        <f>+I58+I59+I60+I61</f>
        <v>5418</v>
      </c>
      <c r="J19" s="22">
        <f>+J58+J59+J60+J61</f>
        <v>22318</v>
      </c>
      <c r="K19" s="22">
        <f>+K58+K59+K60+K61</f>
        <v>-12059</v>
      </c>
      <c r="L19" s="22">
        <f>+L58+L59+L60+L61</f>
        <v>970</v>
      </c>
      <c r="M19" s="22">
        <f>+M58+M59+M60+M61</f>
        <v>13029</v>
      </c>
      <c r="N19" s="22">
        <f>O19-P19</f>
        <v>-3557</v>
      </c>
      <c r="O19" s="22">
        <f>+O58+O59+O60+O61</f>
        <v>668</v>
      </c>
      <c r="P19" s="22">
        <f>+P58+P59+P60+P61</f>
        <v>4225</v>
      </c>
      <c r="Q19" s="22">
        <f>R19-S19</f>
        <v>-1284</v>
      </c>
      <c r="R19" s="22">
        <f>+R58+R59+R60+R61</f>
        <v>3780</v>
      </c>
      <c r="S19" s="22">
        <f>+S58+S59+S60+S61</f>
        <v>5064</v>
      </c>
    </row>
    <row r="20" spans="1:19" s="1" customFormat="1" ht="21" customHeight="1" x14ac:dyDescent="0.2">
      <c r="A20" s="23">
        <v>2009</v>
      </c>
      <c r="B20" s="24">
        <f>C20-D20</f>
        <v>-16551</v>
      </c>
      <c r="C20" s="24">
        <f>F20+I20</f>
        <v>6625</v>
      </c>
      <c r="D20" s="24">
        <f>G20+J20</f>
        <v>23176</v>
      </c>
      <c r="E20" s="24">
        <f>F20-G20</f>
        <v>3110</v>
      </c>
      <c r="F20" s="24">
        <f>+F62+F63+F64+F65</f>
        <v>4442</v>
      </c>
      <c r="G20" s="24">
        <f>+G62+G63+G64+G65</f>
        <v>1332</v>
      </c>
      <c r="H20" s="24">
        <f>I20-J20</f>
        <v>-19661</v>
      </c>
      <c r="I20" s="24">
        <f>+I62+I63+I64+I65</f>
        <v>2183</v>
      </c>
      <c r="J20" s="24">
        <f>+J62+J63+J64+J65</f>
        <v>21844</v>
      </c>
      <c r="K20" s="24">
        <f>+K62+K63+K64+K65</f>
        <v>-15195</v>
      </c>
      <c r="L20" s="24">
        <f>+L62+L63+L64+L65</f>
        <v>-799</v>
      </c>
      <c r="M20" s="24">
        <f>+M62+M63+M64+M65</f>
        <v>14396</v>
      </c>
      <c r="N20" s="24">
        <f>O20-P20</f>
        <v>-3195</v>
      </c>
      <c r="O20" s="24">
        <f>+O62+O63+O64+O65</f>
        <v>596</v>
      </c>
      <c r="P20" s="24">
        <f>+P62+P63+P64+P65</f>
        <v>3791</v>
      </c>
      <c r="Q20" s="24">
        <f>R20-S20</f>
        <v>-1271</v>
      </c>
      <c r="R20" s="24">
        <f>+R62+R63+R64+R65</f>
        <v>2386</v>
      </c>
      <c r="S20" s="24">
        <f>+S62+S63+S64+S65</f>
        <v>3657</v>
      </c>
    </row>
    <row r="21" spans="1:19" s="8" customFormat="1" ht="21" customHeight="1" x14ac:dyDescent="0.2">
      <c r="A21" s="25">
        <v>2010</v>
      </c>
      <c r="B21" s="22">
        <f>+B66+B67+B68+B69</f>
        <v>-19080</v>
      </c>
      <c r="C21" s="22">
        <f t="shared" ref="C21:S21" si="10">+C66+C67+C68+C69</f>
        <v>8029</v>
      </c>
      <c r="D21" s="22">
        <f t="shared" si="10"/>
        <v>27109</v>
      </c>
      <c r="E21" s="22">
        <f t="shared" si="10"/>
        <v>2448</v>
      </c>
      <c r="F21" s="22">
        <f t="shared" si="10"/>
        <v>3962</v>
      </c>
      <c r="G21" s="22">
        <f t="shared" si="10"/>
        <v>1514</v>
      </c>
      <c r="H21" s="22">
        <f t="shared" si="10"/>
        <v>-21528</v>
      </c>
      <c r="I21" s="22">
        <f t="shared" si="10"/>
        <v>4067</v>
      </c>
      <c r="J21" s="22">
        <f t="shared" si="10"/>
        <v>25595</v>
      </c>
      <c r="K21" s="22">
        <f t="shared" si="10"/>
        <v>-16352</v>
      </c>
      <c r="L21" s="22">
        <f t="shared" si="10"/>
        <v>1277</v>
      </c>
      <c r="M21" s="22">
        <f t="shared" si="10"/>
        <v>17629</v>
      </c>
      <c r="N21" s="22">
        <f t="shared" si="10"/>
        <v>-4509</v>
      </c>
      <c r="O21" s="22">
        <f t="shared" si="10"/>
        <v>395</v>
      </c>
      <c r="P21" s="22">
        <f t="shared" si="10"/>
        <v>4904</v>
      </c>
      <c r="Q21" s="22">
        <f t="shared" si="10"/>
        <v>-667</v>
      </c>
      <c r="R21" s="22">
        <f t="shared" si="10"/>
        <v>2395</v>
      </c>
      <c r="S21" s="22">
        <f t="shared" si="10"/>
        <v>3062</v>
      </c>
    </row>
    <row r="22" spans="1:19" s="8" customFormat="1" ht="21" customHeight="1" x14ac:dyDescent="0.2">
      <c r="A22" s="23">
        <v>2011</v>
      </c>
      <c r="B22" s="24">
        <f>+B70+B71+B72+B73</f>
        <v>-23555</v>
      </c>
      <c r="C22" s="24">
        <f t="shared" ref="C22:S22" si="11">+C70+C71+C72+C73</f>
        <v>8402</v>
      </c>
      <c r="D22" s="24">
        <f t="shared" si="11"/>
        <v>31957</v>
      </c>
      <c r="E22" s="24">
        <f t="shared" si="11"/>
        <v>2385</v>
      </c>
      <c r="F22" s="24">
        <f t="shared" si="11"/>
        <v>3825</v>
      </c>
      <c r="G22" s="24">
        <f t="shared" si="11"/>
        <v>1440</v>
      </c>
      <c r="H22" s="24">
        <f t="shared" si="11"/>
        <v>-25940</v>
      </c>
      <c r="I22" s="24">
        <f t="shared" si="11"/>
        <v>4577</v>
      </c>
      <c r="J22" s="24">
        <f t="shared" si="11"/>
        <v>30517</v>
      </c>
      <c r="K22" s="24">
        <f t="shared" si="11"/>
        <v>-18424</v>
      </c>
      <c r="L22" s="24">
        <f t="shared" si="11"/>
        <v>1526</v>
      </c>
      <c r="M22" s="24">
        <f t="shared" si="11"/>
        <v>19950</v>
      </c>
      <c r="N22" s="24">
        <f t="shared" si="11"/>
        <v>-6114</v>
      </c>
      <c r="O22" s="24">
        <f t="shared" si="11"/>
        <v>398</v>
      </c>
      <c r="P22" s="24">
        <f t="shared" si="11"/>
        <v>6512</v>
      </c>
      <c r="Q22" s="24">
        <f t="shared" si="11"/>
        <v>-1402</v>
      </c>
      <c r="R22" s="24">
        <f t="shared" si="11"/>
        <v>2653</v>
      </c>
      <c r="S22" s="24">
        <f t="shared" si="11"/>
        <v>4055</v>
      </c>
    </row>
    <row r="23" spans="1:19" s="8" customFormat="1" ht="21" customHeight="1" x14ac:dyDescent="0.2">
      <c r="A23" s="25">
        <v>2012</v>
      </c>
      <c r="B23" s="22">
        <f>+B74+B75+B76+B77</f>
        <v>-22670</v>
      </c>
      <c r="C23" s="22">
        <f t="shared" ref="C23:S23" si="12">+C74+C75+C76+C77</f>
        <v>8300</v>
      </c>
      <c r="D23" s="22">
        <f t="shared" si="12"/>
        <v>30970</v>
      </c>
      <c r="E23" s="22">
        <f t="shared" si="12"/>
        <v>2006</v>
      </c>
      <c r="F23" s="22">
        <f t="shared" si="12"/>
        <v>3496</v>
      </c>
      <c r="G23" s="22">
        <f t="shared" si="12"/>
        <v>1490</v>
      </c>
      <c r="H23" s="22">
        <f t="shared" si="12"/>
        <v>-24676</v>
      </c>
      <c r="I23" s="22">
        <f t="shared" si="12"/>
        <v>4804</v>
      </c>
      <c r="J23" s="22">
        <f t="shared" si="12"/>
        <v>29480</v>
      </c>
      <c r="K23" s="22">
        <f t="shared" si="12"/>
        <v>-16189</v>
      </c>
      <c r="L23" s="22">
        <f t="shared" si="12"/>
        <v>1986</v>
      </c>
      <c r="M23" s="22">
        <f t="shared" si="12"/>
        <v>18175</v>
      </c>
      <c r="N23" s="22">
        <f t="shared" si="12"/>
        <v>-6732</v>
      </c>
      <c r="O23" s="22">
        <f t="shared" si="12"/>
        <v>336</v>
      </c>
      <c r="P23" s="22">
        <f t="shared" si="12"/>
        <v>7068</v>
      </c>
      <c r="Q23" s="22">
        <f t="shared" si="12"/>
        <v>-1755</v>
      </c>
      <c r="R23" s="22">
        <f t="shared" si="12"/>
        <v>2482</v>
      </c>
      <c r="S23" s="22">
        <f t="shared" si="12"/>
        <v>4237</v>
      </c>
    </row>
    <row r="24" spans="1:19" s="8" customFormat="1" ht="21" customHeight="1" x14ac:dyDescent="0.2">
      <c r="A24" s="23">
        <v>2013</v>
      </c>
      <c r="B24" s="24">
        <f>+B78+B79+B80+B81</f>
        <v>-22182</v>
      </c>
      <c r="C24" s="24">
        <f t="shared" ref="C24:S24" si="13">+C78+C79+C80+C81</f>
        <v>7534</v>
      </c>
      <c r="D24" s="24">
        <f t="shared" si="13"/>
        <v>29716</v>
      </c>
      <c r="E24" s="24">
        <f t="shared" si="13"/>
        <v>1923</v>
      </c>
      <c r="F24" s="24">
        <f t="shared" si="13"/>
        <v>3375</v>
      </c>
      <c r="G24" s="24">
        <f t="shared" si="13"/>
        <v>1452</v>
      </c>
      <c r="H24" s="24">
        <f t="shared" si="13"/>
        <v>-24105</v>
      </c>
      <c r="I24" s="24">
        <f t="shared" si="13"/>
        <v>4159</v>
      </c>
      <c r="J24" s="24">
        <f t="shared" si="13"/>
        <v>28264</v>
      </c>
      <c r="K24" s="24">
        <f t="shared" si="13"/>
        <v>-15623</v>
      </c>
      <c r="L24" s="24">
        <f t="shared" si="13"/>
        <v>1331</v>
      </c>
      <c r="M24" s="24">
        <f t="shared" si="13"/>
        <v>16954</v>
      </c>
      <c r="N24" s="24">
        <f t="shared" si="13"/>
        <v>-7459</v>
      </c>
      <c r="O24" s="24">
        <f t="shared" si="13"/>
        <v>401</v>
      </c>
      <c r="P24" s="24">
        <f t="shared" si="13"/>
        <v>7860</v>
      </c>
      <c r="Q24" s="24">
        <f t="shared" si="13"/>
        <v>-1023</v>
      </c>
      <c r="R24" s="24">
        <f t="shared" si="13"/>
        <v>2427</v>
      </c>
      <c r="S24" s="24">
        <f t="shared" si="13"/>
        <v>3450</v>
      </c>
    </row>
    <row r="25" spans="1:19" s="1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s="1" customFormat="1" ht="21" customHeight="1" x14ac:dyDescent="0.2">
      <c r="A26" s="28" t="s">
        <v>0</v>
      </c>
      <c r="B26" s="22">
        <f t="shared" ref="B26:B49" si="14">C26-D26</f>
        <v>-201</v>
      </c>
      <c r="C26" s="22">
        <f t="shared" ref="C26:C49" si="15">F26+I26</f>
        <v>603</v>
      </c>
      <c r="D26" s="22">
        <f t="shared" ref="D26:D49" si="16">G26+J26</f>
        <v>804</v>
      </c>
      <c r="E26" s="22">
        <f t="shared" ref="E26:E49" si="17">F26-G26</f>
        <v>74</v>
      </c>
      <c r="F26" s="22">
        <v>123</v>
      </c>
      <c r="G26" s="22">
        <v>49</v>
      </c>
      <c r="H26" s="22">
        <f t="shared" ref="H26:H49" si="18">I26-J26</f>
        <v>-275</v>
      </c>
      <c r="I26" s="22">
        <f t="shared" ref="I26:I49" si="19">L26+O26+R26</f>
        <v>480</v>
      </c>
      <c r="J26" s="22">
        <f t="shared" ref="J26:J49" si="20">M26+P26+S26</f>
        <v>755</v>
      </c>
      <c r="K26" s="22">
        <f t="shared" ref="K26:K49" si="21">L26-M26</f>
        <v>-94</v>
      </c>
      <c r="L26" s="22">
        <v>2</v>
      </c>
      <c r="M26" s="22">
        <v>96</v>
      </c>
      <c r="N26" s="22">
        <f t="shared" ref="N26:N49" si="22">O26-P26</f>
        <v>-86</v>
      </c>
      <c r="O26" s="22">
        <v>46</v>
      </c>
      <c r="P26" s="22">
        <v>132</v>
      </c>
      <c r="Q26" s="22">
        <f t="shared" ref="Q26:Q49" si="23">R26-S26</f>
        <v>-95</v>
      </c>
      <c r="R26" s="22">
        <v>432</v>
      </c>
      <c r="S26" s="22">
        <v>527</v>
      </c>
    </row>
    <row r="27" spans="1:19" s="1" customFormat="1" ht="21" customHeight="1" x14ac:dyDescent="0.2">
      <c r="A27" s="29" t="s">
        <v>1</v>
      </c>
      <c r="B27" s="24">
        <f t="shared" si="14"/>
        <v>-74</v>
      </c>
      <c r="C27" s="24">
        <f t="shared" si="15"/>
        <v>801</v>
      </c>
      <c r="D27" s="24">
        <f t="shared" si="16"/>
        <v>875</v>
      </c>
      <c r="E27" s="24">
        <f t="shared" si="17"/>
        <v>226</v>
      </c>
      <c r="F27" s="24">
        <v>279</v>
      </c>
      <c r="G27" s="24">
        <v>53</v>
      </c>
      <c r="H27" s="24">
        <f t="shared" si="18"/>
        <v>-300</v>
      </c>
      <c r="I27" s="24">
        <f t="shared" si="19"/>
        <v>522</v>
      </c>
      <c r="J27" s="24">
        <f t="shared" si="20"/>
        <v>822</v>
      </c>
      <c r="K27" s="24">
        <f t="shared" si="21"/>
        <v>-185</v>
      </c>
      <c r="L27" s="24">
        <v>10</v>
      </c>
      <c r="M27" s="24">
        <v>195</v>
      </c>
      <c r="N27" s="24">
        <f t="shared" si="22"/>
        <v>-203</v>
      </c>
      <c r="O27" s="24">
        <v>120</v>
      </c>
      <c r="P27" s="24">
        <v>323</v>
      </c>
      <c r="Q27" s="24">
        <f t="shared" si="23"/>
        <v>88</v>
      </c>
      <c r="R27" s="24">
        <v>392</v>
      </c>
      <c r="S27" s="24">
        <v>304</v>
      </c>
    </row>
    <row r="28" spans="1:19" s="1" customFormat="1" ht="21" customHeight="1" x14ac:dyDescent="0.2">
      <c r="A28" s="28" t="s">
        <v>2</v>
      </c>
      <c r="B28" s="22">
        <f t="shared" si="14"/>
        <v>-7</v>
      </c>
      <c r="C28" s="22">
        <f t="shared" si="15"/>
        <v>776</v>
      </c>
      <c r="D28" s="22">
        <f t="shared" si="16"/>
        <v>783</v>
      </c>
      <c r="E28" s="22">
        <f t="shared" si="17"/>
        <v>250</v>
      </c>
      <c r="F28" s="22">
        <v>305</v>
      </c>
      <c r="G28" s="22">
        <v>55</v>
      </c>
      <c r="H28" s="22">
        <f t="shared" si="18"/>
        <v>-257</v>
      </c>
      <c r="I28" s="22">
        <f t="shared" si="19"/>
        <v>471</v>
      </c>
      <c r="J28" s="22">
        <f t="shared" si="20"/>
        <v>728</v>
      </c>
      <c r="K28" s="22">
        <f t="shared" si="21"/>
        <v>-165</v>
      </c>
      <c r="L28" s="22">
        <v>2</v>
      </c>
      <c r="M28" s="22">
        <v>167</v>
      </c>
      <c r="N28" s="22">
        <f t="shared" si="22"/>
        <v>-115</v>
      </c>
      <c r="O28" s="22">
        <v>50</v>
      </c>
      <c r="P28" s="22">
        <v>165</v>
      </c>
      <c r="Q28" s="22">
        <f t="shared" si="23"/>
        <v>23</v>
      </c>
      <c r="R28" s="22">
        <v>419</v>
      </c>
      <c r="S28" s="22">
        <v>396</v>
      </c>
    </row>
    <row r="29" spans="1:19" s="1" customFormat="1" ht="21" customHeight="1" x14ac:dyDescent="0.2">
      <c r="A29" s="29" t="s">
        <v>3</v>
      </c>
      <c r="B29" s="24">
        <f t="shared" si="14"/>
        <v>-449</v>
      </c>
      <c r="C29" s="24">
        <f t="shared" si="15"/>
        <v>798</v>
      </c>
      <c r="D29" s="24">
        <f t="shared" si="16"/>
        <v>1247</v>
      </c>
      <c r="E29" s="24">
        <f t="shared" si="17"/>
        <v>158</v>
      </c>
      <c r="F29" s="24">
        <v>213</v>
      </c>
      <c r="G29" s="24">
        <v>55</v>
      </c>
      <c r="H29" s="24">
        <f t="shared" si="18"/>
        <v>-607</v>
      </c>
      <c r="I29" s="24">
        <f t="shared" si="19"/>
        <v>585</v>
      </c>
      <c r="J29" s="24">
        <f t="shared" si="20"/>
        <v>1192</v>
      </c>
      <c r="K29" s="24">
        <f t="shared" si="21"/>
        <v>-232</v>
      </c>
      <c r="L29" s="24">
        <v>10</v>
      </c>
      <c r="M29" s="24">
        <v>242</v>
      </c>
      <c r="N29" s="24">
        <f t="shared" si="22"/>
        <v>-231</v>
      </c>
      <c r="O29" s="24">
        <v>78</v>
      </c>
      <c r="P29" s="24">
        <v>309</v>
      </c>
      <c r="Q29" s="24">
        <f t="shared" si="23"/>
        <v>-144</v>
      </c>
      <c r="R29" s="24">
        <v>497</v>
      </c>
      <c r="S29" s="24">
        <v>641</v>
      </c>
    </row>
    <row r="30" spans="1:19" s="1" customFormat="1" ht="21" customHeight="1" x14ac:dyDescent="0.2">
      <c r="A30" s="28" t="s">
        <v>7</v>
      </c>
      <c r="B30" s="22">
        <f t="shared" si="14"/>
        <v>112</v>
      </c>
      <c r="C30" s="22">
        <f t="shared" si="15"/>
        <v>928</v>
      </c>
      <c r="D30" s="22">
        <f t="shared" si="16"/>
        <v>816</v>
      </c>
      <c r="E30" s="22">
        <f t="shared" si="17"/>
        <v>65</v>
      </c>
      <c r="F30" s="22">
        <v>124</v>
      </c>
      <c r="G30" s="22">
        <v>59</v>
      </c>
      <c r="H30" s="22">
        <f t="shared" si="18"/>
        <v>47</v>
      </c>
      <c r="I30" s="22">
        <f t="shared" si="19"/>
        <v>804</v>
      </c>
      <c r="J30" s="22">
        <f t="shared" si="20"/>
        <v>757</v>
      </c>
      <c r="K30" s="22">
        <f t="shared" si="21"/>
        <v>-64</v>
      </c>
      <c r="L30" s="22">
        <v>12</v>
      </c>
      <c r="M30" s="22">
        <v>76</v>
      </c>
      <c r="N30" s="22">
        <f t="shared" si="22"/>
        <v>31</v>
      </c>
      <c r="O30" s="22">
        <v>259</v>
      </c>
      <c r="P30" s="22">
        <v>228</v>
      </c>
      <c r="Q30" s="22">
        <f t="shared" si="23"/>
        <v>80</v>
      </c>
      <c r="R30" s="22">
        <v>533</v>
      </c>
      <c r="S30" s="22">
        <v>453</v>
      </c>
    </row>
    <row r="31" spans="1:19" s="1" customFormat="1" ht="21" customHeight="1" x14ac:dyDescent="0.2">
      <c r="A31" s="29" t="s">
        <v>4</v>
      </c>
      <c r="B31" s="24">
        <f t="shared" si="14"/>
        <v>-625</v>
      </c>
      <c r="C31" s="24">
        <f t="shared" si="15"/>
        <v>837</v>
      </c>
      <c r="D31" s="24">
        <f t="shared" si="16"/>
        <v>1462</v>
      </c>
      <c r="E31" s="24">
        <f t="shared" si="17"/>
        <v>217</v>
      </c>
      <c r="F31" s="24">
        <v>283</v>
      </c>
      <c r="G31" s="24">
        <v>66</v>
      </c>
      <c r="H31" s="24">
        <f t="shared" si="18"/>
        <v>-842</v>
      </c>
      <c r="I31" s="24">
        <f t="shared" si="19"/>
        <v>554</v>
      </c>
      <c r="J31" s="24">
        <f t="shared" si="20"/>
        <v>1396</v>
      </c>
      <c r="K31" s="24">
        <f t="shared" si="21"/>
        <v>-399</v>
      </c>
      <c r="L31" s="24">
        <v>7</v>
      </c>
      <c r="M31" s="24">
        <v>406</v>
      </c>
      <c r="N31" s="24">
        <f t="shared" si="22"/>
        <v>-380</v>
      </c>
      <c r="O31" s="24">
        <v>44</v>
      </c>
      <c r="P31" s="24">
        <v>424</v>
      </c>
      <c r="Q31" s="24">
        <f t="shared" si="23"/>
        <v>-63</v>
      </c>
      <c r="R31" s="24">
        <v>503</v>
      </c>
      <c r="S31" s="24">
        <v>566</v>
      </c>
    </row>
    <row r="32" spans="1:19" s="1" customFormat="1" ht="21" customHeight="1" x14ac:dyDescent="0.2">
      <c r="A32" s="28" t="s">
        <v>5</v>
      </c>
      <c r="B32" s="22">
        <f t="shared" si="14"/>
        <v>91</v>
      </c>
      <c r="C32" s="22">
        <f t="shared" si="15"/>
        <v>864</v>
      </c>
      <c r="D32" s="22">
        <f t="shared" si="16"/>
        <v>773</v>
      </c>
      <c r="E32" s="22">
        <f t="shared" si="17"/>
        <v>266</v>
      </c>
      <c r="F32" s="22">
        <v>325</v>
      </c>
      <c r="G32" s="22">
        <v>59</v>
      </c>
      <c r="H32" s="22">
        <f t="shared" si="18"/>
        <v>-175</v>
      </c>
      <c r="I32" s="22">
        <f t="shared" si="19"/>
        <v>539</v>
      </c>
      <c r="J32" s="22">
        <f t="shared" si="20"/>
        <v>714</v>
      </c>
      <c r="K32" s="22">
        <f t="shared" si="21"/>
        <v>-177</v>
      </c>
      <c r="L32" s="22">
        <v>5</v>
      </c>
      <c r="M32" s="22">
        <v>182</v>
      </c>
      <c r="N32" s="22">
        <f t="shared" si="22"/>
        <v>-139</v>
      </c>
      <c r="O32" s="22">
        <v>19</v>
      </c>
      <c r="P32" s="22">
        <v>158</v>
      </c>
      <c r="Q32" s="22">
        <f t="shared" si="23"/>
        <v>141</v>
      </c>
      <c r="R32" s="22">
        <v>515</v>
      </c>
      <c r="S32" s="22">
        <v>374</v>
      </c>
    </row>
    <row r="33" spans="1:19" s="1" customFormat="1" ht="21" customHeight="1" x14ac:dyDescent="0.2">
      <c r="A33" s="29" t="s">
        <v>6</v>
      </c>
      <c r="B33" s="24">
        <f t="shared" si="14"/>
        <v>-192</v>
      </c>
      <c r="C33" s="24">
        <f t="shared" si="15"/>
        <v>772</v>
      </c>
      <c r="D33" s="24">
        <f t="shared" si="16"/>
        <v>964</v>
      </c>
      <c r="E33" s="24">
        <f t="shared" si="17"/>
        <v>171</v>
      </c>
      <c r="F33" s="24">
        <v>237</v>
      </c>
      <c r="G33" s="24">
        <v>66</v>
      </c>
      <c r="H33" s="24">
        <f t="shared" si="18"/>
        <v>-363</v>
      </c>
      <c r="I33" s="24">
        <f t="shared" si="19"/>
        <v>535</v>
      </c>
      <c r="J33" s="24">
        <f t="shared" si="20"/>
        <v>898</v>
      </c>
      <c r="K33" s="24">
        <f t="shared" si="21"/>
        <v>-42</v>
      </c>
      <c r="L33" s="24">
        <v>8</v>
      </c>
      <c r="M33" s="24">
        <v>50</v>
      </c>
      <c r="N33" s="24">
        <f t="shared" si="22"/>
        <v>-141</v>
      </c>
      <c r="O33" s="24">
        <v>102</v>
      </c>
      <c r="P33" s="24">
        <v>243</v>
      </c>
      <c r="Q33" s="24">
        <f t="shared" si="23"/>
        <v>-180</v>
      </c>
      <c r="R33" s="24">
        <v>425</v>
      </c>
      <c r="S33" s="24">
        <v>605</v>
      </c>
    </row>
    <row r="34" spans="1:19" s="1" customFormat="1" ht="21" customHeight="1" x14ac:dyDescent="0.2">
      <c r="A34" s="28" t="s">
        <v>11</v>
      </c>
      <c r="B34" s="22">
        <f t="shared" si="14"/>
        <v>-199</v>
      </c>
      <c r="C34" s="22">
        <f t="shared" si="15"/>
        <v>490</v>
      </c>
      <c r="D34" s="22">
        <f t="shared" si="16"/>
        <v>689</v>
      </c>
      <c r="E34" s="22">
        <f t="shared" si="17"/>
        <v>62</v>
      </c>
      <c r="F34" s="22">
        <v>122</v>
      </c>
      <c r="G34" s="22">
        <v>60</v>
      </c>
      <c r="H34" s="22">
        <f t="shared" si="18"/>
        <v>-261</v>
      </c>
      <c r="I34" s="22">
        <f t="shared" si="19"/>
        <v>368</v>
      </c>
      <c r="J34" s="22">
        <f t="shared" si="20"/>
        <v>629</v>
      </c>
      <c r="K34" s="22">
        <f t="shared" si="21"/>
        <v>-73</v>
      </c>
      <c r="L34" s="22">
        <v>-15</v>
      </c>
      <c r="M34" s="22">
        <v>58</v>
      </c>
      <c r="N34" s="22">
        <f t="shared" si="22"/>
        <v>-185</v>
      </c>
      <c r="O34" s="22">
        <v>22</v>
      </c>
      <c r="P34" s="22">
        <v>207</v>
      </c>
      <c r="Q34" s="22">
        <f t="shared" si="23"/>
        <v>-3</v>
      </c>
      <c r="R34" s="22">
        <v>361</v>
      </c>
      <c r="S34" s="22">
        <v>364</v>
      </c>
    </row>
    <row r="35" spans="1:19" s="1" customFormat="1" ht="21" customHeight="1" x14ac:dyDescent="0.2">
      <c r="A35" s="29" t="s">
        <v>8</v>
      </c>
      <c r="B35" s="24">
        <f t="shared" si="14"/>
        <v>-386</v>
      </c>
      <c r="C35" s="24">
        <f t="shared" si="15"/>
        <v>661</v>
      </c>
      <c r="D35" s="24">
        <f t="shared" si="16"/>
        <v>1047</v>
      </c>
      <c r="E35" s="24">
        <f t="shared" si="17"/>
        <v>240</v>
      </c>
      <c r="F35" s="24">
        <v>317</v>
      </c>
      <c r="G35" s="24">
        <v>77</v>
      </c>
      <c r="H35" s="24">
        <f t="shared" si="18"/>
        <v>-626</v>
      </c>
      <c r="I35" s="24">
        <f t="shared" si="19"/>
        <v>344</v>
      </c>
      <c r="J35" s="24">
        <f t="shared" si="20"/>
        <v>970</v>
      </c>
      <c r="K35" s="24">
        <f t="shared" si="21"/>
        <v>-179</v>
      </c>
      <c r="L35" s="24">
        <v>-15</v>
      </c>
      <c r="M35" s="24">
        <v>164</v>
      </c>
      <c r="N35" s="24">
        <f t="shared" si="22"/>
        <v>-227</v>
      </c>
      <c r="O35" s="24">
        <v>48</v>
      </c>
      <c r="P35" s="24">
        <v>275</v>
      </c>
      <c r="Q35" s="24">
        <f t="shared" si="23"/>
        <v>-220</v>
      </c>
      <c r="R35" s="24">
        <v>311</v>
      </c>
      <c r="S35" s="24">
        <v>531</v>
      </c>
    </row>
    <row r="36" spans="1:19" s="1" customFormat="1" ht="21" customHeight="1" x14ac:dyDescent="0.2">
      <c r="A36" s="28" t="s">
        <v>9</v>
      </c>
      <c r="B36" s="22">
        <f t="shared" si="14"/>
        <v>-109</v>
      </c>
      <c r="C36" s="22">
        <f t="shared" si="15"/>
        <v>911</v>
      </c>
      <c r="D36" s="22">
        <f t="shared" si="16"/>
        <v>1020</v>
      </c>
      <c r="E36" s="22">
        <f t="shared" si="17"/>
        <v>315</v>
      </c>
      <c r="F36" s="22">
        <v>378</v>
      </c>
      <c r="G36" s="22">
        <v>63</v>
      </c>
      <c r="H36" s="22">
        <f t="shared" si="18"/>
        <v>-424</v>
      </c>
      <c r="I36" s="22">
        <f t="shared" si="19"/>
        <v>533</v>
      </c>
      <c r="J36" s="22">
        <f t="shared" si="20"/>
        <v>957</v>
      </c>
      <c r="K36" s="22">
        <f t="shared" si="21"/>
        <v>-307</v>
      </c>
      <c r="L36" s="22">
        <v>-16</v>
      </c>
      <c r="M36" s="22">
        <v>291</v>
      </c>
      <c r="N36" s="22">
        <f t="shared" si="22"/>
        <v>-41</v>
      </c>
      <c r="O36" s="22">
        <v>131</v>
      </c>
      <c r="P36" s="22">
        <v>172</v>
      </c>
      <c r="Q36" s="22">
        <f t="shared" si="23"/>
        <v>-76</v>
      </c>
      <c r="R36" s="22">
        <v>418</v>
      </c>
      <c r="S36" s="22">
        <v>494</v>
      </c>
    </row>
    <row r="37" spans="1:19" s="1" customFormat="1" ht="21" customHeight="1" x14ac:dyDescent="0.2">
      <c r="A37" s="29" t="s">
        <v>10</v>
      </c>
      <c r="B37" s="24">
        <f t="shared" si="14"/>
        <v>-367</v>
      </c>
      <c r="C37" s="24">
        <f t="shared" si="15"/>
        <v>714</v>
      </c>
      <c r="D37" s="24">
        <f t="shared" si="16"/>
        <v>1081</v>
      </c>
      <c r="E37" s="24">
        <f t="shared" si="17"/>
        <v>208</v>
      </c>
      <c r="F37" s="24">
        <v>275</v>
      </c>
      <c r="G37" s="24">
        <v>67</v>
      </c>
      <c r="H37" s="24">
        <f t="shared" si="18"/>
        <v>-575</v>
      </c>
      <c r="I37" s="24">
        <f t="shared" si="19"/>
        <v>439</v>
      </c>
      <c r="J37" s="24">
        <f t="shared" si="20"/>
        <v>1014</v>
      </c>
      <c r="K37" s="24">
        <f t="shared" si="21"/>
        <v>-264</v>
      </c>
      <c r="L37" s="24">
        <v>-7</v>
      </c>
      <c r="M37" s="24">
        <v>257</v>
      </c>
      <c r="N37" s="24">
        <f t="shared" si="22"/>
        <v>-277</v>
      </c>
      <c r="O37" s="24">
        <v>76</v>
      </c>
      <c r="P37" s="24">
        <v>353</v>
      </c>
      <c r="Q37" s="24">
        <f t="shared" si="23"/>
        <v>-34</v>
      </c>
      <c r="R37" s="24">
        <v>370</v>
      </c>
      <c r="S37" s="24">
        <v>404</v>
      </c>
    </row>
    <row r="38" spans="1:19" s="1" customFormat="1" ht="21" customHeight="1" x14ac:dyDescent="0.2">
      <c r="A38" s="28" t="s">
        <v>15</v>
      </c>
      <c r="B38" s="22">
        <f t="shared" si="14"/>
        <v>-565</v>
      </c>
      <c r="C38" s="22">
        <f t="shared" si="15"/>
        <v>618</v>
      </c>
      <c r="D38" s="22">
        <f t="shared" si="16"/>
        <v>1183</v>
      </c>
      <c r="E38" s="22">
        <f t="shared" si="17"/>
        <v>141</v>
      </c>
      <c r="F38" s="22">
        <v>211</v>
      </c>
      <c r="G38" s="22">
        <v>70</v>
      </c>
      <c r="H38" s="22">
        <f t="shared" si="18"/>
        <v>-706</v>
      </c>
      <c r="I38" s="22">
        <f t="shared" si="19"/>
        <v>407</v>
      </c>
      <c r="J38" s="22">
        <f t="shared" si="20"/>
        <v>1113</v>
      </c>
      <c r="K38" s="22">
        <f t="shared" si="21"/>
        <v>-183</v>
      </c>
      <c r="L38" s="22">
        <v>0</v>
      </c>
      <c r="M38" s="22">
        <v>183</v>
      </c>
      <c r="N38" s="22">
        <f t="shared" si="22"/>
        <v>-327</v>
      </c>
      <c r="O38" s="22">
        <v>84</v>
      </c>
      <c r="P38" s="22">
        <v>411</v>
      </c>
      <c r="Q38" s="22">
        <f t="shared" si="23"/>
        <v>-196</v>
      </c>
      <c r="R38" s="22">
        <v>323</v>
      </c>
      <c r="S38" s="22">
        <v>519</v>
      </c>
    </row>
    <row r="39" spans="1:19" s="1" customFormat="1" ht="21" customHeight="1" x14ac:dyDescent="0.2">
      <c r="A39" s="29" t="s">
        <v>12</v>
      </c>
      <c r="B39" s="24">
        <f t="shared" si="14"/>
        <v>-928</v>
      </c>
      <c r="C39" s="24">
        <f t="shared" si="15"/>
        <v>921</v>
      </c>
      <c r="D39" s="24">
        <f t="shared" si="16"/>
        <v>1849</v>
      </c>
      <c r="E39" s="24">
        <f t="shared" si="17"/>
        <v>393</v>
      </c>
      <c r="F39" s="24">
        <v>465</v>
      </c>
      <c r="G39" s="24">
        <v>72</v>
      </c>
      <c r="H39" s="24">
        <f t="shared" si="18"/>
        <v>-1321</v>
      </c>
      <c r="I39" s="24">
        <f t="shared" si="19"/>
        <v>456</v>
      </c>
      <c r="J39" s="24">
        <f t="shared" si="20"/>
        <v>1777</v>
      </c>
      <c r="K39" s="24">
        <f t="shared" si="21"/>
        <v>-938</v>
      </c>
      <c r="L39" s="24">
        <v>4</v>
      </c>
      <c r="M39" s="24">
        <v>942</v>
      </c>
      <c r="N39" s="24">
        <f t="shared" si="22"/>
        <v>-327</v>
      </c>
      <c r="O39" s="24">
        <v>129</v>
      </c>
      <c r="P39" s="24">
        <v>456</v>
      </c>
      <c r="Q39" s="24">
        <f t="shared" si="23"/>
        <v>-56</v>
      </c>
      <c r="R39" s="24">
        <v>323</v>
      </c>
      <c r="S39" s="24">
        <v>379</v>
      </c>
    </row>
    <row r="40" spans="1:19" s="1" customFormat="1" ht="21" customHeight="1" x14ac:dyDescent="0.2">
      <c r="A40" s="28" t="s">
        <v>13</v>
      </c>
      <c r="B40" s="22">
        <f t="shared" si="14"/>
        <v>-266</v>
      </c>
      <c r="C40" s="22">
        <f t="shared" si="15"/>
        <v>930</v>
      </c>
      <c r="D40" s="22">
        <f t="shared" si="16"/>
        <v>1196</v>
      </c>
      <c r="E40" s="22">
        <f t="shared" si="17"/>
        <v>429</v>
      </c>
      <c r="F40" s="22">
        <v>500</v>
      </c>
      <c r="G40" s="22">
        <v>71</v>
      </c>
      <c r="H40" s="22">
        <f t="shared" si="18"/>
        <v>-695</v>
      </c>
      <c r="I40" s="22">
        <f t="shared" si="19"/>
        <v>430</v>
      </c>
      <c r="J40" s="22">
        <f t="shared" si="20"/>
        <v>1125</v>
      </c>
      <c r="K40" s="22">
        <f t="shared" si="21"/>
        <v>-477</v>
      </c>
      <c r="L40" s="22">
        <v>1</v>
      </c>
      <c r="M40" s="22">
        <v>478</v>
      </c>
      <c r="N40" s="22">
        <f t="shared" si="22"/>
        <v>-109</v>
      </c>
      <c r="O40" s="22">
        <v>85</v>
      </c>
      <c r="P40" s="22">
        <v>194</v>
      </c>
      <c r="Q40" s="22">
        <f t="shared" si="23"/>
        <v>-109</v>
      </c>
      <c r="R40" s="22">
        <v>344</v>
      </c>
      <c r="S40" s="22">
        <v>453</v>
      </c>
    </row>
    <row r="41" spans="1:19" s="1" customFormat="1" ht="21" customHeight="1" x14ac:dyDescent="0.2">
      <c r="A41" s="29" t="s">
        <v>14</v>
      </c>
      <c r="B41" s="24">
        <f t="shared" si="14"/>
        <v>-702</v>
      </c>
      <c r="C41" s="24">
        <f t="shared" si="15"/>
        <v>815</v>
      </c>
      <c r="D41" s="24">
        <f t="shared" si="16"/>
        <v>1517</v>
      </c>
      <c r="E41" s="24">
        <f t="shared" si="17"/>
        <v>288</v>
      </c>
      <c r="F41" s="24">
        <v>367</v>
      </c>
      <c r="G41" s="24">
        <v>79</v>
      </c>
      <c r="H41" s="24">
        <f t="shared" si="18"/>
        <v>-990</v>
      </c>
      <c r="I41" s="24">
        <f t="shared" si="19"/>
        <v>448</v>
      </c>
      <c r="J41" s="24">
        <f t="shared" si="20"/>
        <v>1438</v>
      </c>
      <c r="K41" s="24">
        <f t="shared" si="21"/>
        <v>-492</v>
      </c>
      <c r="L41" s="24">
        <v>-2</v>
      </c>
      <c r="M41" s="24">
        <v>490</v>
      </c>
      <c r="N41" s="24">
        <f t="shared" si="22"/>
        <v>-336</v>
      </c>
      <c r="O41" s="24">
        <v>132</v>
      </c>
      <c r="P41" s="24">
        <v>468</v>
      </c>
      <c r="Q41" s="24">
        <f t="shared" si="23"/>
        <v>-162</v>
      </c>
      <c r="R41" s="24">
        <v>318</v>
      </c>
      <c r="S41" s="24">
        <v>480</v>
      </c>
    </row>
    <row r="42" spans="1:19" s="1" customFormat="1" ht="21" customHeight="1" x14ac:dyDescent="0.2">
      <c r="A42" s="28" t="s">
        <v>19</v>
      </c>
      <c r="B42" s="22">
        <f t="shared" si="14"/>
        <v>-2322</v>
      </c>
      <c r="C42" s="22">
        <f t="shared" si="15"/>
        <v>1021</v>
      </c>
      <c r="D42" s="22">
        <f t="shared" si="16"/>
        <v>3343</v>
      </c>
      <c r="E42" s="22">
        <f t="shared" si="17"/>
        <v>477</v>
      </c>
      <c r="F42" s="22">
        <v>594</v>
      </c>
      <c r="G42" s="22">
        <v>117</v>
      </c>
      <c r="H42" s="22">
        <f t="shared" si="18"/>
        <v>-2799</v>
      </c>
      <c r="I42" s="22">
        <f t="shared" si="19"/>
        <v>427</v>
      </c>
      <c r="J42" s="22">
        <f t="shared" si="20"/>
        <v>3226</v>
      </c>
      <c r="K42" s="22">
        <f t="shared" si="21"/>
        <v>-2300</v>
      </c>
      <c r="L42" s="22">
        <v>15</v>
      </c>
      <c r="M42" s="22">
        <v>2315</v>
      </c>
      <c r="N42" s="22">
        <f t="shared" si="22"/>
        <v>-338</v>
      </c>
      <c r="O42" s="22">
        <v>118</v>
      </c>
      <c r="P42" s="22">
        <v>456</v>
      </c>
      <c r="Q42" s="22">
        <f t="shared" si="23"/>
        <v>-161</v>
      </c>
      <c r="R42" s="22">
        <v>294</v>
      </c>
      <c r="S42" s="22">
        <v>455</v>
      </c>
    </row>
    <row r="43" spans="1:19" s="1" customFormat="1" ht="21" customHeight="1" x14ac:dyDescent="0.2">
      <c r="A43" s="29" t="s">
        <v>20</v>
      </c>
      <c r="B43" s="24">
        <f t="shared" si="14"/>
        <v>-1905</v>
      </c>
      <c r="C43" s="24">
        <f t="shared" si="15"/>
        <v>1338</v>
      </c>
      <c r="D43" s="24">
        <f t="shared" si="16"/>
        <v>3243</v>
      </c>
      <c r="E43" s="24">
        <f t="shared" si="17"/>
        <v>805</v>
      </c>
      <c r="F43" s="24">
        <v>977</v>
      </c>
      <c r="G43" s="24">
        <v>172</v>
      </c>
      <c r="H43" s="24">
        <f t="shared" si="18"/>
        <v>-2710</v>
      </c>
      <c r="I43" s="24">
        <f t="shared" si="19"/>
        <v>361</v>
      </c>
      <c r="J43" s="24">
        <f t="shared" si="20"/>
        <v>3071</v>
      </c>
      <c r="K43" s="24">
        <f t="shared" si="21"/>
        <v>-2299</v>
      </c>
      <c r="L43" s="24">
        <v>18</v>
      </c>
      <c r="M43" s="24">
        <v>2317</v>
      </c>
      <c r="N43" s="24">
        <f t="shared" si="22"/>
        <v>-302</v>
      </c>
      <c r="O43" s="24">
        <v>86</v>
      </c>
      <c r="P43" s="24">
        <v>388</v>
      </c>
      <c r="Q43" s="24">
        <f t="shared" si="23"/>
        <v>-109</v>
      </c>
      <c r="R43" s="24">
        <v>257</v>
      </c>
      <c r="S43" s="24">
        <v>366</v>
      </c>
    </row>
    <row r="44" spans="1:19" s="1" customFormat="1" ht="21" customHeight="1" x14ac:dyDescent="0.2">
      <c r="A44" s="28" t="s">
        <v>21</v>
      </c>
      <c r="B44" s="22">
        <f t="shared" si="14"/>
        <v>-1807</v>
      </c>
      <c r="C44" s="22">
        <f t="shared" si="15"/>
        <v>1561</v>
      </c>
      <c r="D44" s="22">
        <f t="shared" si="16"/>
        <v>3368</v>
      </c>
      <c r="E44" s="22">
        <f t="shared" si="17"/>
        <v>909</v>
      </c>
      <c r="F44" s="22">
        <v>1098</v>
      </c>
      <c r="G44" s="22">
        <v>189</v>
      </c>
      <c r="H44" s="22">
        <f t="shared" si="18"/>
        <v>-2716</v>
      </c>
      <c r="I44" s="22">
        <f t="shared" si="19"/>
        <v>463</v>
      </c>
      <c r="J44" s="22">
        <f t="shared" si="20"/>
        <v>3179</v>
      </c>
      <c r="K44" s="22">
        <f t="shared" si="21"/>
        <v>-2331</v>
      </c>
      <c r="L44" s="22">
        <v>18</v>
      </c>
      <c r="M44" s="22">
        <v>2349</v>
      </c>
      <c r="N44" s="22">
        <f t="shared" si="22"/>
        <v>-292</v>
      </c>
      <c r="O44" s="22">
        <v>80</v>
      </c>
      <c r="P44" s="22">
        <v>372</v>
      </c>
      <c r="Q44" s="22">
        <f t="shared" si="23"/>
        <v>-93</v>
      </c>
      <c r="R44" s="22">
        <v>365</v>
      </c>
      <c r="S44" s="22">
        <v>458</v>
      </c>
    </row>
    <row r="45" spans="1:19" s="1" customFormat="1" ht="21" customHeight="1" x14ac:dyDescent="0.2">
      <c r="A45" s="29" t="s">
        <v>22</v>
      </c>
      <c r="B45" s="24">
        <f t="shared" si="14"/>
        <v>-2403</v>
      </c>
      <c r="C45" s="24">
        <f t="shared" si="15"/>
        <v>1385</v>
      </c>
      <c r="D45" s="24">
        <f t="shared" si="16"/>
        <v>3788</v>
      </c>
      <c r="E45" s="24">
        <f t="shared" si="17"/>
        <v>777</v>
      </c>
      <c r="F45" s="24">
        <v>931</v>
      </c>
      <c r="G45" s="24">
        <v>154</v>
      </c>
      <c r="H45" s="24">
        <f t="shared" si="18"/>
        <v>-3180</v>
      </c>
      <c r="I45" s="24">
        <f t="shared" si="19"/>
        <v>454</v>
      </c>
      <c r="J45" s="24">
        <f t="shared" si="20"/>
        <v>3634</v>
      </c>
      <c r="K45" s="24">
        <f t="shared" si="21"/>
        <v>-2552</v>
      </c>
      <c r="L45" s="24">
        <v>29</v>
      </c>
      <c r="M45" s="24">
        <v>2581</v>
      </c>
      <c r="N45" s="24">
        <f t="shared" si="22"/>
        <v>-514</v>
      </c>
      <c r="O45" s="24">
        <v>120</v>
      </c>
      <c r="P45" s="24">
        <v>634</v>
      </c>
      <c r="Q45" s="24">
        <f t="shared" si="23"/>
        <v>-114</v>
      </c>
      <c r="R45" s="24">
        <v>305</v>
      </c>
      <c r="S45" s="24">
        <v>419</v>
      </c>
    </row>
    <row r="46" spans="1:19" s="1" customFormat="1" ht="21" customHeight="1" x14ac:dyDescent="0.2">
      <c r="A46" s="28" t="s">
        <v>23</v>
      </c>
      <c r="B46" s="22">
        <f t="shared" si="14"/>
        <v>-1811</v>
      </c>
      <c r="C46" s="22">
        <f t="shared" si="15"/>
        <v>1372</v>
      </c>
      <c r="D46" s="22">
        <f t="shared" si="16"/>
        <v>3183</v>
      </c>
      <c r="E46" s="22">
        <f t="shared" si="17"/>
        <v>616</v>
      </c>
      <c r="F46" s="22">
        <v>731</v>
      </c>
      <c r="G46" s="22">
        <v>115</v>
      </c>
      <c r="H46" s="22">
        <f t="shared" si="18"/>
        <v>-2427</v>
      </c>
      <c r="I46" s="22">
        <f t="shared" si="19"/>
        <v>641</v>
      </c>
      <c r="J46" s="22">
        <f t="shared" si="20"/>
        <v>3068</v>
      </c>
      <c r="K46" s="22">
        <f t="shared" si="21"/>
        <v>-1899</v>
      </c>
      <c r="L46" s="22">
        <v>30</v>
      </c>
      <c r="M46" s="22">
        <v>1929</v>
      </c>
      <c r="N46" s="22">
        <f t="shared" si="22"/>
        <v>-528</v>
      </c>
      <c r="O46" s="22">
        <v>111</v>
      </c>
      <c r="P46" s="22">
        <v>639</v>
      </c>
      <c r="Q46" s="22">
        <f t="shared" si="23"/>
        <v>0</v>
      </c>
      <c r="R46" s="22">
        <v>500</v>
      </c>
      <c r="S46" s="22">
        <v>500</v>
      </c>
    </row>
    <row r="47" spans="1:19" s="1" customFormat="1" ht="21" customHeight="1" x14ac:dyDescent="0.2">
      <c r="A47" s="29" t="s">
        <v>24</v>
      </c>
      <c r="B47" s="24">
        <f t="shared" si="14"/>
        <v>-1779</v>
      </c>
      <c r="C47" s="24">
        <f t="shared" si="15"/>
        <v>1858</v>
      </c>
      <c r="D47" s="24">
        <f t="shared" si="16"/>
        <v>3637</v>
      </c>
      <c r="E47" s="24">
        <f t="shared" si="17"/>
        <v>1111</v>
      </c>
      <c r="F47" s="24">
        <v>1315</v>
      </c>
      <c r="G47" s="24">
        <v>204</v>
      </c>
      <c r="H47" s="24">
        <f t="shared" si="18"/>
        <v>-2890</v>
      </c>
      <c r="I47" s="24">
        <f t="shared" si="19"/>
        <v>543</v>
      </c>
      <c r="J47" s="24">
        <f t="shared" si="20"/>
        <v>3433</v>
      </c>
      <c r="K47" s="24">
        <f t="shared" si="21"/>
        <v>-2411</v>
      </c>
      <c r="L47" s="24">
        <v>32</v>
      </c>
      <c r="M47" s="24">
        <v>2443</v>
      </c>
      <c r="N47" s="24">
        <f t="shared" si="22"/>
        <v>-445</v>
      </c>
      <c r="O47" s="24">
        <v>115</v>
      </c>
      <c r="P47" s="24">
        <v>560</v>
      </c>
      <c r="Q47" s="24">
        <f t="shared" si="23"/>
        <v>-34</v>
      </c>
      <c r="R47" s="24">
        <v>396</v>
      </c>
      <c r="S47" s="24">
        <v>430</v>
      </c>
    </row>
    <row r="48" spans="1:19" s="1" customFormat="1" ht="21" customHeight="1" x14ac:dyDescent="0.2">
      <c r="A48" s="28" t="s">
        <v>25</v>
      </c>
      <c r="B48" s="22">
        <f t="shared" si="14"/>
        <v>-1463</v>
      </c>
      <c r="C48" s="22">
        <f t="shared" si="15"/>
        <v>2081</v>
      </c>
      <c r="D48" s="22">
        <f t="shared" si="16"/>
        <v>3544</v>
      </c>
      <c r="E48" s="22">
        <f t="shared" si="17"/>
        <v>1238</v>
      </c>
      <c r="F48" s="22">
        <v>1467</v>
      </c>
      <c r="G48" s="22">
        <v>229</v>
      </c>
      <c r="H48" s="22">
        <f t="shared" si="18"/>
        <v>-2701</v>
      </c>
      <c r="I48" s="22">
        <f t="shared" si="19"/>
        <v>614</v>
      </c>
      <c r="J48" s="22">
        <f t="shared" si="20"/>
        <v>3315</v>
      </c>
      <c r="K48" s="22">
        <f t="shared" si="21"/>
        <v>-2576</v>
      </c>
      <c r="L48" s="22">
        <v>34</v>
      </c>
      <c r="M48" s="22">
        <v>2610</v>
      </c>
      <c r="N48" s="22">
        <f t="shared" si="22"/>
        <v>-302</v>
      </c>
      <c r="O48" s="22">
        <v>80</v>
      </c>
      <c r="P48" s="22">
        <v>382</v>
      </c>
      <c r="Q48" s="22">
        <f t="shared" si="23"/>
        <v>177</v>
      </c>
      <c r="R48" s="22">
        <v>500</v>
      </c>
      <c r="S48" s="22">
        <v>323</v>
      </c>
    </row>
    <row r="49" spans="1:19" s="1" customFormat="1" ht="21" customHeight="1" x14ac:dyDescent="0.2">
      <c r="A49" s="29" t="s">
        <v>26</v>
      </c>
      <c r="B49" s="24">
        <f t="shared" si="14"/>
        <v>-1790</v>
      </c>
      <c r="C49" s="24">
        <f t="shared" si="15"/>
        <v>1687</v>
      </c>
      <c r="D49" s="24">
        <f t="shared" si="16"/>
        <v>3477</v>
      </c>
      <c r="E49" s="24">
        <f t="shared" si="17"/>
        <v>967</v>
      </c>
      <c r="F49" s="24">
        <v>1136</v>
      </c>
      <c r="G49" s="24">
        <v>169</v>
      </c>
      <c r="H49" s="24">
        <f t="shared" si="18"/>
        <v>-2757</v>
      </c>
      <c r="I49" s="24">
        <f t="shared" si="19"/>
        <v>551</v>
      </c>
      <c r="J49" s="24">
        <f t="shared" si="20"/>
        <v>3308</v>
      </c>
      <c r="K49" s="24">
        <f t="shared" si="21"/>
        <v>-2271</v>
      </c>
      <c r="L49" s="24">
        <v>30</v>
      </c>
      <c r="M49" s="24">
        <v>2301</v>
      </c>
      <c r="N49" s="24">
        <f t="shared" si="22"/>
        <v>-486</v>
      </c>
      <c r="O49" s="24">
        <v>107</v>
      </c>
      <c r="P49" s="24">
        <v>593</v>
      </c>
      <c r="Q49" s="24">
        <f t="shared" si="23"/>
        <v>0</v>
      </c>
      <c r="R49" s="24">
        <v>414</v>
      </c>
      <c r="S49" s="24">
        <v>414</v>
      </c>
    </row>
    <row r="50" spans="1:19" s="1" customFormat="1" ht="21" customHeight="1" x14ac:dyDescent="0.2">
      <c r="A50" s="28" t="s">
        <v>131</v>
      </c>
      <c r="B50" s="22">
        <f t="shared" ref="B50:B57" si="24">C50-D50</f>
        <v>-1770</v>
      </c>
      <c r="C50" s="22">
        <f t="shared" ref="C50:D53" si="25">F50+I50</f>
        <v>1734</v>
      </c>
      <c r="D50" s="22">
        <f t="shared" si="25"/>
        <v>3504</v>
      </c>
      <c r="E50" s="22">
        <f t="shared" ref="E50:E57" si="26">F50-G50</f>
        <v>791</v>
      </c>
      <c r="F50" s="22">
        <v>912</v>
      </c>
      <c r="G50" s="22">
        <v>121</v>
      </c>
      <c r="H50" s="22">
        <f t="shared" ref="H50:H57" si="27">I50-J50</f>
        <v>-2561</v>
      </c>
      <c r="I50" s="22">
        <f t="shared" ref="I50:J53" si="28">L50+O50+R50</f>
        <v>822</v>
      </c>
      <c r="J50" s="22">
        <f t="shared" si="28"/>
        <v>3383</v>
      </c>
      <c r="K50" s="22">
        <f t="shared" ref="K50:K57" si="29">L50-M50</f>
        <v>-2076</v>
      </c>
      <c r="L50" s="22">
        <v>162</v>
      </c>
      <c r="M50" s="22">
        <v>2238</v>
      </c>
      <c r="N50" s="22">
        <f t="shared" ref="N50:N57" si="30">O50-P50</f>
        <v>-651</v>
      </c>
      <c r="O50" s="22">
        <v>120</v>
      </c>
      <c r="P50" s="22">
        <v>771</v>
      </c>
      <c r="Q50" s="22">
        <f t="shared" ref="Q50:Q57" si="31">R50-S50</f>
        <v>166</v>
      </c>
      <c r="R50" s="22">
        <v>540</v>
      </c>
      <c r="S50" s="22">
        <v>374</v>
      </c>
    </row>
    <row r="51" spans="1:19" s="1" customFormat="1" ht="21" customHeight="1" x14ac:dyDescent="0.2">
      <c r="A51" s="29" t="s">
        <v>132</v>
      </c>
      <c r="B51" s="24">
        <f t="shared" si="24"/>
        <v>-2553</v>
      </c>
      <c r="C51" s="24">
        <f t="shared" si="25"/>
        <v>2293</v>
      </c>
      <c r="D51" s="24">
        <f t="shared" si="25"/>
        <v>4846</v>
      </c>
      <c r="E51" s="24">
        <f t="shared" si="26"/>
        <v>1291</v>
      </c>
      <c r="F51" s="24">
        <v>1515</v>
      </c>
      <c r="G51" s="24">
        <v>224</v>
      </c>
      <c r="H51" s="24">
        <f t="shared" si="27"/>
        <v>-3844</v>
      </c>
      <c r="I51" s="24">
        <f t="shared" si="28"/>
        <v>778</v>
      </c>
      <c r="J51" s="24">
        <f t="shared" si="28"/>
        <v>4622</v>
      </c>
      <c r="K51" s="24">
        <f t="shared" si="29"/>
        <v>-3047</v>
      </c>
      <c r="L51" s="24">
        <v>165</v>
      </c>
      <c r="M51" s="24">
        <v>3212</v>
      </c>
      <c r="N51" s="24">
        <f t="shared" si="30"/>
        <v>-842</v>
      </c>
      <c r="O51" s="24">
        <v>159</v>
      </c>
      <c r="P51" s="24">
        <v>1001</v>
      </c>
      <c r="Q51" s="24">
        <f t="shared" si="31"/>
        <v>45</v>
      </c>
      <c r="R51" s="24">
        <v>454</v>
      </c>
      <c r="S51" s="24">
        <v>409</v>
      </c>
    </row>
    <row r="52" spans="1:19" s="1" customFormat="1" ht="21" customHeight="1" x14ac:dyDescent="0.2">
      <c r="A52" s="28" t="s">
        <v>133</v>
      </c>
      <c r="B52" s="22">
        <f t="shared" si="24"/>
        <v>-1909</v>
      </c>
      <c r="C52" s="22">
        <f t="shared" si="25"/>
        <v>2734</v>
      </c>
      <c r="D52" s="22">
        <f t="shared" si="25"/>
        <v>4643</v>
      </c>
      <c r="E52" s="22">
        <f t="shared" si="26"/>
        <v>1458</v>
      </c>
      <c r="F52" s="22">
        <v>1713</v>
      </c>
      <c r="G52" s="22">
        <v>255</v>
      </c>
      <c r="H52" s="22">
        <f t="shared" si="27"/>
        <v>-3367</v>
      </c>
      <c r="I52" s="22">
        <f t="shared" si="28"/>
        <v>1021</v>
      </c>
      <c r="J52" s="22">
        <f t="shared" si="28"/>
        <v>4388</v>
      </c>
      <c r="K52" s="22">
        <f t="shared" si="29"/>
        <v>-3323</v>
      </c>
      <c r="L52" s="22">
        <v>166</v>
      </c>
      <c r="M52" s="22">
        <v>3489</v>
      </c>
      <c r="N52" s="22">
        <f t="shared" si="30"/>
        <v>-374</v>
      </c>
      <c r="O52" s="22">
        <v>139</v>
      </c>
      <c r="P52" s="22">
        <v>513</v>
      </c>
      <c r="Q52" s="22">
        <f t="shared" si="31"/>
        <v>330</v>
      </c>
      <c r="R52" s="22">
        <v>716</v>
      </c>
      <c r="S52" s="22">
        <v>386</v>
      </c>
    </row>
    <row r="53" spans="1:19" s="1" customFormat="1" ht="21" customHeight="1" x14ac:dyDescent="0.2">
      <c r="A53" s="29" t="s">
        <v>134</v>
      </c>
      <c r="B53" s="24">
        <f t="shared" si="24"/>
        <v>-3516</v>
      </c>
      <c r="C53" s="24">
        <f t="shared" si="25"/>
        <v>2279</v>
      </c>
      <c r="D53" s="24">
        <f t="shared" si="25"/>
        <v>5795</v>
      </c>
      <c r="E53" s="24">
        <f t="shared" si="26"/>
        <v>1195</v>
      </c>
      <c r="F53" s="24">
        <v>1391</v>
      </c>
      <c r="G53" s="24">
        <v>196</v>
      </c>
      <c r="H53" s="24">
        <f t="shared" si="27"/>
        <v>-4711</v>
      </c>
      <c r="I53" s="24">
        <f t="shared" si="28"/>
        <v>888</v>
      </c>
      <c r="J53" s="24">
        <f t="shared" si="28"/>
        <v>5599</v>
      </c>
      <c r="K53" s="24">
        <f t="shared" si="29"/>
        <v>-4101</v>
      </c>
      <c r="L53" s="24">
        <v>177</v>
      </c>
      <c r="M53" s="24">
        <v>4278</v>
      </c>
      <c r="N53" s="24">
        <f t="shared" si="30"/>
        <v>-614</v>
      </c>
      <c r="O53" s="24">
        <v>122</v>
      </c>
      <c r="P53" s="24">
        <v>736</v>
      </c>
      <c r="Q53" s="24">
        <f t="shared" si="31"/>
        <v>4</v>
      </c>
      <c r="R53" s="24">
        <v>589</v>
      </c>
      <c r="S53" s="24">
        <v>585</v>
      </c>
    </row>
    <row r="54" spans="1:19" s="1" customFormat="1" ht="21" customHeight="1" x14ac:dyDescent="0.2">
      <c r="A54" s="28" t="s">
        <v>136</v>
      </c>
      <c r="B54" s="22">
        <f t="shared" si="24"/>
        <v>-3543</v>
      </c>
      <c r="C54" s="22">
        <f t="shared" ref="C54:D57" si="32">F54+I54</f>
        <v>1977</v>
      </c>
      <c r="D54" s="22">
        <f t="shared" si="32"/>
        <v>5520</v>
      </c>
      <c r="E54" s="22">
        <f t="shared" si="26"/>
        <v>889</v>
      </c>
      <c r="F54" s="22">
        <v>1088</v>
      </c>
      <c r="G54" s="22">
        <v>199</v>
      </c>
      <c r="H54" s="22">
        <f t="shared" si="27"/>
        <v>-4432</v>
      </c>
      <c r="I54" s="22">
        <f t="shared" ref="I54:J57" si="33">L54+O54+R54</f>
        <v>889</v>
      </c>
      <c r="J54" s="22">
        <f t="shared" si="33"/>
        <v>5321</v>
      </c>
      <c r="K54" s="22">
        <f t="shared" si="29"/>
        <v>-3873</v>
      </c>
      <c r="L54" s="22">
        <v>26</v>
      </c>
      <c r="M54" s="22">
        <v>3899</v>
      </c>
      <c r="N54" s="22">
        <f t="shared" si="30"/>
        <v>-757</v>
      </c>
      <c r="O54" s="22">
        <v>154</v>
      </c>
      <c r="P54" s="22">
        <v>911</v>
      </c>
      <c r="Q54" s="22">
        <f t="shared" si="31"/>
        <v>198</v>
      </c>
      <c r="R54" s="22">
        <v>709</v>
      </c>
      <c r="S54" s="22">
        <v>511</v>
      </c>
    </row>
    <row r="55" spans="1:19" s="1" customFormat="1" ht="21" customHeight="1" x14ac:dyDescent="0.2">
      <c r="A55" s="29" t="s">
        <v>137</v>
      </c>
      <c r="B55" s="24">
        <f t="shared" si="24"/>
        <v>-4414</v>
      </c>
      <c r="C55" s="24">
        <f t="shared" si="32"/>
        <v>2630</v>
      </c>
      <c r="D55" s="24">
        <f t="shared" si="32"/>
        <v>7044</v>
      </c>
      <c r="E55" s="24">
        <f t="shared" si="26"/>
        <v>1340</v>
      </c>
      <c r="F55" s="24">
        <v>1688</v>
      </c>
      <c r="G55" s="24">
        <v>348</v>
      </c>
      <c r="H55" s="24">
        <f t="shared" si="27"/>
        <v>-5754</v>
      </c>
      <c r="I55" s="24">
        <f t="shared" si="33"/>
        <v>942</v>
      </c>
      <c r="J55" s="24">
        <f t="shared" si="33"/>
        <v>6696</v>
      </c>
      <c r="K55" s="24">
        <f t="shared" si="29"/>
        <v>-4801</v>
      </c>
      <c r="L55" s="24">
        <v>34</v>
      </c>
      <c r="M55" s="24">
        <v>4835</v>
      </c>
      <c r="N55" s="24">
        <f t="shared" si="30"/>
        <v>-1003</v>
      </c>
      <c r="O55" s="24">
        <v>196</v>
      </c>
      <c r="P55" s="24">
        <v>1199</v>
      </c>
      <c r="Q55" s="24">
        <f t="shared" si="31"/>
        <v>50</v>
      </c>
      <c r="R55" s="24">
        <v>712</v>
      </c>
      <c r="S55" s="24">
        <v>662</v>
      </c>
    </row>
    <row r="56" spans="1:19" s="1" customFormat="1" ht="21" customHeight="1" x14ac:dyDescent="0.2">
      <c r="A56" s="28" t="s">
        <v>138</v>
      </c>
      <c r="B56" s="22">
        <f t="shared" si="24"/>
        <v>-3516</v>
      </c>
      <c r="C56" s="22">
        <f t="shared" si="32"/>
        <v>2899</v>
      </c>
      <c r="D56" s="22">
        <f t="shared" si="32"/>
        <v>6415</v>
      </c>
      <c r="E56" s="22">
        <f t="shared" si="26"/>
        <v>1466</v>
      </c>
      <c r="F56" s="22">
        <v>1816</v>
      </c>
      <c r="G56" s="22">
        <v>350</v>
      </c>
      <c r="H56" s="22">
        <f t="shared" si="27"/>
        <v>-4982</v>
      </c>
      <c r="I56" s="22">
        <f t="shared" si="33"/>
        <v>1083</v>
      </c>
      <c r="J56" s="22">
        <f t="shared" si="33"/>
        <v>6065</v>
      </c>
      <c r="K56" s="22">
        <f t="shared" si="29"/>
        <v>-4708</v>
      </c>
      <c r="L56" s="22">
        <v>32</v>
      </c>
      <c r="M56" s="22">
        <v>4740</v>
      </c>
      <c r="N56" s="22">
        <f t="shared" si="30"/>
        <v>-545</v>
      </c>
      <c r="O56" s="22">
        <v>114</v>
      </c>
      <c r="P56" s="22">
        <v>659</v>
      </c>
      <c r="Q56" s="22">
        <f t="shared" si="31"/>
        <v>271</v>
      </c>
      <c r="R56" s="22">
        <v>937</v>
      </c>
      <c r="S56" s="22">
        <v>666</v>
      </c>
    </row>
    <row r="57" spans="1:19" s="1" customFormat="1" ht="21" customHeight="1" x14ac:dyDescent="0.2">
      <c r="A57" s="29" t="s">
        <v>139</v>
      </c>
      <c r="B57" s="24">
        <f t="shared" si="24"/>
        <v>-4914</v>
      </c>
      <c r="C57" s="24">
        <f t="shared" si="32"/>
        <v>2634</v>
      </c>
      <c r="D57" s="24">
        <f t="shared" si="32"/>
        <v>7548</v>
      </c>
      <c r="E57" s="24">
        <f t="shared" si="26"/>
        <v>1354</v>
      </c>
      <c r="F57" s="24">
        <v>1634</v>
      </c>
      <c r="G57" s="24">
        <v>280</v>
      </c>
      <c r="H57" s="24">
        <f t="shared" si="27"/>
        <v>-6268</v>
      </c>
      <c r="I57" s="24">
        <f t="shared" si="33"/>
        <v>1000</v>
      </c>
      <c r="J57" s="24">
        <f t="shared" si="33"/>
        <v>7268</v>
      </c>
      <c r="K57" s="24">
        <f t="shared" si="29"/>
        <v>-5392</v>
      </c>
      <c r="L57" s="24">
        <v>42</v>
      </c>
      <c r="M57" s="24">
        <v>5434</v>
      </c>
      <c r="N57" s="24">
        <f t="shared" si="30"/>
        <v>-560</v>
      </c>
      <c r="O57" s="24">
        <v>236</v>
      </c>
      <c r="P57" s="24">
        <v>796</v>
      </c>
      <c r="Q57" s="24">
        <f t="shared" si="31"/>
        <v>-316</v>
      </c>
      <c r="R57" s="24">
        <v>722</v>
      </c>
      <c r="S57" s="24">
        <v>1038</v>
      </c>
    </row>
    <row r="58" spans="1:19" s="1" customFormat="1" ht="21" customHeight="1" x14ac:dyDescent="0.2">
      <c r="A58" s="28" t="s">
        <v>140</v>
      </c>
      <c r="B58" s="22">
        <f t="shared" ref="B58:B65" si="34">C58-D58</f>
        <v>-3109</v>
      </c>
      <c r="C58" s="22">
        <f t="shared" ref="C58:D61" si="35">F58+I58</f>
        <v>2462</v>
      </c>
      <c r="D58" s="22">
        <f t="shared" si="35"/>
        <v>5571</v>
      </c>
      <c r="E58" s="22">
        <f t="shared" ref="E58:E65" si="36">F58-G58</f>
        <v>764</v>
      </c>
      <c r="F58" s="22">
        <v>1075</v>
      </c>
      <c r="G58" s="22">
        <v>311</v>
      </c>
      <c r="H58" s="22">
        <f t="shared" ref="H58:H65" si="37">I58-J58</f>
        <v>-3873</v>
      </c>
      <c r="I58" s="22">
        <f t="shared" ref="I58:J61" si="38">L58+O58+R58</f>
        <v>1387</v>
      </c>
      <c r="J58" s="22">
        <f t="shared" si="38"/>
        <v>5260</v>
      </c>
      <c r="K58" s="22">
        <f t="shared" ref="K58:K65" si="39">L58-M58</f>
        <v>-2832</v>
      </c>
      <c r="L58" s="22">
        <v>233</v>
      </c>
      <c r="M58" s="22">
        <v>3065</v>
      </c>
      <c r="N58" s="22">
        <f t="shared" ref="N58:N65" si="40">O58-P58</f>
        <v>-918</v>
      </c>
      <c r="O58" s="22">
        <v>180</v>
      </c>
      <c r="P58" s="22">
        <v>1098</v>
      </c>
      <c r="Q58" s="22">
        <f t="shared" ref="Q58:Q65" si="41">R58-S58</f>
        <v>-123</v>
      </c>
      <c r="R58" s="22">
        <v>974</v>
      </c>
      <c r="S58" s="22">
        <v>1097</v>
      </c>
    </row>
    <row r="59" spans="1:19" s="1" customFormat="1" ht="21" customHeight="1" x14ac:dyDescent="0.2">
      <c r="A59" s="29" t="s">
        <v>141</v>
      </c>
      <c r="B59" s="24">
        <f t="shared" si="34"/>
        <v>-4419</v>
      </c>
      <c r="C59" s="24">
        <f t="shared" si="35"/>
        <v>2982</v>
      </c>
      <c r="D59" s="24">
        <f t="shared" si="35"/>
        <v>7401</v>
      </c>
      <c r="E59" s="24">
        <f t="shared" si="36"/>
        <v>1146</v>
      </c>
      <c r="F59" s="24">
        <v>1658</v>
      </c>
      <c r="G59" s="24">
        <v>512</v>
      </c>
      <c r="H59" s="24">
        <f t="shared" si="37"/>
        <v>-5565</v>
      </c>
      <c r="I59" s="24">
        <f t="shared" si="38"/>
        <v>1324</v>
      </c>
      <c r="J59" s="24">
        <f t="shared" si="38"/>
        <v>6889</v>
      </c>
      <c r="K59" s="24">
        <f t="shared" si="39"/>
        <v>-3893</v>
      </c>
      <c r="L59" s="24">
        <v>255</v>
      </c>
      <c r="M59" s="24">
        <v>4148</v>
      </c>
      <c r="N59" s="24">
        <f t="shared" si="40"/>
        <v>-1332</v>
      </c>
      <c r="O59" s="24">
        <v>159</v>
      </c>
      <c r="P59" s="24">
        <v>1491</v>
      </c>
      <c r="Q59" s="24">
        <f t="shared" si="41"/>
        <v>-340</v>
      </c>
      <c r="R59" s="24">
        <v>910</v>
      </c>
      <c r="S59" s="24">
        <v>1250</v>
      </c>
    </row>
    <row r="60" spans="1:19" s="1" customFormat="1" ht="21" customHeight="1" x14ac:dyDescent="0.2">
      <c r="A60" s="28" t="s">
        <v>142</v>
      </c>
      <c r="B60" s="22">
        <f t="shared" si="34"/>
        <v>-3011</v>
      </c>
      <c r="C60" s="22">
        <f t="shared" si="35"/>
        <v>3309</v>
      </c>
      <c r="D60" s="22">
        <f t="shared" si="35"/>
        <v>6320</v>
      </c>
      <c r="E60" s="22">
        <f t="shared" si="36"/>
        <v>1217</v>
      </c>
      <c r="F60" s="22">
        <v>1757</v>
      </c>
      <c r="G60" s="22">
        <v>540</v>
      </c>
      <c r="H60" s="22">
        <f t="shared" si="37"/>
        <v>-4228</v>
      </c>
      <c r="I60" s="22">
        <f t="shared" si="38"/>
        <v>1552</v>
      </c>
      <c r="J60" s="22">
        <f t="shared" si="38"/>
        <v>5780</v>
      </c>
      <c r="K60" s="22">
        <f t="shared" si="39"/>
        <v>-3212</v>
      </c>
      <c r="L60" s="22">
        <v>254</v>
      </c>
      <c r="M60" s="22">
        <v>3466</v>
      </c>
      <c r="N60" s="22">
        <f t="shared" si="40"/>
        <v>-761</v>
      </c>
      <c r="O60" s="22">
        <v>185</v>
      </c>
      <c r="P60" s="22">
        <v>946</v>
      </c>
      <c r="Q60" s="22">
        <f t="shared" si="41"/>
        <v>-255</v>
      </c>
      <c r="R60" s="22">
        <v>1113</v>
      </c>
      <c r="S60" s="22">
        <v>1368</v>
      </c>
    </row>
    <row r="61" spans="1:19" s="1" customFormat="1" ht="21" customHeight="1" x14ac:dyDescent="0.2">
      <c r="A61" s="29" t="s">
        <v>143</v>
      </c>
      <c r="B61" s="24">
        <f t="shared" si="34"/>
        <v>-2343</v>
      </c>
      <c r="C61" s="24">
        <f t="shared" si="35"/>
        <v>2373</v>
      </c>
      <c r="D61" s="24">
        <f t="shared" si="35"/>
        <v>4716</v>
      </c>
      <c r="E61" s="24">
        <f t="shared" si="36"/>
        <v>891</v>
      </c>
      <c r="F61" s="24">
        <v>1218</v>
      </c>
      <c r="G61" s="24">
        <v>327</v>
      </c>
      <c r="H61" s="24">
        <f t="shared" si="37"/>
        <v>-3234</v>
      </c>
      <c r="I61" s="24">
        <f t="shared" si="38"/>
        <v>1155</v>
      </c>
      <c r="J61" s="24">
        <f t="shared" si="38"/>
        <v>4389</v>
      </c>
      <c r="K61" s="24">
        <f t="shared" si="39"/>
        <v>-2122</v>
      </c>
      <c r="L61" s="24">
        <v>228</v>
      </c>
      <c r="M61" s="24">
        <v>2350</v>
      </c>
      <c r="N61" s="24">
        <f t="shared" si="40"/>
        <v>-546</v>
      </c>
      <c r="O61" s="24">
        <v>144</v>
      </c>
      <c r="P61" s="24">
        <v>690</v>
      </c>
      <c r="Q61" s="24">
        <f t="shared" si="41"/>
        <v>-566</v>
      </c>
      <c r="R61" s="24">
        <v>783</v>
      </c>
      <c r="S61" s="24">
        <v>1349</v>
      </c>
    </row>
    <row r="62" spans="1:19" s="1" customFormat="1" ht="21" customHeight="1" x14ac:dyDescent="0.2">
      <c r="A62" s="28" t="s">
        <v>146</v>
      </c>
      <c r="B62" s="22">
        <f t="shared" si="34"/>
        <v>-3057</v>
      </c>
      <c r="C62" s="22">
        <f t="shared" ref="C62:D65" si="42">F62+I62</f>
        <v>1375</v>
      </c>
      <c r="D62" s="22">
        <f t="shared" si="42"/>
        <v>4432</v>
      </c>
      <c r="E62" s="22">
        <f t="shared" si="36"/>
        <v>440</v>
      </c>
      <c r="F62" s="22">
        <v>699</v>
      </c>
      <c r="G62" s="22">
        <v>259</v>
      </c>
      <c r="H62" s="22">
        <f t="shared" si="37"/>
        <v>-3497</v>
      </c>
      <c r="I62" s="22">
        <f t="shared" ref="I62:J65" si="43">L62+O62+R62</f>
        <v>676</v>
      </c>
      <c r="J62" s="22">
        <f t="shared" si="43"/>
        <v>4173</v>
      </c>
      <c r="K62" s="22">
        <f t="shared" si="39"/>
        <v>-2456</v>
      </c>
      <c r="L62" s="22">
        <v>-163</v>
      </c>
      <c r="M62" s="22">
        <v>2293</v>
      </c>
      <c r="N62" s="22">
        <f t="shared" si="40"/>
        <v>-728</v>
      </c>
      <c r="O62" s="22">
        <v>148</v>
      </c>
      <c r="P62" s="22">
        <v>876</v>
      </c>
      <c r="Q62" s="22">
        <f t="shared" si="41"/>
        <v>-313</v>
      </c>
      <c r="R62" s="22">
        <v>691</v>
      </c>
      <c r="S62" s="22">
        <v>1004</v>
      </c>
    </row>
    <row r="63" spans="1:19" s="1" customFormat="1" ht="21" customHeight="1" x14ac:dyDescent="0.2">
      <c r="A63" s="29" t="s">
        <v>147</v>
      </c>
      <c r="B63" s="24">
        <f t="shared" si="34"/>
        <v>-4578</v>
      </c>
      <c r="C63" s="24">
        <f t="shared" si="42"/>
        <v>1689</v>
      </c>
      <c r="D63" s="24">
        <f t="shared" si="42"/>
        <v>6267</v>
      </c>
      <c r="E63" s="24">
        <f t="shared" si="36"/>
        <v>948</v>
      </c>
      <c r="F63" s="24">
        <v>1163</v>
      </c>
      <c r="G63" s="24">
        <v>215</v>
      </c>
      <c r="H63" s="24">
        <f t="shared" si="37"/>
        <v>-5526</v>
      </c>
      <c r="I63" s="24">
        <f t="shared" si="43"/>
        <v>526</v>
      </c>
      <c r="J63" s="24">
        <f t="shared" si="43"/>
        <v>6052</v>
      </c>
      <c r="K63" s="24">
        <f t="shared" si="39"/>
        <v>-4350</v>
      </c>
      <c r="L63" s="24">
        <v>-153</v>
      </c>
      <c r="M63" s="24">
        <v>4197</v>
      </c>
      <c r="N63" s="24">
        <f t="shared" si="40"/>
        <v>-868</v>
      </c>
      <c r="O63" s="24">
        <v>156</v>
      </c>
      <c r="P63" s="24">
        <v>1024</v>
      </c>
      <c r="Q63" s="24">
        <f t="shared" si="41"/>
        <v>-308</v>
      </c>
      <c r="R63" s="24">
        <v>523</v>
      </c>
      <c r="S63" s="24">
        <v>831</v>
      </c>
    </row>
    <row r="64" spans="1:19" s="1" customFormat="1" ht="21" customHeight="1" x14ac:dyDescent="0.2">
      <c r="A64" s="28" t="s">
        <v>148</v>
      </c>
      <c r="B64" s="22">
        <f t="shared" si="34"/>
        <v>-3936</v>
      </c>
      <c r="C64" s="22">
        <f t="shared" si="42"/>
        <v>1976</v>
      </c>
      <c r="D64" s="22">
        <f t="shared" si="42"/>
        <v>5912</v>
      </c>
      <c r="E64" s="22">
        <f t="shared" si="36"/>
        <v>972</v>
      </c>
      <c r="F64" s="22">
        <v>1439</v>
      </c>
      <c r="G64" s="22">
        <v>467</v>
      </c>
      <c r="H64" s="22">
        <f t="shared" si="37"/>
        <v>-4908</v>
      </c>
      <c r="I64" s="22">
        <f t="shared" si="43"/>
        <v>537</v>
      </c>
      <c r="J64" s="22">
        <f t="shared" si="43"/>
        <v>5445</v>
      </c>
      <c r="K64" s="22">
        <f t="shared" si="39"/>
        <v>-4114</v>
      </c>
      <c r="L64" s="22">
        <v>-254</v>
      </c>
      <c r="M64" s="22">
        <v>3860</v>
      </c>
      <c r="N64" s="22">
        <f t="shared" si="40"/>
        <v>-503</v>
      </c>
      <c r="O64" s="22">
        <v>182</v>
      </c>
      <c r="P64" s="22">
        <v>685</v>
      </c>
      <c r="Q64" s="22">
        <f t="shared" si="41"/>
        <v>-291</v>
      </c>
      <c r="R64" s="22">
        <v>609</v>
      </c>
      <c r="S64" s="22">
        <v>900</v>
      </c>
    </row>
    <row r="65" spans="1:19" s="1" customFormat="1" ht="21" customHeight="1" x14ac:dyDescent="0.2">
      <c r="A65" s="29" t="s">
        <v>149</v>
      </c>
      <c r="B65" s="24">
        <f t="shared" si="34"/>
        <v>-4980</v>
      </c>
      <c r="C65" s="24">
        <f t="shared" si="42"/>
        <v>1585</v>
      </c>
      <c r="D65" s="24">
        <f t="shared" si="42"/>
        <v>6565</v>
      </c>
      <c r="E65" s="24">
        <f t="shared" si="36"/>
        <v>750</v>
      </c>
      <c r="F65" s="24">
        <v>1141</v>
      </c>
      <c r="G65" s="24">
        <v>391</v>
      </c>
      <c r="H65" s="24">
        <f t="shared" si="37"/>
        <v>-5730</v>
      </c>
      <c r="I65" s="24">
        <f t="shared" si="43"/>
        <v>444</v>
      </c>
      <c r="J65" s="24">
        <f t="shared" si="43"/>
        <v>6174</v>
      </c>
      <c r="K65" s="24">
        <f t="shared" si="39"/>
        <v>-4275</v>
      </c>
      <c r="L65" s="24">
        <v>-229</v>
      </c>
      <c r="M65" s="24">
        <v>4046</v>
      </c>
      <c r="N65" s="24">
        <f t="shared" si="40"/>
        <v>-1096</v>
      </c>
      <c r="O65" s="24">
        <v>110</v>
      </c>
      <c r="P65" s="24">
        <v>1206</v>
      </c>
      <c r="Q65" s="24">
        <f t="shared" si="41"/>
        <v>-359</v>
      </c>
      <c r="R65" s="24">
        <v>563</v>
      </c>
      <c r="S65" s="24">
        <v>922</v>
      </c>
    </row>
    <row r="66" spans="1:19" s="1" customFormat="1" ht="21" customHeight="1" x14ac:dyDescent="0.2">
      <c r="A66" s="28" t="s">
        <v>152</v>
      </c>
      <c r="B66" s="22">
        <f t="shared" ref="B66:B73" si="44">C66-D66</f>
        <v>-4187</v>
      </c>
      <c r="C66" s="22">
        <f t="shared" ref="C66:D69" si="45">F66+I66</f>
        <v>1648</v>
      </c>
      <c r="D66" s="22">
        <f t="shared" si="45"/>
        <v>5835</v>
      </c>
      <c r="E66" s="22">
        <f t="shared" ref="E66:E73" si="46">F66-G66</f>
        <v>385</v>
      </c>
      <c r="F66" s="22">
        <v>685</v>
      </c>
      <c r="G66" s="22">
        <v>300</v>
      </c>
      <c r="H66" s="22">
        <f t="shared" ref="H66:H73" si="47">I66-J66</f>
        <v>-4572</v>
      </c>
      <c r="I66" s="22">
        <f t="shared" ref="I66:J69" si="48">L66+O66+R66</f>
        <v>963</v>
      </c>
      <c r="J66" s="22">
        <f t="shared" si="48"/>
        <v>5535</v>
      </c>
      <c r="K66" s="22">
        <f t="shared" ref="K66:K73" si="49">L66-M66</f>
        <v>-3511</v>
      </c>
      <c r="L66" s="22">
        <v>281</v>
      </c>
      <c r="M66" s="22">
        <v>3792</v>
      </c>
      <c r="N66" s="22">
        <f t="shared" ref="N66:N73" si="50">O66-P66</f>
        <v>-991</v>
      </c>
      <c r="O66" s="22">
        <v>101</v>
      </c>
      <c r="P66" s="22">
        <v>1092</v>
      </c>
      <c r="Q66" s="22">
        <f t="shared" ref="Q66:Q73" si="51">R66-S66</f>
        <v>-70</v>
      </c>
      <c r="R66" s="22">
        <v>581</v>
      </c>
      <c r="S66" s="22">
        <v>651</v>
      </c>
    </row>
    <row r="67" spans="1:19" s="1" customFormat="1" ht="21" customHeight="1" x14ac:dyDescent="0.2">
      <c r="A67" s="29" t="s">
        <v>153</v>
      </c>
      <c r="B67" s="24">
        <f t="shared" si="44"/>
        <v>-4286</v>
      </c>
      <c r="C67" s="24">
        <f t="shared" si="45"/>
        <v>1963</v>
      </c>
      <c r="D67" s="24">
        <f t="shared" si="45"/>
        <v>6249</v>
      </c>
      <c r="E67" s="24">
        <f t="shared" si="46"/>
        <v>704</v>
      </c>
      <c r="F67" s="24">
        <v>1060</v>
      </c>
      <c r="G67" s="24">
        <v>356</v>
      </c>
      <c r="H67" s="24">
        <f t="shared" si="47"/>
        <v>-4990</v>
      </c>
      <c r="I67" s="24">
        <f t="shared" si="48"/>
        <v>903</v>
      </c>
      <c r="J67" s="24">
        <f t="shared" si="48"/>
        <v>5893</v>
      </c>
      <c r="K67" s="24">
        <f t="shared" si="49"/>
        <v>-3815</v>
      </c>
      <c r="L67" s="24">
        <v>285</v>
      </c>
      <c r="M67" s="24">
        <v>4100</v>
      </c>
      <c r="N67" s="24">
        <f t="shared" si="50"/>
        <v>-942</v>
      </c>
      <c r="O67" s="24">
        <v>66</v>
      </c>
      <c r="P67" s="24">
        <v>1008</v>
      </c>
      <c r="Q67" s="24">
        <f t="shared" si="51"/>
        <v>-233</v>
      </c>
      <c r="R67" s="24">
        <v>552</v>
      </c>
      <c r="S67" s="24">
        <v>785</v>
      </c>
    </row>
    <row r="68" spans="1:19" s="1" customFormat="1" ht="21" customHeight="1" x14ac:dyDescent="0.2">
      <c r="A68" s="28" t="s">
        <v>154</v>
      </c>
      <c r="B68" s="22">
        <f t="shared" si="44"/>
        <v>-5362</v>
      </c>
      <c r="C68" s="22">
        <f t="shared" si="45"/>
        <v>2272</v>
      </c>
      <c r="D68" s="22">
        <f t="shared" si="45"/>
        <v>7634</v>
      </c>
      <c r="E68" s="22">
        <f t="shared" si="46"/>
        <v>775</v>
      </c>
      <c r="F68" s="22">
        <v>1229</v>
      </c>
      <c r="G68" s="22">
        <v>454</v>
      </c>
      <c r="H68" s="22">
        <f t="shared" si="47"/>
        <v>-6137</v>
      </c>
      <c r="I68" s="22">
        <f t="shared" si="48"/>
        <v>1043</v>
      </c>
      <c r="J68" s="22">
        <f t="shared" si="48"/>
        <v>7180</v>
      </c>
      <c r="K68" s="22">
        <f t="shared" si="49"/>
        <v>-4646</v>
      </c>
      <c r="L68" s="22">
        <v>347</v>
      </c>
      <c r="M68" s="22">
        <v>4993</v>
      </c>
      <c r="N68" s="22">
        <f t="shared" si="50"/>
        <v>-1316</v>
      </c>
      <c r="O68" s="22">
        <v>113</v>
      </c>
      <c r="P68" s="22">
        <v>1429</v>
      </c>
      <c r="Q68" s="22">
        <f t="shared" si="51"/>
        <v>-175</v>
      </c>
      <c r="R68" s="22">
        <v>583</v>
      </c>
      <c r="S68" s="22">
        <v>758</v>
      </c>
    </row>
    <row r="69" spans="1:19" s="1" customFormat="1" ht="21" customHeight="1" x14ac:dyDescent="0.2">
      <c r="A69" s="29" t="s">
        <v>155</v>
      </c>
      <c r="B69" s="24">
        <f t="shared" si="44"/>
        <v>-5245</v>
      </c>
      <c r="C69" s="24">
        <f t="shared" si="45"/>
        <v>2146</v>
      </c>
      <c r="D69" s="24">
        <f t="shared" si="45"/>
        <v>7391</v>
      </c>
      <c r="E69" s="24">
        <f t="shared" si="46"/>
        <v>584</v>
      </c>
      <c r="F69" s="24">
        <v>988</v>
      </c>
      <c r="G69" s="24">
        <v>404</v>
      </c>
      <c r="H69" s="24">
        <f t="shared" si="47"/>
        <v>-5829</v>
      </c>
      <c r="I69" s="24">
        <f t="shared" si="48"/>
        <v>1158</v>
      </c>
      <c r="J69" s="24">
        <f t="shared" si="48"/>
        <v>6987</v>
      </c>
      <c r="K69" s="24">
        <f t="shared" si="49"/>
        <v>-4380</v>
      </c>
      <c r="L69" s="24">
        <v>364</v>
      </c>
      <c r="M69" s="24">
        <v>4744</v>
      </c>
      <c r="N69" s="24">
        <f t="shared" si="50"/>
        <v>-1260</v>
      </c>
      <c r="O69" s="24">
        <v>115</v>
      </c>
      <c r="P69" s="24">
        <v>1375</v>
      </c>
      <c r="Q69" s="24">
        <f t="shared" si="51"/>
        <v>-189</v>
      </c>
      <c r="R69" s="24">
        <v>679</v>
      </c>
      <c r="S69" s="24">
        <v>868</v>
      </c>
    </row>
    <row r="70" spans="1:19" s="1" customFormat="1" ht="21" customHeight="1" x14ac:dyDescent="0.2">
      <c r="A70" s="28" t="s">
        <v>156</v>
      </c>
      <c r="B70" s="22">
        <f t="shared" si="44"/>
        <v>-4614</v>
      </c>
      <c r="C70" s="22">
        <f t="shared" ref="C70:D73" si="52">F70+I70</f>
        <v>1730</v>
      </c>
      <c r="D70" s="22">
        <f t="shared" si="52"/>
        <v>6344</v>
      </c>
      <c r="E70" s="22">
        <f t="shared" si="46"/>
        <v>357</v>
      </c>
      <c r="F70" s="22">
        <v>589</v>
      </c>
      <c r="G70" s="22">
        <v>232</v>
      </c>
      <c r="H70" s="22">
        <f t="shared" si="47"/>
        <v>-4971</v>
      </c>
      <c r="I70" s="22">
        <f t="shared" ref="I70:J73" si="53">L70+O70+R70</f>
        <v>1141</v>
      </c>
      <c r="J70" s="22">
        <f t="shared" si="53"/>
        <v>6112</v>
      </c>
      <c r="K70" s="22">
        <f t="shared" si="49"/>
        <v>-3605</v>
      </c>
      <c r="L70" s="22">
        <v>429</v>
      </c>
      <c r="M70" s="22">
        <v>4034</v>
      </c>
      <c r="N70" s="22">
        <f t="shared" si="50"/>
        <v>-1127</v>
      </c>
      <c r="O70" s="22">
        <v>51</v>
      </c>
      <c r="P70" s="22">
        <v>1178</v>
      </c>
      <c r="Q70" s="22">
        <f t="shared" si="51"/>
        <v>-239</v>
      </c>
      <c r="R70" s="22">
        <v>661</v>
      </c>
      <c r="S70" s="22">
        <v>900</v>
      </c>
    </row>
    <row r="71" spans="1:19" s="1" customFormat="1" ht="21" customHeight="1" x14ac:dyDescent="0.2">
      <c r="A71" s="29" t="s">
        <v>157</v>
      </c>
      <c r="B71" s="24">
        <f t="shared" si="44"/>
        <v>-7156</v>
      </c>
      <c r="C71" s="24">
        <f t="shared" si="52"/>
        <v>2333</v>
      </c>
      <c r="D71" s="24">
        <f t="shared" si="52"/>
        <v>9489</v>
      </c>
      <c r="E71" s="24">
        <f t="shared" si="46"/>
        <v>698</v>
      </c>
      <c r="F71" s="24">
        <v>1103</v>
      </c>
      <c r="G71" s="24">
        <v>405</v>
      </c>
      <c r="H71" s="24">
        <f t="shared" si="47"/>
        <v>-7854</v>
      </c>
      <c r="I71" s="24">
        <f t="shared" si="53"/>
        <v>1230</v>
      </c>
      <c r="J71" s="24">
        <f t="shared" si="53"/>
        <v>9084</v>
      </c>
      <c r="K71" s="24">
        <f t="shared" si="49"/>
        <v>-6132</v>
      </c>
      <c r="L71" s="24">
        <v>461</v>
      </c>
      <c r="M71" s="24">
        <v>6593</v>
      </c>
      <c r="N71" s="24">
        <f t="shared" si="50"/>
        <v>-1386</v>
      </c>
      <c r="O71" s="24">
        <v>97</v>
      </c>
      <c r="P71" s="24">
        <v>1483</v>
      </c>
      <c r="Q71" s="24">
        <f t="shared" si="51"/>
        <v>-336</v>
      </c>
      <c r="R71" s="24">
        <v>672</v>
      </c>
      <c r="S71" s="24">
        <v>1008</v>
      </c>
    </row>
    <row r="72" spans="1:19" s="1" customFormat="1" ht="21" customHeight="1" x14ac:dyDescent="0.2">
      <c r="A72" s="28" t="s">
        <v>158</v>
      </c>
      <c r="B72" s="22">
        <f t="shared" si="44"/>
        <v>-6263</v>
      </c>
      <c r="C72" s="22">
        <f t="shared" si="52"/>
        <v>2252</v>
      </c>
      <c r="D72" s="22">
        <f t="shared" si="52"/>
        <v>8515</v>
      </c>
      <c r="E72" s="22">
        <f t="shared" si="46"/>
        <v>754</v>
      </c>
      <c r="F72" s="22">
        <v>1213</v>
      </c>
      <c r="G72" s="22">
        <v>459</v>
      </c>
      <c r="H72" s="22">
        <f t="shared" si="47"/>
        <v>-7017</v>
      </c>
      <c r="I72" s="22">
        <f t="shared" si="53"/>
        <v>1039</v>
      </c>
      <c r="J72" s="22">
        <f t="shared" si="53"/>
        <v>8056</v>
      </c>
      <c r="K72" s="22">
        <f t="shared" si="49"/>
        <v>-4433</v>
      </c>
      <c r="L72" s="22">
        <v>223</v>
      </c>
      <c r="M72" s="22">
        <v>4656</v>
      </c>
      <c r="N72" s="22">
        <f t="shared" si="50"/>
        <v>-2151</v>
      </c>
      <c r="O72" s="22">
        <v>136</v>
      </c>
      <c r="P72" s="22">
        <v>2287</v>
      </c>
      <c r="Q72" s="22">
        <f t="shared" si="51"/>
        <v>-433</v>
      </c>
      <c r="R72" s="22">
        <v>680</v>
      </c>
      <c r="S72" s="22">
        <v>1113</v>
      </c>
    </row>
    <row r="73" spans="1:19" s="1" customFormat="1" ht="21" customHeight="1" x14ac:dyDescent="0.2">
      <c r="A73" s="29" t="s">
        <v>159</v>
      </c>
      <c r="B73" s="24">
        <f t="shared" si="44"/>
        <v>-5522</v>
      </c>
      <c r="C73" s="24">
        <f t="shared" si="52"/>
        <v>2087</v>
      </c>
      <c r="D73" s="24">
        <f t="shared" si="52"/>
        <v>7609</v>
      </c>
      <c r="E73" s="24">
        <f t="shared" si="46"/>
        <v>576</v>
      </c>
      <c r="F73" s="24">
        <v>920</v>
      </c>
      <c r="G73" s="24">
        <v>344</v>
      </c>
      <c r="H73" s="24">
        <f t="shared" si="47"/>
        <v>-6098</v>
      </c>
      <c r="I73" s="24">
        <f t="shared" si="53"/>
        <v>1167</v>
      </c>
      <c r="J73" s="24">
        <f t="shared" si="53"/>
        <v>7265</v>
      </c>
      <c r="K73" s="24">
        <f t="shared" si="49"/>
        <v>-4254</v>
      </c>
      <c r="L73" s="24">
        <v>413</v>
      </c>
      <c r="M73" s="24">
        <v>4667</v>
      </c>
      <c r="N73" s="24">
        <f t="shared" si="50"/>
        <v>-1450</v>
      </c>
      <c r="O73" s="24">
        <v>114</v>
      </c>
      <c r="P73" s="24">
        <v>1564</v>
      </c>
      <c r="Q73" s="24">
        <f t="shared" si="51"/>
        <v>-394</v>
      </c>
      <c r="R73" s="24">
        <v>640</v>
      </c>
      <c r="S73" s="24">
        <v>1034</v>
      </c>
    </row>
    <row r="74" spans="1:19" s="1" customFormat="1" ht="21" customHeight="1" x14ac:dyDescent="0.2">
      <c r="A74" s="28" t="s">
        <v>161</v>
      </c>
      <c r="B74" s="22">
        <f t="shared" ref="B74:B81" si="54">C74-D74</f>
        <v>-5258</v>
      </c>
      <c r="C74" s="22">
        <f t="shared" ref="C74:D77" si="55">F74+I74</f>
        <v>1762</v>
      </c>
      <c r="D74" s="22">
        <f t="shared" si="55"/>
        <v>7020</v>
      </c>
      <c r="E74" s="22">
        <f t="shared" ref="E74:E81" si="56">F74-G74</f>
        <v>275</v>
      </c>
      <c r="F74" s="22">
        <v>550</v>
      </c>
      <c r="G74" s="22">
        <v>275</v>
      </c>
      <c r="H74" s="22">
        <f t="shared" ref="H74:H81" si="57">I74-J74</f>
        <v>-5533</v>
      </c>
      <c r="I74" s="22">
        <f t="shared" ref="I74:J77" si="58">L74+O74+R74</f>
        <v>1212</v>
      </c>
      <c r="J74" s="22">
        <f t="shared" si="58"/>
        <v>6745</v>
      </c>
      <c r="K74" s="22">
        <f t="shared" ref="K74:K81" si="59">L74-M74</f>
        <v>-3868</v>
      </c>
      <c r="L74" s="22">
        <v>508</v>
      </c>
      <c r="M74" s="22">
        <v>4376</v>
      </c>
      <c r="N74" s="22">
        <f t="shared" ref="N74:N81" si="60">O74-P74</f>
        <v>-1224</v>
      </c>
      <c r="O74" s="22">
        <v>47</v>
      </c>
      <c r="P74" s="22">
        <v>1271</v>
      </c>
      <c r="Q74" s="22">
        <f t="shared" ref="Q74:Q81" si="61">R74-S74</f>
        <v>-441</v>
      </c>
      <c r="R74" s="22">
        <v>657</v>
      </c>
      <c r="S74" s="22">
        <v>1098</v>
      </c>
    </row>
    <row r="75" spans="1:19" s="1" customFormat="1" ht="21" customHeight="1" x14ac:dyDescent="0.2">
      <c r="A75" s="29" t="s">
        <v>162</v>
      </c>
      <c r="B75" s="24">
        <f t="shared" si="54"/>
        <v>-5480</v>
      </c>
      <c r="C75" s="24">
        <f t="shared" si="55"/>
        <v>1931</v>
      </c>
      <c r="D75" s="24">
        <f t="shared" si="55"/>
        <v>7411</v>
      </c>
      <c r="E75" s="24">
        <f t="shared" si="56"/>
        <v>464</v>
      </c>
      <c r="F75" s="24">
        <v>906</v>
      </c>
      <c r="G75" s="24">
        <v>442</v>
      </c>
      <c r="H75" s="24">
        <f t="shared" si="57"/>
        <v>-5944</v>
      </c>
      <c r="I75" s="24">
        <f t="shared" si="58"/>
        <v>1025</v>
      </c>
      <c r="J75" s="24">
        <f t="shared" si="58"/>
        <v>6969</v>
      </c>
      <c r="K75" s="24">
        <f t="shared" si="59"/>
        <v>-4146</v>
      </c>
      <c r="L75" s="24">
        <v>339</v>
      </c>
      <c r="M75" s="24">
        <v>4485</v>
      </c>
      <c r="N75" s="24">
        <f t="shared" si="60"/>
        <v>-1348</v>
      </c>
      <c r="O75" s="24">
        <v>81</v>
      </c>
      <c r="P75" s="24">
        <v>1429</v>
      </c>
      <c r="Q75" s="24">
        <f t="shared" si="61"/>
        <v>-450</v>
      </c>
      <c r="R75" s="24">
        <v>605</v>
      </c>
      <c r="S75" s="24">
        <v>1055</v>
      </c>
    </row>
    <row r="76" spans="1:19" s="1" customFormat="1" ht="21" customHeight="1" x14ac:dyDescent="0.2">
      <c r="A76" s="28" t="s">
        <v>163</v>
      </c>
      <c r="B76" s="22">
        <f t="shared" si="54"/>
        <v>-6289</v>
      </c>
      <c r="C76" s="22">
        <f t="shared" si="55"/>
        <v>2434</v>
      </c>
      <c r="D76" s="22">
        <f t="shared" si="55"/>
        <v>8723</v>
      </c>
      <c r="E76" s="22">
        <f t="shared" si="56"/>
        <v>622</v>
      </c>
      <c r="F76" s="22">
        <v>1071</v>
      </c>
      <c r="G76" s="22">
        <v>449</v>
      </c>
      <c r="H76" s="22">
        <f t="shared" si="57"/>
        <v>-6911</v>
      </c>
      <c r="I76" s="22">
        <f t="shared" si="58"/>
        <v>1363</v>
      </c>
      <c r="J76" s="22">
        <f t="shared" si="58"/>
        <v>8274</v>
      </c>
      <c r="K76" s="22">
        <f t="shared" si="59"/>
        <v>-3950</v>
      </c>
      <c r="L76" s="22">
        <v>658</v>
      </c>
      <c r="M76" s="22">
        <v>4608</v>
      </c>
      <c r="N76" s="22">
        <f t="shared" si="60"/>
        <v>-2494</v>
      </c>
      <c r="O76" s="22">
        <v>98</v>
      </c>
      <c r="P76" s="22">
        <v>2592</v>
      </c>
      <c r="Q76" s="22">
        <f t="shared" si="61"/>
        <v>-467</v>
      </c>
      <c r="R76" s="22">
        <v>607</v>
      </c>
      <c r="S76" s="22">
        <v>1074</v>
      </c>
    </row>
    <row r="77" spans="1:19" s="1" customFormat="1" ht="21" customHeight="1" x14ac:dyDescent="0.2">
      <c r="A77" s="29" t="s">
        <v>164</v>
      </c>
      <c r="B77" s="24">
        <f t="shared" si="54"/>
        <v>-5643</v>
      </c>
      <c r="C77" s="24">
        <f t="shared" si="55"/>
        <v>2173</v>
      </c>
      <c r="D77" s="24">
        <f t="shared" si="55"/>
        <v>7816</v>
      </c>
      <c r="E77" s="24">
        <f t="shared" si="56"/>
        <v>645</v>
      </c>
      <c r="F77" s="24">
        <v>969</v>
      </c>
      <c r="G77" s="24">
        <v>324</v>
      </c>
      <c r="H77" s="24">
        <f t="shared" si="57"/>
        <v>-6288</v>
      </c>
      <c r="I77" s="24">
        <f t="shared" si="58"/>
        <v>1204</v>
      </c>
      <c r="J77" s="24">
        <f t="shared" si="58"/>
        <v>7492</v>
      </c>
      <c r="K77" s="24">
        <f t="shared" si="59"/>
        <v>-4225</v>
      </c>
      <c r="L77" s="24">
        <v>481</v>
      </c>
      <c r="M77" s="24">
        <v>4706</v>
      </c>
      <c r="N77" s="24">
        <f t="shared" si="60"/>
        <v>-1666</v>
      </c>
      <c r="O77" s="24">
        <v>110</v>
      </c>
      <c r="P77" s="24">
        <v>1776</v>
      </c>
      <c r="Q77" s="24">
        <f t="shared" si="61"/>
        <v>-397</v>
      </c>
      <c r="R77" s="24">
        <v>613</v>
      </c>
      <c r="S77" s="24">
        <v>1010</v>
      </c>
    </row>
    <row r="78" spans="1:19" s="1" customFormat="1" ht="21" customHeight="1" x14ac:dyDescent="0.2">
      <c r="A78" s="28" t="s">
        <v>165</v>
      </c>
      <c r="B78" s="22">
        <f t="shared" si="54"/>
        <v>-4984</v>
      </c>
      <c r="C78" s="22">
        <f t="shared" ref="C78:D81" si="62">F78+I78</f>
        <v>1342</v>
      </c>
      <c r="D78" s="22">
        <f t="shared" si="62"/>
        <v>6326</v>
      </c>
      <c r="E78" s="22">
        <f t="shared" si="56"/>
        <v>194</v>
      </c>
      <c r="F78" s="22">
        <v>494</v>
      </c>
      <c r="G78" s="22">
        <v>300</v>
      </c>
      <c r="H78" s="22">
        <f t="shared" si="57"/>
        <v>-5178</v>
      </c>
      <c r="I78" s="22">
        <f t="shared" ref="I78:J81" si="63">L78+O78+R78</f>
        <v>848</v>
      </c>
      <c r="J78" s="22">
        <f t="shared" si="63"/>
        <v>6026</v>
      </c>
      <c r="K78" s="22">
        <f t="shared" si="59"/>
        <v>-3490</v>
      </c>
      <c r="L78" s="22">
        <v>191</v>
      </c>
      <c r="M78" s="22">
        <v>3681</v>
      </c>
      <c r="N78" s="22">
        <f t="shared" si="60"/>
        <v>-1410</v>
      </c>
      <c r="O78" s="22">
        <v>53</v>
      </c>
      <c r="P78" s="22">
        <v>1463</v>
      </c>
      <c r="Q78" s="22">
        <f t="shared" si="61"/>
        <v>-278</v>
      </c>
      <c r="R78" s="22">
        <v>604</v>
      </c>
      <c r="S78" s="22">
        <v>882</v>
      </c>
    </row>
    <row r="79" spans="1:19" s="1" customFormat="1" ht="21" customHeight="1" x14ac:dyDescent="0.2">
      <c r="A79" s="29" t="s">
        <v>166</v>
      </c>
      <c r="B79" s="24">
        <f t="shared" si="54"/>
        <v>-5982</v>
      </c>
      <c r="C79" s="24">
        <f t="shared" si="62"/>
        <v>1842</v>
      </c>
      <c r="D79" s="24">
        <f t="shared" si="62"/>
        <v>7824</v>
      </c>
      <c r="E79" s="24">
        <f t="shared" si="56"/>
        <v>412</v>
      </c>
      <c r="F79" s="24">
        <v>847</v>
      </c>
      <c r="G79" s="24">
        <v>435</v>
      </c>
      <c r="H79" s="24">
        <f t="shared" si="57"/>
        <v>-6394</v>
      </c>
      <c r="I79" s="24">
        <f t="shared" si="63"/>
        <v>995</v>
      </c>
      <c r="J79" s="24">
        <f t="shared" si="63"/>
        <v>7389</v>
      </c>
      <c r="K79" s="24">
        <f t="shared" si="59"/>
        <v>-4347</v>
      </c>
      <c r="L79" s="24">
        <v>272</v>
      </c>
      <c r="M79" s="24">
        <v>4619</v>
      </c>
      <c r="N79" s="24">
        <f t="shared" si="60"/>
        <v>-1742</v>
      </c>
      <c r="O79" s="24">
        <v>134</v>
      </c>
      <c r="P79" s="24">
        <v>1876</v>
      </c>
      <c r="Q79" s="24">
        <f t="shared" si="61"/>
        <v>-305</v>
      </c>
      <c r="R79" s="24">
        <v>589</v>
      </c>
      <c r="S79" s="24">
        <v>894</v>
      </c>
    </row>
    <row r="80" spans="1:19" s="1" customFormat="1" ht="21" customHeight="1" x14ac:dyDescent="0.2">
      <c r="A80" s="28" t="s">
        <v>167</v>
      </c>
      <c r="B80" s="22">
        <f t="shared" si="54"/>
        <v>-6250</v>
      </c>
      <c r="C80" s="22">
        <f t="shared" si="62"/>
        <v>2117</v>
      </c>
      <c r="D80" s="22">
        <f t="shared" si="62"/>
        <v>8367</v>
      </c>
      <c r="E80" s="22">
        <f t="shared" si="56"/>
        <v>780</v>
      </c>
      <c r="F80" s="22">
        <v>1149</v>
      </c>
      <c r="G80" s="22">
        <v>369</v>
      </c>
      <c r="H80" s="22">
        <f t="shared" si="57"/>
        <v>-7030</v>
      </c>
      <c r="I80" s="22">
        <f t="shared" si="63"/>
        <v>968</v>
      </c>
      <c r="J80" s="22">
        <f t="shared" si="63"/>
        <v>7998</v>
      </c>
      <c r="K80" s="22">
        <f t="shared" si="59"/>
        <v>-4109</v>
      </c>
      <c r="L80" s="22">
        <v>258</v>
      </c>
      <c r="M80" s="22">
        <v>4367</v>
      </c>
      <c r="N80" s="22">
        <f t="shared" si="60"/>
        <v>-2647</v>
      </c>
      <c r="O80" s="22">
        <v>144</v>
      </c>
      <c r="P80" s="22">
        <v>2791</v>
      </c>
      <c r="Q80" s="22">
        <f t="shared" si="61"/>
        <v>-274</v>
      </c>
      <c r="R80" s="22">
        <v>566</v>
      </c>
      <c r="S80" s="22">
        <v>840</v>
      </c>
    </row>
    <row r="81" spans="1:19" s="1" customFormat="1" ht="21" customHeight="1" x14ac:dyDescent="0.2">
      <c r="A81" s="29" t="s">
        <v>168</v>
      </c>
      <c r="B81" s="24">
        <f t="shared" si="54"/>
        <v>-4966</v>
      </c>
      <c r="C81" s="24">
        <f t="shared" si="62"/>
        <v>2233</v>
      </c>
      <c r="D81" s="24">
        <f t="shared" si="62"/>
        <v>7199</v>
      </c>
      <c r="E81" s="24">
        <f t="shared" si="56"/>
        <v>537</v>
      </c>
      <c r="F81" s="24">
        <v>885</v>
      </c>
      <c r="G81" s="24">
        <v>348</v>
      </c>
      <c r="H81" s="24">
        <f t="shared" si="57"/>
        <v>-5503</v>
      </c>
      <c r="I81" s="24">
        <f t="shared" si="63"/>
        <v>1348</v>
      </c>
      <c r="J81" s="24">
        <f t="shared" si="63"/>
        <v>6851</v>
      </c>
      <c r="K81" s="24">
        <f t="shared" si="59"/>
        <v>-3677</v>
      </c>
      <c r="L81" s="24">
        <v>610</v>
      </c>
      <c r="M81" s="24">
        <v>4287</v>
      </c>
      <c r="N81" s="24">
        <f t="shared" si="60"/>
        <v>-1660</v>
      </c>
      <c r="O81" s="24">
        <v>70</v>
      </c>
      <c r="P81" s="24">
        <v>1730</v>
      </c>
      <c r="Q81" s="24">
        <f t="shared" si="61"/>
        <v>-166</v>
      </c>
      <c r="R81" s="24">
        <v>668</v>
      </c>
      <c r="S81" s="24">
        <v>834</v>
      </c>
    </row>
    <row r="82" spans="1:19" s="1" customFormat="1" ht="21" customHeight="1" x14ac:dyDescent="0.2">
      <c r="A82" s="28" t="s">
        <v>172</v>
      </c>
      <c r="B82" s="22">
        <f t="shared" ref="B82:B85" si="64">C82-D82</f>
        <v>-5414</v>
      </c>
      <c r="C82" s="22">
        <f t="shared" ref="C82:C85" si="65">F82+I82</f>
        <v>1375</v>
      </c>
      <c r="D82" s="22">
        <f t="shared" ref="D82:D85" si="66">G82+J82</f>
        <v>6789</v>
      </c>
      <c r="E82" s="22">
        <f t="shared" ref="E82:E85" si="67">F82-G82</f>
        <v>214</v>
      </c>
      <c r="F82" s="22">
        <v>540</v>
      </c>
      <c r="G82" s="22">
        <v>326</v>
      </c>
      <c r="H82" s="22">
        <f t="shared" ref="H82:H85" si="68">I82-J82</f>
        <v>-5628</v>
      </c>
      <c r="I82" s="22">
        <f t="shared" ref="I82:I85" si="69">L82+O82+R82</f>
        <v>835</v>
      </c>
      <c r="J82" s="22">
        <f t="shared" ref="J82:J85" si="70">M82+P82+S82</f>
        <v>6463</v>
      </c>
      <c r="K82" s="22">
        <f t="shared" ref="K82:K85" si="71">L82-M82</f>
        <v>-4223</v>
      </c>
      <c r="L82" s="22">
        <v>131</v>
      </c>
      <c r="M82" s="22">
        <v>4354</v>
      </c>
      <c r="N82" s="22">
        <f t="shared" ref="N82:N85" si="72">O82-P82</f>
        <v>-1264</v>
      </c>
      <c r="O82" s="22">
        <v>88</v>
      </c>
      <c r="P82" s="22">
        <v>1352</v>
      </c>
      <c r="Q82" s="22">
        <f t="shared" ref="Q82:Q85" si="73">R82-S82</f>
        <v>-141</v>
      </c>
      <c r="R82" s="22">
        <v>616</v>
      </c>
      <c r="S82" s="22">
        <v>757</v>
      </c>
    </row>
    <row r="83" spans="1:19" s="1" customFormat="1" ht="21" customHeight="1" x14ac:dyDescent="0.2">
      <c r="A83" s="29" t="s">
        <v>173</v>
      </c>
      <c r="B83" s="24">
        <f t="shared" si="64"/>
        <v>0</v>
      </c>
      <c r="C83" s="24">
        <f t="shared" si="65"/>
        <v>0</v>
      </c>
      <c r="D83" s="24">
        <f t="shared" si="66"/>
        <v>0</v>
      </c>
      <c r="E83" s="24">
        <f t="shared" si="67"/>
        <v>0</v>
      </c>
      <c r="F83" s="24">
        <v>0</v>
      </c>
      <c r="G83" s="24">
        <v>0</v>
      </c>
      <c r="H83" s="24">
        <f t="shared" si="68"/>
        <v>0</v>
      </c>
      <c r="I83" s="24">
        <f t="shared" si="69"/>
        <v>0</v>
      </c>
      <c r="J83" s="24">
        <f t="shared" si="70"/>
        <v>0</v>
      </c>
      <c r="K83" s="24">
        <f t="shared" si="71"/>
        <v>0</v>
      </c>
      <c r="L83" s="24">
        <v>0</v>
      </c>
      <c r="M83" s="24">
        <v>0</v>
      </c>
      <c r="N83" s="24">
        <f t="shared" si="72"/>
        <v>0</v>
      </c>
      <c r="O83" s="24">
        <v>0</v>
      </c>
      <c r="P83" s="24">
        <v>0</v>
      </c>
      <c r="Q83" s="24">
        <f t="shared" si="73"/>
        <v>0</v>
      </c>
      <c r="R83" s="24">
        <v>0</v>
      </c>
      <c r="S83" s="24">
        <v>0</v>
      </c>
    </row>
    <row r="84" spans="1:19" s="1" customFormat="1" ht="21" customHeight="1" x14ac:dyDescent="0.2">
      <c r="A84" s="28" t="s">
        <v>174</v>
      </c>
      <c r="B84" s="22">
        <f t="shared" si="64"/>
        <v>0</v>
      </c>
      <c r="C84" s="22">
        <f t="shared" si="65"/>
        <v>0</v>
      </c>
      <c r="D84" s="22">
        <f t="shared" si="66"/>
        <v>0</v>
      </c>
      <c r="E84" s="22">
        <f t="shared" si="67"/>
        <v>0</v>
      </c>
      <c r="F84" s="22">
        <v>0</v>
      </c>
      <c r="G84" s="22">
        <v>0</v>
      </c>
      <c r="H84" s="22">
        <f t="shared" si="68"/>
        <v>0</v>
      </c>
      <c r="I84" s="22">
        <f t="shared" si="69"/>
        <v>0</v>
      </c>
      <c r="J84" s="22">
        <f t="shared" si="70"/>
        <v>0</v>
      </c>
      <c r="K84" s="22">
        <f t="shared" si="71"/>
        <v>0</v>
      </c>
      <c r="L84" s="22">
        <v>0</v>
      </c>
      <c r="M84" s="22">
        <v>0</v>
      </c>
      <c r="N84" s="22">
        <f t="shared" si="72"/>
        <v>0</v>
      </c>
      <c r="O84" s="22">
        <v>0</v>
      </c>
      <c r="P84" s="22">
        <v>0</v>
      </c>
      <c r="Q84" s="22">
        <f t="shared" si="73"/>
        <v>0</v>
      </c>
      <c r="R84" s="22">
        <v>0</v>
      </c>
      <c r="S84" s="22">
        <v>0</v>
      </c>
    </row>
    <row r="85" spans="1:19" s="1" customFormat="1" ht="21" customHeight="1" x14ac:dyDescent="0.2">
      <c r="A85" s="29" t="s">
        <v>175</v>
      </c>
      <c r="B85" s="24">
        <f t="shared" si="64"/>
        <v>0</v>
      </c>
      <c r="C85" s="24">
        <f t="shared" si="65"/>
        <v>0</v>
      </c>
      <c r="D85" s="24">
        <f t="shared" si="66"/>
        <v>0</v>
      </c>
      <c r="E85" s="24">
        <f t="shared" si="67"/>
        <v>0</v>
      </c>
      <c r="F85" s="24">
        <v>0</v>
      </c>
      <c r="G85" s="24">
        <v>0</v>
      </c>
      <c r="H85" s="24">
        <f t="shared" si="68"/>
        <v>0</v>
      </c>
      <c r="I85" s="24">
        <f t="shared" si="69"/>
        <v>0</v>
      </c>
      <c r="J85" s="24">
        <f t="shared" si="70"/>
        <v>0</v>
      </c>
      <c r="K85" s="24">
        <f t="shared" si="71"/>
        <v>0</v>
      </c>
      <c r="L85" s="24">
        <v>0</v>
      </c>
      <c r="M85" s="24">
        <v>0</v>
      </c>
      <c r="N85" s="24">
        <f t="shared" si="72"/>
        <v>0</v>
      </c>
      <c r="O85" s="24">
        <v>0</v>
      </c>
      <c r="P85" s="24">
        <v>0</v>
      </c>
      <c r="Q85" s="24">
        <f t="shared" si="73"/>
        <v>0</v>
      </c>
      <c r="R85" s="24">
        <v>0</v>
      </c>
      <c r="S85" s="24">
        <v>0</v>
      </c>
    </row>
    <row r="86" spans="1:19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1" customFormat="1" ht="2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1" customFormat="1" ht="2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s="1" customFormat="1" ht="2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s="1" customFormat="1" ht="2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s="1" customFormat="1" ht="2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s="1" customFormat="1" ht="2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</sheetData>
  <mergeCells count="13">
    <mergeCell ref="A6:A9"/>
    <mergeCell ref="B6:S6"/>
    <mergeCell ref="H7:S7"/>
    <mergeCell ref="H8:H9"/>
    <mergeCell ref="I8:I9"/>
    <mergeCell ref="J8:J9"/>
    <mergeCell ref="K8:M8"/>
    <mergeCell ref="B7:B9"/>
    <mergeCell ref="Q8:S8"/>
    <mergeCell ref="D7:D9"/>
    <mergeCell ref="C7:C9"/>
    <mergeCell ref="N8:P8"/>
    <mergeCell ref="E7:G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54" fitToHeight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2:AB221"/>
  <sheetViews>
    <sheetView showGridLines="0" view="pageBreakPreview" zoomScale="75" zoomScaleNormal="100" workbookViewId="0">
      <pane ySplit="10" topLeftCell="A58" activePane="bottomLeft" state="frozen"/>
      <selection pane="bottomLeft" activeCell="AB86" sqref="AB86"/>
    </sheetView>
  </sheetViews>
  <sheetFormatPr defaultRowHeight="12.75" x14ac:dyDescent="0.2"/>
  <cols>
    <col min="1" max="1" width="15.140625" customWidth="1"/>
    <col min="2" max="2" width="12.85546875" customWidth="1"/>
    <col min="3" max="3" width="13.5703125" customWidth="1"/>
    <col min="4" max="4" width="14" customWidth="1"/>
    <col min="5" max="5" width="12.28515625" customWidth="1"/>
    <col min="6" max="6" width="13.7109375" customWidth="1"/>
    <col min="7" max="7" width="12.7109375" customWidth="1"/>
    <col min="8" max="9" width="11" customWidth="1"/>
    <col min="10" max="10" width="13.28515625" customWidth="1"/>
    <col min="11" max="11" width="12" customWidth="1"/>
    <col min="12" max="13" width="12.85546875" customWidth="1"/>
    <col min="14" max="14" width="11.28515625" customWidth="1"/>
    <col min="15" max="15" width="14.7109375" customWidth="1"/>
    <col min="16" max="16" width="13" customWidth="1"/>
    <col min="17" max="17" width="12" customWidth="1"/>
    <col min="18" max="18" width="13.28515625" customWidth="1"/>
    <col min="19" max="19" width="12.42578125" customWidth="1"/>
    <col min="20" max="20" width="11.85546875" customWidth="1"/>
    <col min="21" max="21" width="13" customWidth="1"/>
    <col min="22" max="22" width="12.5703125" customWidth="1"/>
    <col min="23" max="23" width="11.85546875" customWidth="1"/>
    <col min="24" max="24" width="13.28515625" customWidth="1"/>
    <col min="25" max="25" width="13.42578125" customWidth="1"/>
    <col min="26" max="26" width="11.5703125" customWidth="1"/>
    <col min="27" max="27" width="13.5703125" customWidth="1"/>
    <col min="28" max="28" width="13.42578125" customWidth="1"/>
  </cols>
  <sheetData>
    <row r="2" spans="1:28" ht="20.25" x14ac:dyDescent="0.2">
      <c r="A2" s="12" t="s">
        <v>170</v>
      </c>
    </row>
    <row r="4" spans="1:28" ht="15.75" x14ac:dyDescent="0.25">
      <c r="A4" s="5" t="s">
        <v>112</v>
      </c>
      <c r="Q4" s="5"/>
      <c r="R4" s="5"/>
      <c r="S4" s="5"/>
    </row>
    <row r="5" spans="1:28" ht="12.75" customHeight="1" x14ac:dyDescent="0.2">
      <c r="AB5" s="2"/>
    </row>
    <row r="6" spans="1:28" s="1" customFormat="1" ht="27" customHeight="1" x14ac:dyDescent="0.2">
      <c r="A6" s="49" t="s">
        <v>171</v>
      </c>
      <c r="B6" s="59" t="s">
        <v>113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1:28" s="1" customFormat="1" ht="34.5" customHeight="1" x14ac:dyDescent="0.2">
      <c r="A7" s="56"/>
      <c r="B7" s="96" t="s">
        <v>38</v>
      </c>
      <c r="C7" s="63" t="s">
        <v>39</v>
      </c>
      <c r="D7" s="99" t="s">
        <v>45</v>
      </c>
      <c r="E7" s="102" t="s">
        <v>114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 t="s">
        <v>115</v>
      </c>
      <c r="R7" s="102"/>
      <c r="S7" s="102"/>
      <c r="T7" s="102"/>
      <c r="U7" s="102"/>
      <c r="V7" s="102"/>
      <c r="W7" s="102"/>
      <c r="X7" s="102"/>
      <c r="Y7" s="102"/>
      <c r="Z7" s="57" t="s">
        <v>118</v>
      </c>
      <c r="AA7" s="57"/>
      <c r="AB7" s="57"/>
    </row>
    <row r="8" spans="1:28" s="1" customFormat="1" ht="37.5" customHeight="1" x14ac:dyDescent="0.2">
      <c r="A8" s="56"/>
      <c r="B8" s="96"/>
      <c r="C8" s="98"/>
      <c r="D8" s="100"/>
      <c r="E8" s="94" t="s">
        <v>38</v>
      </c>
      <c r="F8" s="85" t="s">
        <v>39</v>
      </c>
      <c r="G8" s="85" t="s">
        <v>45</v>
      </c>
      <c r="H8" s="89" t="s">
        <v>111</v>
      </c>
      <c r="I8" s="89"/>
      <c r="J8" s="89"/>
      <c r="K8" s="89" t="s">
        <v>105</v>
      </c>
      <c r="L8" s="89"/>
      <c r="M8" s="89"/>
      <c r="N8" s="89" t="s">
        <v>102</v>
      </c>
      <c r="O8" s="89"/>
      <c r="P8" s="89"/>
      <c r="Q8" s="94" t="s">
        <v>38</v>
      </c>
      <c r="R8" s="85" t="s">
        <v>39</v>
      </c>
      <c r="S8" s="85" t="s">
        <v>45</v>
      </c>
      <c r="T8" s="89" t="s">
        <v>116</v>
      </c>
      <c r="U8" s="89"/>
      <c r="V8" s="89"/>
      <c r="W8" s="89" t="s">
        <v>117</v>
      </c>
      <c r="X8" s="89"/>
      <c r="Y8" s="89"/>
      <c r="Z8" s="94" t="s">
        <v>38</v>
      </c>
      <c r="AA8" s="85" t="s">
        <v>39</v>
      </c>
      <c r="AB8" s="85" t="s">
        <v>45</v>
      </c>
    </row>
    <row r="9" spans="1:28" s="1" customFormat="1" ht="47.25" customHeight="1" x14ac:dyDescent="0.2">
      <c r="A9" s="50"/>
      <c r="B9" s="97"/>
      <c r="C9" s="64"/>
      <c r="D9" s="101"/>
      <c r="E9" s="95"/>
      <c r="F9" s="86"/>
      <c r="G9" s="86"/>
      <c r="H9" s="46" t="s">
        <v>57</v>
      </c>
      <c r="I9" s="47" t="s">
        <v>39</v>
      </c>
      <c r="J9" s="47" t="s">
        <v>45</v>
      </c>
      <c r="K9" s="46" t="s">
        <v>57</v>
      </c>
      <c r="L9" s="47" t="s">
        <v>39</v>
      </c>
      <c r="M9" s="47" t="s">
        <v>45</v>
      </c>
      <c r="N9" s="46" t="s">
        <v>38</v>
      </c>
      <c r="O9" s="47" t="s">
        <v>39</v>
      </c>
      <c r="P9" s="47" t="s">
        <v>45</v>
      </c>
      <c r="Q9" s="95"/>
      <c r="R9" s="86"/>
      <c r="S9" s="86"/>
      <c r="T9" s="46" t="s">
        <v>57</v>
      </c>
      <c r="U9" s="47" t="s">
        <v>39</v>
      </c>
      <c r="V9" s="47" t="s">
        <v>45</v>
      </c>
      <c r="W9" s="46" t="s">
        <v>57</v>
      </c>
      <c r="X9" s="47" t="s">
        <v>39</v>
      </c>
      <c r="Y9" s="47" t="s">
        <v>45</v>
      </c>
      <c r="Z9" s="95"/>
      <c r="AA9" s="86"/>
      <c r="AB9" s="86"/>
    </row>
    <row r="10" spans="1:28" s="1" customFormat="1" ht="21" customHeight="1" x14ac:dyDescent="0.2">
      <c r="A10" s="20">
        <v>1</v>
      </c>
      <c r="B10" s="20">
        <f t="shared" ref="B10:AB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 s="20">
        <f t="shared" si="0"/>
        <v>17</v>
      </c>
      <c r="R10" s="20">
        <f t="shared" si="0"/>
        <v>18</v>
      </c>
      <c r="S10" s="20">
        <f t="shared" si="0"/>
        <v>19</v>
      </c>
      <c r="T10" s="20">
        <f t="shared" si="0"/>
        <v>20</v>
      </c>
      <c r="U10" s="20">
        <f t="shared" si="0"/>
        <v>21</v>
      </c>
      <c r="V10" s="20">
        <f t="shared" si="0"/>
        <v>22</v>
      </c>
      <c r="W10" s="20">
        <f t="shared" si="0"/>
        <v>23</v>
      </c>
      <c r="X10" s="20">
        <f t="shared" si="0"/>
        <v>24</v>
      </c>
      <c r="Y10" s="20">
        <f t="shared" si="0"/>
        <v>25</v>
      </c>
      <c r="Z10" s="20">
        <f t="shared" si="0"/>
        <v>26</v>
      </c>
      <c r="AA10" s="20">
        <f t="shared" si="0"/>
        <v>27</v>
      </c>
      <c r="AB10" s="20">
        <f t="shared" si="0"/>
        <v>28</v>
      </c>
    </row>
    <row r="11" spans="1:28" s="1" customFormat="1" ht="21" customHeight="1" x14ac:dyDescent="0.2">
      <c r="A11" s="21">
        <v>2000</v>
      </c>
      <c r="B11" s="22">
        <f t="shared" ref="B11:B16" si="1">C11-D11</f>
        <v>-1439</v>
      </c>
      <c r="C11" s="22">
        <f t="shared" ref="C11:D16" si="2">F11+R11+AA11</f>
        <v>2058</v>
      </c>
      <c r="D11" s="22">
        <f t="shared" si="2"/>
        <v>3497</v>
      </c>
      <c r="E11" s="22">
        <f t="shared" ref="E11:E16" si="3">F11-G11</f>
        <v>-676</v>
      </c>
      <c r="F11" s="22">
        <f>I11+O11+L11</f>
        <v>24</v>
      </c>
      <c r="G11" s="22">
        <f>J11+P11+M11</f>
        <v>700</v>
      </c>
      <c r="H11" s="22">
        <f t="shared" ref="H11:H16" si="4">I11-J11</f>
        <v>-541</v>
      </c>
      <c r="I11" s="22">
        <f>+I26+I27+I28+I29</f>
        <v>17</v>
      </c>
      <c r="J11" s="22">
        <f>+J26+J27+J28+J29</f>
        <v>558</v>
      </c>
      <c r="K11" s="22">
        <f t="shared" ref="K11:K16" si="5">L11-M11</f>
        <v>388</v>
      </c>
      <c r="L11" s="22">
        <f>+L26+L27+L28+L29</f>
        <v>-12</v>
      </c>
      <c r="M11" s="22">
        <f>+M26+M27+M28+M29</f>
        <v>-400</v>
      </c>
      <c r="N11" s="22">
        <f t="shared" ref="N11:N16" si="6">O11-P11</f>
        <v>-523</v>
      </c>
      <c r="O11" s="22">
        <f>+O26+O27+O28+O29</f>
        <v>19</v>
      </c>
      <c r="P11" s="22">
        <f>+P26+P27+P28+P29</f>
        <v>542</v>
      </c>
      <c r="Q11" s="22">
        <f t="shared" ref="Q11:Q16" si="7">R11-S11</f>
        <v>-635</v>
      </c>
      <c r="R11" s="22">
        <f t="shared" ref="R11:S15" si="8">+U11+X11</f>
        <v>294</v>
      </c>
      <c r="S11" s="22">
        <f t="shared" si="8"/>
        <v>929</v>
      </c>
      <c r="T11" s="22">
        <f t="shared" ref="T11:T16" si="9">U11-V11</f>
        <v>-122</v>
      </c>
      <c r="U11" s="22">
        <f>+U26+U27+U28+U29</f>
        <v>18</v>
      </c>
      <c r="V11" s="22">
        <f>+V26+V27+V28+V29</f>
        <v>140</v>
      </c>
      <c r="W11" s="22">
        <f t="shared" ref="W11:W16" si="10">X11-Y11</f>
        <v>-513</v>
      </c>
      <c r="X11" s="22">
        <f>+X26+X27+X28+X29</f>
        <v>276</v>
      </c>
      <c r="Y11" s="22">
        <f>+Y26+Y27+Y28+Y29</f>
        <v>789</v>
      </c>
      <c r="Z11" s="22">
        <f t="shared" ref="Z11:Z16" si="11">AA11-AB11</f>
        <v>-128</v>
      </c>
      <c r="AA11" s="22">
        <f>+AA26+AA27+AA28+AA29</f>
        <v>1740</v>
      </c>
      <c r="AB11" s="22">
        <f>+AB26+AB27+AB28+AB29</f>
        <v>1868</v>
      </c>
    </row>
    <row r="12" spans="1:28" s="1" customFormat="1" ht="21" customHeight="1" x14ac:dyDescent="0.2">
      <c r="A12" s="23">
        <v>2001</v>
      </c>
      <c r="B12" s="24">
        <f t="shared" si="1"/>
        <v>-1333</v>
      </c>
      <c r="C12" s="24">
        <f t="shared" si="2"/>
        <v>2432</v>
      </c>
      <c r="D12" s="24">
        <f t="shared" si="2"/>
        <v>3765</v>
      </c>
      <c r="E12" s="24">
        <f t="shared" si="3"/>
        <v>-682</v>
      </c>
      <c r="F12" s="24">
        <f t="shared" ref="F12:F49" si="12">I12+O12+L12</f>
        <v>32</v>
      </c>
      <c r="G12" s="24">
        <f t="shared" ref="G12:G49" si="13">J12+P12+M12</f>
        <v>714</v>
      </c>
      <c r="H12" s="24">
        <f t="shared" si="4"/>
        <v>-963</v>
      </c>
      <c r="I12" s="24">
        <f>+I30+I31+I32+I33</f>
        <v>19</v>
      </c>
      <c r="J12" s="24">
        <f>+J30+J31+J32+J33</f>
        <v>982</v>
      </c>
      <c r="K12" s="24">
        <f t="shared" si="5"/>
        <v>1048</v>
      </c>
      <c r="L12" s="24">
        <f>+L30+L31+L32+L33</f>
        <v>8</v>
      </c>
      <c r="M12" s="24">
        <f>+M30+M31+M32+M33</f>
        <v>-1040</v>
      </c>
      <c r="N12" s="24">
        <f t="shared" si="6"/>
        <v>-767</v>
      </c>
      <c r="O12" s="24">
        <f>+O30+O31+O32+O33</f>
        <v>5</v>
      </c>
      <c r="P12" s="24">
        <f>+P30+P31+P32+P33</f>
        <v>772</v>
      </c>
      <c r="Q12" s="24">
        <f t="shared" si="7"/>
        <v>-629</v>
      </c>
      <c r="R12" s="24">
        <f t="shared" si="8"/>
        <v>424</v>
      </c>
      <c r="S12" s="24">
        <f t="shared" si="8"/>
        <v>1053</v>
      </c>
      <c r="T12" s="24">
        <f t="shared" si="9"/>
        <v>-226</v>
      </c>
      <c r="U12" s="24">
        <f>+U30+U31+U32+U33</f>
        <v>8</v>
      </c>
      <c r="V12" s="24">
        <f>+V30+V31+V32+V33</f>
        <v>234</v>
      </c>
      <c r="W12" s="24">
        <f t="shared" si="10"/>
        <v>-403</v>
      </c>
      <c r="X12" s="24">
        <f>+X30+X31+X32+X33</f>
        <v>416</v>
      </c>
      <c r="Y12" s="24">
        <f>+Y30+Y31+Y32+Y33</f>
        <v>819</v>
      </c>
      <c r="Z12" s="24">
        <f t="shared" si="11"/>
        <v>-22</v>
      </c>
      <c r="AA12" s="24">
        <f>+AA30+AA31+AA32+AA33</f>
        <v>1976</v>
      </c>
      <c r="AB12" s="24">
        <f>+AB30+AB31+AB32+AB33</f>
        <v>1998</v>
      </c>
    </row>
    <row r="13" spans="1:28" s="1" customFormat="1" ht="21" customHeight="1" x14ac:dyDescent="0.2">
      <c r="A13" s="21">
        <v>2002</v>
      </c>
      <c r="B13" s="22">
        <f t="shared" si="1"/>
        <v>-1886</v>
      </c>
      <c r="C13" s="22">
        <f t="shared" si="2"/>
        <v>1684</v>
      </c>
      <c r="D13" s="22">
        <f t="shared" si="2"/>
        <v>3570</v>
      </c>
      <c r="E13" s="22">
        <f t="shared" si="3"/>
        <v>-823</v>
      </c>
      <c r="F13" s="22">
        <f t="shared" si="12"/>
        <v>-53</v>
      </c>
      <c r="G13" s="22">
        <f t="shared" si="13"/>
        <v>770</v>
      </c>
      <c r="H13" s="22">
        <f t="shared" si="4"/>
        <v>-1347</v>
      </c>
      <c r="I13" s="22">
        <f>+I34+I35+I36+I37</f>
        <v>18</v>
      </c>
      <c r="J13" s="22">
        <f>+J34+J35+J36+J37</f>
        <v>1365</v>
      </c>
      <c r="K13" s="22">
        <f t="shared" si="5"/>
        <v>1152</v>
      </c>
      <c r="L13" s="22">
        <f>+L34+L35+L36+L37</f>
        <v>-72</v>
      </c>
      <c r="M13" s="22">
        <f>+M34+M35+M36+M37</f>
        <v>-1224</v>
      </c>
      <c r="N13" s="22">
        <f t="shared" si="6"/>
        <v>-628</v>
      </c>
      <c r="O13" s="22">
        <f>+O34+O35+O36+O37</f>
        <v>1</v>
      </c>
      <c r="P13" s="22">
        <f>+P34+P35+P36+P37</f>
        <v>629</v>
      </c>
      <c r="Q13" s="22">
        <f t="shared" si="7"/>
        <v>-730</v>
      </c>
      <c r="R13" s="22">
        <f t="shared" si="8"/>
        <v>277</v>
      </c>
      <c r="S13" s="22">
        <f t="shared" si="8"/>
        <v>1007</v>
      </c>
      <c r="T13" s="22">
        <f t="shared" si="9"/>
        <v>-156</v>
      </c>
      <c r="U13" s="22">
        <f>+U34+U35+U36+U37</f>
        <v>6</v>
      </c>
      <c r="V13" s="22">
        <f>+V34+V35+V36+V37</f>
        <v>162</v>
      </c>
      <c r="W13" s="22">
        <f t="shared" si="10"/>
        <v>-574</v>
      </c>
      <c r="X13" s="22">
        <f>+X34+X35+X36+X37</f>
        <v>271</v>
      </c>
      <c r="Y13" s="22">
        <f>+Y34+Y35+Y36+Y37</f>
        <v>845</v>
      </c>
      <c r="Z13" s="22">
        <f t="shared" si="11"/>
        <v>-333</v>
      </c>
      <c r="AA13" s="22">
        <f>+AA34+AA35+AA36+AA37</f>
        <v>1460</v>
      </c>
      <c r="AB13" s="22">
        <f>+AB34+AB35+AB36+AB37</f>
        <v>1793</v>
      </c>
    </row>
    <row r="14" spans="1:28" s="8" customFormat="1" ht="21" customHeight="1" x14ac:dyDescent="0.2">
      <c r="A14" s="23">
        <v>2003</v>
      </c>
      <c r="B14" s="24">
        <f t="shared" si="1"/>
        <v>-3712</v>
      </c>
      <c r="C14" s="24">
        <f t="shared" si="2"/>
        <v>1741</v>
      </c>
      <c r="D14" s="24">
        <f t="shared" si="2"/>
        <v>5453</v>
      </c>
      <c r="E14" s="24">
        <f t="shared" si="3"/>
        <v>-2090</v>
      </c>
      <c r="F14" s="24">
        <f t="shared" si="12"/>
        <v>3</v>
      </c>
      <c r="G14" s="24">
        <f t="shared" si="13"/>
        <v>2093</v>
      </c>
      <c r="H14" s="24">
        <f t="shared" si="4"/>
        <v>-1616</v>
      </c>
      <c r="I14" s="24">
        <f>+I38+I39+I40+I41</f>
        <v>14</v>
      </c>
      <c r="J14" s="24">
        <f>+J38+J39+J40+J41</f>
        <v>1630</v>
      </c>
      <c r="K14" s="24">
        <f t="shared" si="5"/>
        <v>72</v>
      </c>
      <c r="L14" s="24">
        <f>+L38+L39+L40+L41</f>
        <v>-12</v>
      </c>
      <c r="M14" s="24">
        <f>+M38+M39+M40+M41</f>
        <v>-84</v>
      </c>
      <c r="N14" s="24">
        <f t="shared" si="6"/>
        <v>-546</v>
      </c>
      <c r="O14" s="24">
        <f>+O38+O39+O40+O41</f>
        <v>1</v>
      </c>
      <c r="P14" s="24">
        <f>+P38+P39+P40+P41</f>
        <v>547</v>
      </c>
      <c r="Q14" s="24">
        <f t="shared" si="7"/>
        <v>-1099</v>
      </c>
      <c r="R14" s="24">
        <f t="shared" si="8"/>
        <v>430</v>
      </c>
      <c r="S14" s="24">
        <f t="shared" si="8"/>
        <v>1529</v>
      </c>
      <c r="T14" s="24">
        <f t="shared" si="9"/>
        <v>-294</v>
      </c>
      <c r="U14" s="24">
        <f>+U38+U39+U40+U41</f>
        <v>12</v>
      </c>
      <c r="V14" s="24">
        <f>+V38+V39+V40+V41</f>
        <v>306</v>
      </c>
      <c r="W14" s="24">
        <f t="shared" si="10"/>
        <v>-805</v>
      </c>
      <c r="X14" s="24">
        <f>+X38+X39+X40+X41</f>
        <v>418</v>
      </c>
      <c r="Y14" s="24">
        <f>+Y38+Y39+Y40+Y41</f>
        <v>1223</v>
      </c>
      <c r="Z14" s="24">
        <f t="shared" si="11"/>
        <v>-523</v>
      </c>
      <c r="AA14" s="24">
        <f>+AA38+AA39+AA40+AA41</f>
        <v>1308</v>
      </c>
      <c r="AB14" s="24">
        <f>+AB38+AB39+AB40+AB41</f>
        <v>1831</v>
      </c>
    </row>
    <row r="15" spans="1:28" s="1" customFormat="1" ht="21" customHeight="1" x14ac:dyDescent="0.2">
      <c r="A15" s="21">
        <v>2004</v>
      </c>
      <c r="B15" s="22">
        <f t="shared" si="1"/>
        <v>-11405</v>
      </c>
      <c r="C15" s="22">
        <f t="shared" si="2"/>
        <v>1705</v>
      </c>
      <c r="D15" s="22">
        <f t="shared" si="2"/>
        <v>13110</v>
      </c>
      <c r="E15" s="22">
        <f t="shared" si="3"/>
        <v>-9482</v>
      </c>
      <c r="F15" s="22">
        <f t="shared" si="12"/>
        <v>80</v>
      </c>
      <c r="G15" s="22">
        <f t="shared" si="13"/>
        <v>9562</v>
      </c>
      <c r="H15" s="22">
        <f t="shared" si="4"/>
        <v>-2646</v>
      </c>
      <c r="I15" s="22">
        <f>+I42+I43+I44+I45</f>
        <v>37</v>
      </c>
      <c r="J15" s="22">
        <f>+J42+J43+J44+J45</f>
        <v>2683</v>
      </c>
      <c r="K15" s="22">
        <f t="shared" si="5"/>
        <v>-6188</v>
      </c>
      <c r="L15" s="22">
        <f>+L42+L43+L44+L45</f>
        <v>23</v>
      </c>
      <c r="M15" s="22">
        <f>+M42+M43+M44+M45</f>
        <v>6211</v>
      </c>
      <c r="N15" s="22">
        <f t="shared" si="6"/>
        <v>-648</v>
      </c>
      <c r="O15" s="22">
        <f>+O42+O43+O44+O45</f>
        <v>20</v>
      </c>
      <c r="P15" s="22">
        <f>+P42+P43+P44+P45</f>
        <v>668</v>
      </c>
      <c r="Q15" s="22">
        <f t="shared" si="7"/>
        <v>-1446</v>
      </c>
      <c r="R15" s="22">
        <f t="shared" si="8"/>
        <v>404</v>
      </c>
      <c r="S15" s="22">
        <f t="shared" si="8"/>
        <v>1850</v>
      </c>
      <c r="T15" s="22">
        <f t="shared" si="9"/>
        <v>-137</v>
      </c>
      <c r="U15" s="22">
        <f>+U42+U43+U44+U45</f>
        <v>8</v>
      </c>
      <c r="V15" s="22">
        <f>+V42+V43+V44+V45</f>
        <v>145</v>
      </c>
      <c r="W15" s="22">
        <f t="shared" si="10"/>
        <v>-1309</v>
      </c>
      <c r="X15" s="22">
        <f>+X42+X43+X44+X45</f>
        <v>396</v>
      </c>
      <c r="Y15" s="22">
        <f>+Y42+Y43+Y44+Y45</f>
        <v>1705</v>
      </c>
      <c r="Z15" s="22">
        <f t="shared" si="11"/>
        <v>-477</v>
      </c>
      <c r="AA15" s="22">
        <f>+AA42+AA43+AA44+AA45</f>
        <v>1221</v>
      </c>
      <c r="AB15" s="22">
        <f>+AB42+AB43+AB44+AB45</f>
        <v>1698</v>
      </c>
    </row>
    <row r="16" spans="1:28" s="8" customFormat="1" ht="21" customHeight="1" x14ac:dyDescent="0.2">
      <c r="A16" s="23">
        <v>2005</v>
      </c>
      <c r="B16" s="24">
        <f t="shared" si="1"/>
        <v>-10775</v>
      </c>
      <c r="C16" s="24">
        <f t="shared" si="2"/>
        <v>2349</v>
      </c>
      <c r="D16" s="24">
        <f t="shared" si="2"/>
        <v>13124</v>
      </c>
      <c r="E16" s="24">
        <f t="shared" si="3"/>
        <v>-9157</v>
      </c>
      <c r="F16" s="24">
        <f t="shared" si="12"/>
        <v>126</v>
      </c>
      <c r="G16" s="24">
        <f t="shared" si="13"/>
        <v>9283</v>
      </c>
      <c r="H16" s="24">
        <f t="shared" si="4"/>
        <v>-5091</v>
      </c>
      <c r="I16" s="24">
        <f>+I46+I47+I48+I49</f>
        <v>43</v>
      </c>
      <c r="J16" s="24">
        <f>+J46+J47+J48+J49</f>
        <v>5134</v>
      </c>
      <c r="K16" s="24">
        <f t="shared" si="5"/>
        <v>-3360</v>
      </c>
      <c r="L16" s="24">
        <f>+L46+L47+L48+L49</f>
        <v>56</v>
      </c>
      <c r="M16" s="24">
        <f>+M46+M47+M48+M49</f>
        <v>3416</v>
      </c>
      <c r="N16" s="24">
        <f t="shared" si="6"/>
        <v>-706</v>
      </c>
      <c r="O16" s="24">
        <f>+O46+O47+O48+O49</f>
        <v>27</v>
      </c>
      <c r="P16" s="24">
        <f>+P46+P47+P48+P49</f>
        <v>733</v>
      </c>
      <c r="Q16" s="24">
        <f t="shared" si="7"/>
        <v>-1761</v>
      </c>
      <c r="R16" s="24">
        <f t="shared" ref="R16:S18" si="14">+U16+X16</f>
        <v>413</v>
      </c>
      <c r="S16" s="24">
        <f t="shared" si="14"/>
        <v>2174</v>
      </c>
      <c r="T16" s="24">
        <f t="shared" si="9"/>
        <v>-308</v>
      </c>
      <c r="U16" s="24">
        <f>+U46+U47+U48+U49</f>
        <v>17</v>
      </c>
      <c r="V16" s="24">
        <f>+V46+V47+V48+V49</f>
        <v>325</v>
      </c>
      <c r="W16" s="24">
        <f t="shared" si="10"/>
        <v>-1453</v>
      </c>
      <c r="X16" s="24">
        <f>+X46+X47+X48+X49</f>
        <v>396</v>
      </c>
      <c r="Y16" s="24">
        <f>+Y46+Y47+Y48+Y49</f>
        <v>1849</v>
      </c>
      <c r="Z16" s="24">
        <f t="shared" si="11"/>
        <v>143</v>
      </c>
      <c r="AA16" s="24">
        <f>+AA46+AA47+AA48+AA49</f>
        <v>1810</v>
      </c>
      <c r="AB16" s="24">
        <f>+AB46+AB47+AB48+AB49</f>
        <v>1667</v>
      </c>
    </row>
    <row r="17" spans="1:28" s="8" customFormat="1" ht="21" customHeight="1" x14ac:dyDescent="0.2">
      <c r="A17" s="21">
        <v>2006</v>
      </c>
      <c r="B17" s="22">
        <f>C17-D17</f>
        <v>-14483</v>
      </c>
      <c r="C17" s="22">
        <f t="shared" ref="C17:D19" si="15">F17+R17+AA17</f>
        <v>3509</v>
      </c>
      <c r="D17" s="22">
        <f t="shared" si="15"/>
        <v>17992</v>
      </c>
      <c r="E17" s="22">
        <f>F17-G17</f>
        <v>-12547</v>
      </c>
      <c r="F17" s="22">
        <f t="shared" ref="F17:G19" si="16">I17+O17+L17</f>
        <v>670</v>
      </c>
      <c r="G17" s="22">
        <f t="shared" si="16"/>
        <v>13217</v>
      </c>
      <c r="H17" s="22">
        <f>I17-J17</f>
        <v>-6402</v>
      </c>
      <c r="I17" s="22">
        <f>+I50+I51+I52+I53</f>
        <v>62</v>
      </c>
      <c r="J17" s="22">
        <f>+J50+J51+J52+J53</f>
        <v>6464</v>
      </c>
      <c r="K17" s="22">
        <f>L17-M17</f>
        <v>-5170</v>
      </c>
      <c r="L17" s="22">
        <f>+L50+L51+L52+L53</f>
        <v>582</v>
      </c>
      <c r="M17" s="22">
        <f>+M50+M51+M52+M53</f>
        <v>5752</v>
      </c>
      <c r="N17" s="22">
        <f>O17-P17</f>
        <v>-975</v>
      </c>
      <c r="O17" s="22">
        <f>+O50+O51+O52+O53</f>
        <v>26</v>
      </c>
      <c r="P17" s="22">
        <f>+P50+P51+P52+P53</f>
        <v>1001</v>
      </c>
      <c r="Q17" s="22">
        <f>R17-S17</f>
        <v>-2481</v>
      </c>
      <c r="R17" s="22">
        <f t="shared" si="14"/>
        <v>540</v>
      </c>
      <c r="S17" s="22">
        <f t="shared" si="14"/>
        <v>3021</v>
      </c>
      <c r="T17" s="22">
        <f>U17-V17</f>
        <v>-450</v>
      </c>
      <c r="U17" s="22">
        <f>+U50+U51+U52+U53</f>
        <v>43</v>
      </c>
      <c r="V17" s="22">
        <f>+V50+V51+V52+V53</f>
        <v>493</v>
      </c>
      <c r="W17" s="22">
        <f>X17-Y17</f>
        <v>-2031</v>
      </c>
      <c r="X17" s="22">
        <f>+X50+X51+X52+X53</f>
        <v>497</v>
      </c>
      <c r="Y17" s="22">
        <f>+Y50+Y51+Y52+Y53</f>
        <v>2528</v>
      </c>
      <c r="Z17" s="22">
        <f>AA17-AB17</f>
        <v>545</v>
      </c>
      <c r="AA17" s="22">
        <f>+AA50+AA51+AA52+AA53</f>
        <v>2299</v>
      </c>
      <c r="AB17" s="22">
        <f>+AB50+AB51+AB52+AB53</f>
        <v>1754</v>
      </c>
    </row>
    <row r="18" spans="1:28" s="8" customFormat="1" ht="21" customHeight="1" x14ac:dyDescent="0.2">
      <c r="A18" s="23">
        <v>2007</v>
      </c>
      <c r="B18" s="24">
        <f>C18-D18</f>
        <v>-21436</v>
      </c>
      <c r="C18" s="24">
        <f t="shared" si="15"/>
        <v>3914</v>
      </c>
      <c r="D18" s="24">
        <f t="shared" si="15"/>
        <v>25350</v>
      </c>
      <c r="E18" s="24">
        <f>F18-G18</f>
        <v>-18774</v>
      </c>
      <c r="F18" s="24">
        <f t="shared" si="16"/>
        <v>134</v>
      </c>
      <c r="G18" s="24">
        <f t="shared" si="16"/>
        <v>18908</v>
      </c>
      <c r="H18" s="24">
        <f>I18-J18</f>
        <v>-7965</v>
      </c>
      <c r="I18" s="24">
        <f>+I57+I56+I55+I54</f>
        <v>149</v>
      </c>
      <c r="J18" s="24">
        <f>+J57+J56+J55+J54</f>
        <v>8114</v>
      </c>
      <c r="K18" s="24">
        <f>L18-M18</f>
        <v>-9424</v>
      </c>
      <c r="L18" s="24">
        <f>+L57+L56+L55+L54</f>
        <v>-85</v>
      </c>
      <c r="M18" s="24">
        <f>+M57+M56+M55+M54</f>
        <v>9339</v>
      </c>
      <c r="N18" s="24">
        <f>O18-P18</f>
        <v>-1385</v>
      </c>
      <c r="O18" s="24">
        <f>+O57+O56+O55+O54</f>
        <v>70</v>
      </c>
      <c r="P18" s="24">
        <f>+P57+P56+P55+P54</f>
        <v>1455</v>
      </c>
      <c r="Q18" s="24">
        <f>R18-S18</f>
        <v>-2865</v>
      </c>
      <c r="R18" s="24">
        <f t="shared" si="14"/>
        <v>700</v>
      </c>
      <c r="S18" s="24">
        <f t="shared" si="14"/>
        <v>3565</v>
      </c>
      <c r="T18" s="24">
        <f>U18-V18</f>
        <v>-637</v>
      </c>
      <c r="U18" s="24">
        <f>+U57+U56+U55+U54</f>
        <v>91</v>
      </c>
      <c r="V18" s="24">
        <f>+V57+V56+V55+V54</f>
        <v>728</v>
      </c>
      <c r="W18" s="24">
        <f>X18-Y18</f>
        <v>-2228</v>
      </c>
      <c r="X18" s="24">
        <f>+X57+X56+X55+X54</f>
        <v>609</v>
      </c>
      <c r="Y18" s="24">
        <f>+Y57+Y56+Y55+Y54</f>
        <v>2837</v>
      </c>
      <c r="Z18" s="24">
        <f>AA18-AB18</f>
        <v>203</v>
      </c>
      <c r="AA18" s="24">
        <f>+AA57+AA56+AA55+AA54</f>
        <v>3080</v>
      </c>
      <c r="AB18" s="24">
        <f>+AB57+AB56+AB55+AB54</f>
        <v>2877</v>
      </c>
    </row>
    <row r="19" spans="1:28" s="8" customFormat="1" ht="21" customHeight="1" x14ac:dyDescent="0.2">
      <c r="A19" s="21">
        <v>2008</v>
      </c>
      <c r="B19" s="22">
        <f>C19-D19</f>
        <v>-16900</v>
      </c>
      <c r="C19" s="22">
        <f t="shared" si="15"/>
        <v>5418</v>
      </c>
      <c r="D19" s="22">
        <f t="shared" si="15"/>
        <v>22318</v>
      </c>
      <c r="E19" s="22">
        <f>F19-G19</f>
        <v>-12059</v>
      </c>
      <c r="F19" s="22">
        <f t="shared" si="16"/>
        <v>970</v>
      </c>
      <c r="G19" s="22">
        <f t="shared" si="16"/>
        <v>13029</v>
      </c>
      <c r="H19" s="22">
        <f>I19-J19</f>
        <v>-11482</v>
      </c>
      <c r="I19" s="22">
        <f>+I58+I59+I60+I61</f>
        <v>615</v>
      </c>
      <c r="J19" s="22">
        <f>+J58+J59+J60+J61</f>
        <v>12097</v>
      </c>
      <c r="K19" s="22">
        <f>L19-M19</f>
        <v>1341</v>
      </c>
      <c r="L19" s="22">
        <f>+L58+L59+L60+L61</f>
        <v>225</v>
      </c>
      <c r="M19" s="22">
        <f>+M58+M59+M60+M61</f>
        <v>-1116</v>
      </c>
      <c r="N19" s="22">
        <f>O19-P19</f>
        <v>-1918</v>
      </c>
      <c r="O19" s="22">
        <f>+O58+O59+O60+O61</f>
        <v>130</v>
      </c>
      <c r="P19" s="22">
        <f>+P58+P59+P60+P61</f>
        <v>2048</v>
      </c>
      <c r="Q19" s="22">
        <f>R19-S19</f>
        <v>-3557</v>
      </c>
      <c r="R19" s="22">
        <f>+U19+X19</f>
        <v>668</v>
      </c>
      <c r="S19" s="22">
        <f>+V19+Y19</f>
        <v>4225</v>
      </c>
      <c r="T19" s="22">
        <f>U19-V19</f>
        <v>-988</v>
      </c>
      <c r="U19" s="22">
        <f>+U58+U59+U60+U61</f>
        <v>113</v>
      </c>
      <c r="V19" s="22">
        <f>+V58+V59+V60+V61</f>
        <v>1101</v>
      </c>
      <c r="W19" s="22">
        <f>X19-Y19</f>
        <v>-2569</v>
      </c>
      <c r="X19" s="22">
        <f>+X58+X59+X60+X61</f>
        <v>555</v>
      </c>
      <c r="Y19" s="22">
        <f>+Y58+Y59+Y60+Y61</f>
        <v>3124</v>
      </c>
      <c r="Z19" s="22">
        <f>AA19-AB19</f>
        <v>-1284</v>
      </c>
      <c r="AA19" s="22">
        <f>+AA58+AA59+AA60+AA61</f>
        <v>3780</v>
      </c>
      <c r="AB19" s="22">
        <f>+AB58+AB59+AB60+AB61</f>
        <v>5064</v>
      </c>
    </row>
    <row r="20" spans="1:28" s="1" customFormat="1" ht="21" customHeight="1" x14ac:dyDescent="0.2">
      <c r="A20" s="23">
        <v>2009</v>
      </c>
      <c r="B20" s="24">
        <f>C20-D20</f>
        <v>-19661</v>
      </c>
      <c r="C20" s="24">
        <f>F20+R20+AA20</f>
        <v>2183</v>
      </c>
      <c r="D20" s="24">
        <f>G20+S20+AB20</f>
        <v>21844</v>
      </c>
      <c r="E20" s="24">
        <f>F20-G20</f>
        <v>-15195</v>
      </c>
      <c r="F20" s="24">
        <f>I20+O20+L20</f>
        <v>-799</v>
      </c>
      <c r="G20" s="24">
        <f>J20+P20+M20</f>
        <v>14396</v>
      </c>
      <c r="H20" s="24">
        <f>I20-J20</f>
        <v>-7240</v>
      </c>
      <c r="I20" s="24">
        <f>+I62+I63+I64+I65</f>
        <v>351</v>
      </c>
      <c r="J20" s="24">
        <f>+J62+J63+J64+J65</f>
        <v>7591</v>
      </c>
      <c r="K20" s="24">
        <f>L20-M20</f>
        <v>-6410</v>
      </c>
      <c r="L20" s="24">
        <f>+L62+L63+L64+L65</f>
        <v>-1399</v>
      </c>
      <c r="M20" s="24">
        <f>+M62+M63+M64+M65</f>
        <v>5011</v>
      </c>
      <c r="N20" s="24">
        <f>O20-P20</f>
        <v>-1545</v>
      </c>
      <c r="O20" s="24">
        <f>+O62+O63+O64+O65</f>
        <v>249</v>
      </c>
      <c r="P20" s="24">
        <f>+P62+P63+P64+P65</f>
        <v>1794</v>
      </c>
      <c r="Q20" s="24">
        <f>R20-S20</f>
        <v>-3195</v>
      </c>
      <c r="R20" s="24">
        <f>+U20+X20</f>
        <v>596</v>
      </c>
      <c r="S20" s="24">
        <f>+V20+Y20</f>
        <v>3791</v>
      </c>
      <c r="T20" s="24">
        <f>U20-V20</f>
        <v>-692</v>
      </c>
      <c r="U20" s="24">
        <f>+U62+U63+U64+U65</f>
        <v>167</v>
      </c>
      <c r="V20" s="24">
        <f>+V62+V63+V64+V65</f>
        <v>859</v>
      </c>
      <c r="W20" s="24">
        <f>X20-Y20</f>
        <v>-2503</v>
      </c>
      <c r="X20" s="24">
        <f>+X62+X63+X64+X65</f>
        <v>429</v>
      </c>
      <c r="Y20" s="24">
        <f>+Y62+Y63+Y64+Y65</f>
        <v>2932</v>
      </c>
      <c r="Z20" s="24">
        <f>AA20-AB20</f>
        <v>-1271</v>
      </c>
      <c r="AA20" s="24">
        <f>+AA62+AA63+AA64+AA65</f>
        <v>2386</v>
      </c>
      <c r="AB20" s="24">
        <f>+AB62+AB63+AB64+AB65</f>
        <v>3657</v>
      </c>
    </row>
    <row r="21" spans="1:28" s="8" customFormat="1" ht="21" customHeight="1" x14ac:dyDescent="0.2">
      <c r="A21" s="25">
        <v>2010</v>
      </c>
      <c r="B21" s="22">
        <f>+B66+B67+B68+B69</f>
        <v>-21528</v>
      </c>
      <c r="C21" s="22">
        <f t="shared" ref="C21:AB21" si="17">+C66+C67+C68+C69</f>
        <v>4067</v>
      </c>
      <c r="D21" s="22">
        <f t="shared" si="17"/>
        <v>25595</v>
      </c>
      <c r="E21" s="22">
        <f t="shared" si="17"/>
        <v>-16352</v>
      </c>
      <c r="F21" s="22">
        <f t="shared" si="17"/>
        <v>1277</v>
      </c>
      <c r="G21" s="22">
        <f t="shared" si="17"/>
        <v>17629</v>
      </c>
      <c r="H21" s="22">
        <f t="shared" si="17"/>
        <v>-7402</v>
      </c>
      <c r="I21" s="22">
        <f t="shared" si="17"/>
        <v>347</v>
      </c>
      <c r="J21" s="22">
        <f t="shared" si="17"/>
        <v>7749</v>
      </c>
      <c r="K21" s="22">
        <f t="shared" si="17"/>
        <v>-7259</v>
      </c>
      <c r="L21" s="22">
        <f t="shared" si="17"/>
        <v>313</v>
      </c>
      <c r="M21" s="22">
        <f t="shared" si="17"/>
        <v>7572</v>
      </c>
      <c r="N21" s="22">
        <f t="shared" si="17"/>
        <v>-1691</v>
      </c>
      <c r="O21" s="22">
        <f t="shared" si="17"/>
        <v>617</v>
      </c>
      <c r="P21" s="22">
        <f t="shared" si="17"/>
        <v>2308</v>
      </c>
      <c r="Q21" s="22">
        <f t="shared" si="17"/>
        <v>-4509</v>
      </c>
      <c r="R21" s="22">
        <f t="shared" si="17"/>
        <v>395</v>
      </c>
      <c r="S21" s="22">
        <f t="shared" si="17"/>
        <v>4904</v>
      </c>
      <c r="T21" s="22">
        <f t="shared" si="17"/>
        <v>-483</v>
      </c>
      <c r="U21" s="22">
        <f t="shared" si="17"/>
        <v>178</v>
      </c>
      <c r="V21" s="22">
        <f t="shared" si="17"/>
        <v>661</v>
      </c>
      <c r="W21" s="22">
        <f t="shared" si="17"/>
        <v>-4026</v>
      </c>
      <c r="X21" s="22">
        <f t="shared" si="17"/>
        <v>217</v>
      </c>
      <c r="Y21" s="22">
        <f t="shared" si="17"/>
        <v>4243</v>
      </c>
      <c r="Z21" s="22">
        <f t="shared" si="17"/>
        <v>-667</v>
      </c>
      <c r="AA21" s="22">
        <f t="shared" si="17"/>
        <v>2395</v>
      </c>
      <c r="AB21" s="22">
        <f t="shared" si="17"/>
        <v>3062</v>
      </c>
    </row>
    <row r="22" spans="1:28" s="1" customFormat="1" ht="21" customHeight="1" x14ac:dyDescent="0.2">
      <c r="A22" s="23">
        <v>2011</v>
      </c>
      <c r="B22" s="24">
        <f>+B70+B71+B72+B73</f>
        <v>-25940</v>
      </c>
      <c r="C22" s="24">
        <f t="shared" ref="C22:AB22" si="18">+C70+C71+C72+C73</f>
        <v>4577</v>
      </c>
      <c r="D22" s="24">
        <f t="shared" si="18"/>
        <v>30517</v>
      </c>
      <c r="E22" s="24">
        <f t="shared" si="18"/>
        <v>-18424</v>
      </c>
      <c r="F22" s="24">
        <f t="shared" si="18"/>
        <v>1526</v>
      </c>
      <c r="G22" s="24">
        <f t="shared" si="18"/>
        <v>19950</v>
      </c>
      <c r="H22" s="24">
        <f t="shared" si="18"/>
        <v>-9506</v>
      </c>
      <c r="I22" s="24">
        <f t="shared" si="18"/>
        <v>399</v>
      </c>
      <c r="J22" s="24">
        <f t="shared" si="18"/>
        <v>9905</v>
      </c>
      <c r="K22" s="24">
        <f t="shared" si="18"/>
        <v>-6871</v>
      </c>
      <c r="L22" s="24">
        <f t="shared" si="18"/>
        <v>163</v>
      </c>
      <c r="M22" s="24">
        <f t="shared" si="18"/>
        <v>7034</v>
      </c>
      <c r="N22" s="24">
        <f t="shared" si="18"/>
        <v>-2047</v>
      </c>
      <c r="O22" s="24">
        <f t="shared" si="18"/>
        <v>964</v>
      </c>
      <c r="P22" s="24">
        <f t="shared" si="18"/>
        <v>3011</v>
      </c>
      <c r="Q22" s="24">
        <f t="shared" si="18"/>
        <v>-6114</v>
      </c>
      <c r="R22" s="24">
        <f t="shared" si="18"/>
        <v>398</v>
      </c>
      <c r="S22" s="24">
        <f t="shared" si="18"/>
        <v>6512</v>
      </c>
      <c r="T22" s="24">
        <f t="shared" si="18"/>
        <v>-1254</v>
      </c>
      <c r="U22" s="24">
        <f t="shared" si="18"/>
        <v>198</v>
      </c>
      <c r="V22" s="24">
        <f t="shared" si="18"/>
        <v>1452</v>
      </c>
      <c r="W22" s="24">
        <f t="shared" si="18"/>
        <v>-4860</v>
      </c>
      <c r="X22" s="24">
        <f t="shared" si="18"/>
        <v>200</v>
      </c>
      <c r="Y22" s="24">
        <f t="shared" si="18"/>
        <v>5060</v>
      </c>
      <c r="Z22" s="24">
        <f t="shared" si="18"/>
        <v>-1402</v>
      </c>
      <c r="AA22" s="24">
        <f t="shared" si="18"/>
        <v>2653</v>
      </c>
      <c r="AB22" s="24">
        <f t="shared" si="18"/>
        <v>4055</v>
      </c>
    </row>
    <row r="23" spans="1:28" s="1" customFormat="1" ht="21" customHeight="1" x14ac:dyDescent="0.2">
      <c r="A23" s="25">
        <v>2012</v>
      </c>
      <c r="B23" s="22">
        <f>+B74+B75+B76+B77</f>
        <v>-24676</v>
      </c>
      <c r="C23" s="22">
        <f t="shared" ref="C23:AB23" si="19">+C74+C75+C76+C77</f>
        <v>4804</v>
      </c>
      <c r="D23" s="22">
        <f t="shared" si="19"/>
        <v>29480</v>
      </c>
      <c r="E23" s="22">
        <f t="shared" si="19"/>
        <v>-16189</v>
      </c>
      <c r="F23" s="22">
        <f t="shared" si="19"/>
        <v>1986</v>
      </c>
      <c r="G23" s="22">
        <f t="shared" si="19"/>
        <v>18175</v>
      </c>
      <c r="H23" s="22">
        <f t="shared" si="19"/>
        <v>-8811</v>
      </c>
      <c r="I23" s="22">
        <f t="shared" si="19"/>
        <v>473</v>
      </c>
      <c r="J23" s="22">
        <f t="shared" si="19"/>
        <v>9284</v>
      </c>
      <c r="K23" s="22">
        <f t="shared" si="19"/>
        <v>-5215</v>
      </c>
      <c r="L23" s="22">
        <f t="shared" si="19"/>
        <v>556</v>
      </c>
      <c r="M23" s="22">
        <f t="shared" si="19"/>
        <v>5771</v>
      </c>
      <c r="N23" s="22">
        <f t="shared" si="19"/>
        <v>-2163</v>
      </c>
      <c r="O23" s="22">
        <f t="shared" si="19"/>
        <v>957</v>
      </c>
      <c r="P23" s="22">
        <f t="shared" si="19"/>
        <v>3120</v>
      </c>
      <c r="Q23" s="22">
        <f t="shared" si="19"/>
        <v>-6732</v>
      </c>
      <c r="R23" s="22">
        <f t="shared" si="19"/>
        <v>336</v>
      </c>
      <c r="S23" s="22">
        <f t="shared" si="19"/>
        <v>7068</v>
      </c>
      <c r="T23" s="22">
        <f t="shared" si="19"/>
        <v>-1541</v>
      </c>
      <c r="U23" s="22">
        <f t="shared" si="19"/>
        <v>179</v>
      </c>
      <c r="V23" s="22">
        <f t="shared" si="19"/>
        <v>1720</v>
      </c>
      <c r="W23" s="22">
        <f t="shared" si="19"/>
        <v>-5191</v>
      </c>
      <c r="X23" s="22">
        <f t="shared" si="19"/>
        <v>157</v>
      </c>
      <c r="Y23" s="22">
        <f t="shared" si="19"/>
        <v>5348</v>
      </c>
      <c r="Z23" s="22">
        <f t="shared" si="19"/>
        <v>-1755</v>
      </c>
      <c r="AA23" s="22">
        <f t="shared" si="19"/>
        <v>2482</v>
      </c>
      <c r="AB23" s="22">
        <f t="shared" si="19"/>
        <v>4237</v>
      </c>
    </row>
    <row r="24" spans="1:28" s="1" customFormat="1" ht="21" customHeight="1" x14ac:dyDescent="0.2">
      <c r="A24" s="23">
        <v>2013</v>
      </c>
      <c r="B24" s="24">
        <f>+B78+B79+B80+B81</f>
        <v>-24105</v>
      </c>
      <c r="C24" s="24">
        <f t="shared" ref="C24:AB24" si="20">+C78+C79+C80+C81</f>
        <v>4159</v>
      </c>
      <c r="D24" s="24">
        <f t="shared" si="20"/>
        <v>28264</v>
      </c>
      <c r="E24" s="24">
        <f t="shared" si="20"/>
        <v>-15623</v>
      </c>
      <c r="F24" s="24">
        <f t="shared" si="20"/>
        <v>1331</v>
      </c>
      <c r="G24" s="24">
        <f t="shared" si="20"/>
        <v>16954</v>
      </c>
      <c r="H24" s="24">
        <f t="shared" si="20"/>
        <v>-10424</v>
      </c>
      <c r="I24" s="24">
        <f t="shared" si="20"/>
        <v>654</v>
      </c>
      <c r="J24" s="24">
        <f t="shared" si="20"/>
        <v>11078</v>
      </c>
      <c r="K24" s="24">
        <f t="shared" si="20"/>
        <v>-2799</v>
      </c>
      <c r="L24" s="24">
        <f t="shared" si="20"/>
        <v>-183</v>
      </c>
      <c r="M24" s="24">
        <f t="shared" si="20"/>
        <v>2616</v>
      </c>
      <c r="N24" s="24">
        <f t="shared" si="20"/>
        <v>-2400</v>
      </c>
      <c r="O24" s="24">
        <f t="shared" si="20"/>
        <v>860</v>
      </c>
      <c r="P24" s="24">
        <f t="shared" si="20"/>
        <v>3260</v>
      </c>
      <c r="Q24" s="24">
        <f t="shared" si="20"/>
        <v>-7459</v>
      </c>
      <c r="R24" s="24">
        <f t="shared" si="20"/>
        <v>401</v>
      </c>
      <c r="S24" s="24">
        <f t="shared" si="20"/>
        <v>7860</v>
      </c>
      <c r="T24" s="24">
        <f t="shared" si="20"/>
        <v>-1901</v>
      </c>
      <c r="U24" s="24">
        <f t="shared" si="20"/>
        <v>203</v>
      </c>
      <c r="V24" s="24">
        <f t="shared" si="20"/>
        <v>2104</v>
      </c>
      <c r="W24" s="24">
        <f t="shared" si="20"/>
        <v>-5558</v>
      </c>
      <c r="X24" s="24">
        <f t="shared" si="20"/>
        <v>198</v>
      </c>
      <c r="Y24" s="24">
        <f t="shared" si="20"/>
        <v>5756</v>
      </c>
      <c r="Z24" s="24">
        <f t="shared" si="20"/>
        <v>-1023</v>
      </c>
      <c r="AA24" s="24">
        <f t="shared" si="20"/>
        <v>2427</v>
      </c>
      <c r="AB24" s="24">
        <f t="shared" si="20"/>
        <v>3450</v>
      </c>
    </row>
    <row r="25" spans="1:28" s="1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1" customFormat="1" ht="21" customHeight="1" x14ac:dyDescent="0.2">
      <c r="A26" s="28" t="s">
        <v>0</v>
      </c>
      <c r="B26" s="22">
        <f t="shared" ref="B26:B49" si="21">C26-D26</f>
        <v>-275</v>
      </c>
      <c r="C26" s="22">
        <f t="shared" ref="C26:C49" si="22">F26+R26+AA26</f>
        <v>480</v>
      </c>
      <c r="D26" s="22">
        <f t="shared" ref="D26:D49" si="23">G26+S26+AB26</f>
        <v>755</v>
      </c>
      <c r="E26" s="22">
        <f t="shared" ref="E26:E49" si="24">F26-G26</f>
        <v>-94</v>
      </c>
      <c r="F26" s="22">
        <f t="shared" si="12"/>
        <v>2</v>
      </c>
      <c r="G26" s="22">
        <f t="shared" si="13"/>
        <v>96</v>
      </c>
      <c r="H26" s="22">
        <f t="shared" ref="H26:H49" si="25">I26-J26</f>
        <v>-77</v>
      </c>
      <c r="I26" s="22">
        <v>0</v>
      </c>
      <c r="J26" s="22">
        <v>77</v>
      </c>
      <c r="K26" s="22">
        <f t="shared" ref="K26:K49" si="26">L26-M26</f>
        <v>97</v>
      </c>
      <c r="L26" s="22">
        <v>-3</v>
      </c>
      <c r="M26" s="22">
        <v>-100</v>
      </c>
      <c r="N26" s="22">
        <f t="shared" ref="N26:N49" si="27">O26-P26</f>
        <v>-114</v>
      </c>
      <c r="O26" s="22">
        <v>5</v>
      </c>
      <c r="P26" s="22">
        <v>119</v>
      </c>
      <c r="Q26" s="22">
        <f t="shared" ref="Q26:Q49" si="28">R26-S26</f>
        <v>-86</v>
      </c>
      <c r="R26" s="22">
        <f t="shared" ref="R26:R49" si="29">+U26+X26</f>
        <v>46</v>
      </c>
      <c r="S26" s="22">
        <f t="shared" ref="S26:S49" si="30">+V26+Y26</f>
        <v>132</v>
      </c>
      <c r="T26" s="22">
        <f t="shared" ref="T26:T49" si="31">U26-V26</f>
        <v>-8</v>
      </c>
      <c r="U26" s="22">
        <v>3</v>
      </c>
      <c r="V26" s="22">
        <v>11</v>
      </c>
      <c r="W26" s="22">
        <f t="shared" ref="W26:W49" si="32">X26-Y26</f>
        <v>-78</v>
      </c>
      <c r="X26" s="22">
        <v>43</v>
      </c>
      <c r="Y26" s="22">
        <v>121</v>
      </c>
      <c r="Z26" s="22">
        <f t="shared" ref="Z26:Z49" si="33">AA26-AB26</f>
        <v>-95</v>
      </c>
      <c r="AA26" s="22">
        <v>432</v>
      </c>
      <c r="AB26" s="22">
        <v>527</v>
      </c>
    </row>
    <row r="27" spans="1:28" s="1" customFormat="1" ht="21" customHeight="1" x14ac:dyDescent="0.2">
      <c r="A27" s="29" t="s">
        <v>1</v>
      </c>
      <c r="B27" s="24">
        <f t="shared" si="21"/>
        <v>-300</v>
      </c>
      <c r="C27" s="24">
        <f t="shared" si="22"/>
        <v>522</v>
      </c>
      <c r="D27" s="24">
        <f t="shared" si="23"/>
        <v>822</v>
      </c>
      <c r="E27" s="24">
        <f t="shared" si="24"/>
        <v>-185</v>
      </c>
      <c r="F27" s="24">
        <f t="shared" si="12"/>
        <v>10</v>
      </c>
      <c r="G27" s="24">
        <f t="shared" si="13"/>
        <v>195</v>
      </c>
      <c r="H27" s="24">
        <f t="shared" si="25"/>
        <v>-166</v>
      </c>
      <c r="I27" s="24">
        <v>7</v>
      </c>
      <c r="J27" s="24">
        <v>173</v>
      </c>
      <c r="K27" s="24">
        <f t="shared" si="26"/>
        <v>97</v>
      </c>
      <c r="L27" s="24">
        <v>-3</v>
      </c>
      <c r="M27" s="24">
        <v>-100</v>
      </c>
      <c r="N27" s="24">
        <f t="shared" si="27"/>
        <v>-116</v>
      </c>
      <c r="O27" s="24">
        <v>6</v>
      </c>
      <c r="P27" s="24">
        <v>122</v>
      </c>
      <c r="Q27" s="24">
        <f t="shared" si="28"/>
        <v>-203</v>
      </c>
      <c r="R27" s="24">
        <f t="shared" si="29"/>
        <v>120</v>
      </c>
      <c r="S27" s="24">
        <f t="shared" si="30"/>
        <v>323</v>
      </c>
      <c r="T27" s="24">
        <f t="shared" si="31"/>
        <v>-32</v>
      </c>
      <c r="U27" s="24">
        <v>3</v>
      </c>
      <c r="V27" s="24">
        <v>35</v>
      </c>
      <c r="W27" s="24">
        <f t="shared" si="32"/>
        <v>-171</v>
      </c>
      <c r="X27" s="24">
        <v>117</v>
      </c>
      <c r="Y27" s="24">
        <v>288</v>
      </c>
      <c r="Z27" s="24">
        <f t="shared" si="33"/>
        <v>88</v>
      </c>
      <c r="AA27" s="24">
        <v>392</v>
      </c>
      <c r="AB27" s="24">
        <v>304</v>
      </c>
    </row>
    <row r="28" spans="1:28" s="1" customFormat="1" ht="21" customHeight="1" x14ac:dyDescent="0.2">
      <c r="A28" s="28" t="s">
        <v>2</v>
      </c>
      <c r="B28" s="22">
        <f t="shared" si="21"/>
        <v>-257</v>
      </c>
      <c r="C28" s="22">
        <f t="shared" si="22"/>
        <v>471</v>
      </c>
      <c r="D28" s="22">
        <f t="shared" si="23"/>
        <v>728</v>
      </c>
      <c r="E28" s="22">
        <f t="shared" si="24"/>
        <v>-165</v>
      </c>
      <c r="F28" s="22">
        <f t="shared" si="12"/>
        <v>2</v>
      </c>
      <c r="G28" s="22">
        <f t="shared" si="13"/>
        <v>167</v>
      </c>
      <c r="H28" s="22">
        <f t="shared" si="25"/>
        <v>-146</v>
      </c>
      <c r="I28" s="22">
        <v>1</v>
      </c>
      <c r="J28" s="22">
        <v>147</v>
      </c>
      <c r="K28" s="22">
        <f t="shared" si="26"/>
        <v>97</v>
      </c>
      <c r="L28" s="22">
        <v>-3</v>
      </c>
      <c r="M28" s="22">
        <v>-100</v>
      </c>
      <c r="N28" s="22">
        <f t="shared" si="27"/>
        <v>-116</v>
      </c>
      <c r="O28" s="22">
        <v>4</v>
      </c>
      <c r="P28" s="22">
        <v>120</v>
      </c>
      <c r="Q28" s="22">
        <f t="shared" si="28"/>
        <v>-115</v>
      </c>
      <c r="R28" s="22">
        <f t="shared" si="29"/>
        <v>50</v>
      </c>
      <c r="S28" s="22">
        <f t="shared" si="30"/>
        <v>165</v>
      </c>
      <c r="T28" s="22">
        <f t="shared" si="31"/>
        <v>-72</v>
      </c>
      <c r="U28" s="22">
        <v>6</v>
      </c>
      <c r="V28" s="22">
        <v>78</v>
      </c>
      <c r="W28" s="22">
        <f t="shared" si="32"/>
        <v>-43</v>
      </c>
      <c r="X28" s="22">
        <v>44</v>
      </c>
      <c r="Y28" s="22">
        <v>87</v>
      </c>
      <c r="Z28" s="22">
        <f t="shared" si="33"/>
        <v>23</v>
      </c>
      <c r="AA28" s="22">
        <v>419</v>
      </c>
      <c r="AB28" s="22">
        <v>396</v>
      </c>
    </row>
    <row r="29" spans="1:28" s="1" customFormat="1" ht="21" customHeight="1" x14ac:dyDescent="0.2">
      <c r="A29" s="29" t="s">
        <v>3</v>
      </c>
      <c r="B29" s="24">
        <f t="shared" si="21"/>
        <v>-607</v>
      </c>
      <c r="C29" s="24">
        <f t="shared" si="22"/>
        <v>585</v>
      </c>
      <c r="D29" s="24">
        <f t="shared" si="23"/>
        <v>1192</v>
      </c>
      <c r="E29" s="24">
        <f t="shared" si="24"/>
        <v>-232</v>
      </c>
      <c r="F29" s="24">
        <f t="shared" si="12"/>
        <v>10</v>
      </c>
      <c r="G29" s="24">
        <f t="shared" si="13"/>
        <v>242</v>
      </c>
      <c r="H29" s="24">
        <f t="shared" si="25"/>
        <v>-152</v>
      </c>
      <c r="I29" s="24">
        <v>9</v>
      </c>
      <c r="J29" s="24">
        <v>161</v>
      </c>
      <c r="K29" s="24">
        <f t="shared" si="26"/>
        <v>97</v>
      </c>
      <c r="L29" s="24">
        <v>-3</v>
      </c>
      <c r="M29" s="24">
        <v>-100</v>
      </c>
      <c r="N29" s="24">
        <f t="shared" si="27"/>
        <v>-177</v>
      </c>
      <c r="O29" s="24">
        <v>4</v>
      </c>
      <c r="P29" s="24">
        <v>181</v>
      </c>
      <c r="Q29" s="24">
        <f t="shared" si="28"/>
        <v>-231</v>
      </c>
      <c r="R29" s="24">
        <f t="shared" si="29"/>
        <v>78</v>
      </c>
      <c r="S29" s="24">
        <f t="shared" si="30"/>
        <v>309</v>
      </c>
      <c r="T29" s="24">
        <f t="shared" si="31"/>
        <v>-10</v>
      </c>
      <c r="U29" s="24">
        <v>6</v>
      </c>
      <c r="V29" s="24">
        <v>16</v>
      </c>
      <c r="W29" s="24">
        <f t="shared" si="32"/>
        <v>-221</v>
      </c>
      <c r="X29" s="24">
        <v>72</v>
      </c>
      <c r="Y29" s="24">
        <v>293</v>
      </c>
      <c r="Z29" s="24">
        <f t="shared" si="33"/>
        <v>-144</v>
      </c>
      <c r="AA29" s="24">
        <v>497</v>
      </c>
      <c r="AB29" s="24">
        <v>641</v>
      </c>
    </row>
    <row r="30" spans="1:28" s="1" customFormat="1" ht="21" customHeight="1" x14ac:dyDescent="0.2">
      <c r="A30" s="28" t="s">
        <v>7</v>
      </c>
      <c r="B30" s="22">
        <f t="shared" si="21"/>
        <v>47</v>
      </c>
      <c r="C30" s="22">
        <f t="shared" si="22"/>
        <v>804</v>
      </c>
      <c r="D30" s="22">
        <f t="shared" si="23"/>
        <v>757</v>
      </c>
      <c r="E30" s="22">
        <f t="shared" si="24"/>
        <v>-64</v>
      </c>
      <c r="F30" s="22">
        <f t="shared" si="12"/>
        <v>12</v>
      </c>
      <c r="G30" s="22">
        <f t="shared" si="13"/>
        <v>76</v>
      </c>
      <c r="H30" s="22">
        <f t="shared" si="25"/>
        <v>-106</v>
      </c>
      <c r="I30" s="22">
        <v>8</v>
      </c>
      <c r="J30" s="22">
        <v>114</v>
      </c>
      <c r="K30" s="22">
        <f t="shared" si="26"/>
        <v>262</v>
      </c>
      <c r="L30" s="22">
        <v>2</v>
      </c>
      <c r="M30" s="22">
        <v>-260</v>
      </c>
      <c r="N30" s="22">
        <f t="shared" si="27"/>
        <v>-220</v>
      </c>
      <c r="O30" s="22">
        <v>2</v>
      </c>
      <c r="P30" s="22">
        <v>222</v>
      </c>
      <c r="Q30" s="22">
        <f t="shared" si="28"/>
        <v>31</v>
      </c>
      <c r="R30" s="22">
        <f t="shared" si="29"/>
        <v>259</v>
      </c>
      <c r="S30" s="22">
        <f t="shared" si="30"/>
        <v>228</v>
      </c>
      <c r="T30" s="22">
        <f t="shared" si="31"/>
        <v>-17</v>
      </c>
      <c r="U30" s="22">
        <v>0</v>
      </c>
      <c r="V30" s="22">
        <v>17</v>
      </c>
      <c r="W30" s="22">
        <f t="shared" si="32"/>
        <v>48</v>
      </c>
      <c r="X30" s="22">
        <v>259</v>
      </c>
      <c r="Y30" s="22">
        <v>211</v>
      </c>
      <c r="Z30" s="22">
        <f t="shared" si="33"/>
        <v>80</v>
      </c>
      <c r="AA30" s="22">
        <v>533</v>
      </c>
      <c r="AB30" s="22">
        <v>453</v>
      </c>
    </row>
    <row r="31" spans="1:28" s="1" customFormat="1" ht="21" customHeight="1" x14ac:dyDescent="0.2">
      <c r="A31" s="29" t="s">
        <v>4</v>
      </c>
      <c r="B31" s="24">
        <f t="shared" si="21"/>
        <v>-842</v>
      </c>
      <c r="C31" s="24">
        <f t="shared" si="22"/>
        <v>554</v>
      </c>
      <c r="D31" s="24">
        <f t="shared" si="23"/>
        <v>1396</v>
      </c>
      <c r="E31" s="24">
        <f t="shared" si="24"/>
        <v>-399</v>
      </c>
      <c r="F31" s="24">
        <f t="shared" si="12"/>
        <v>7</v>
      </c>
      <c r="G31" s="24">
        <f t="shared" si="13"/>
        <v>406</v>
      </c>
      <c r="H31" s="24">
        <f t="shared" si="25"/>
        <v>-494</v>
      </c>
      <c r="I31" s="24">
        <v>4</v>
      </c>
      <c r="J31" s="24">
        <v>498</v>
      </c>
      <c r="K31" s="24">
        <f t="shared" si="26"/>
        <v>262</v>
      </c>
      <c r="L31" s="24">
        <v>2</v>
      </c>
      <c r="M31" s="24">
        <v>-260</v>
      </c>
      <c r="N31" s="24">
        <f t="shared" si="27"/>
        <v>-167</v>
      </c>
      <c r="O31" s="24">
        <v>1</v>
      </c>
      <c r="P31" s="24">
        <v>168</v>
      </c>
      <c r="Q31" s="24">
        <f t="shared" si="28"/>
        <v>-380</v>
      </c>
      <c r="R31" s="24">
        <f t="shared" si="29"/>
        <v>44</v>
      </c>
      <c r="S31" s="24">
        <f t="shared" si="30"/>
        <v>424</v>
      </c>
      <c r="T31" s="24">
        <f t="shared" si="31"/>
        <v>-125</v>
      </c>
      <c r="U31" s="24">
        <v>2</v>
      </c>
      <c r="V31" s="24">
        <v>127</v>
      </c>
      <c r="W31" s="24">
        <f t="shared" si="32"/>
        <v>-255</v>
      </c>
      <c r="X31" s="24">
        <v>42</v>
      </c>
      <c r="Y31" s="24">
        <v>297</v>
      </c>
      <c r="Z31" s="24">
        <f t="shared" si="33"/>
        <v>-63</v>
      </c>
      <c r="AA31" s="24">
        <v>503</v>
      </c>
      <c r="AB31" s="24">
        <v>566</v>
      </c>
    </row>
    <row r="32" spans="1:28" s="1" customFormat="1" ht="21" customHeight="1" x14ac:dyDescent="0.2">
      <c r="A32" s="28" t="s">
        <v>5</v>
      </c>
      <c r="B32" s="22">
        <f t="shared" si="21"/>
        <v>-175</v>
      </c>
      <c r="C32" s="22">
        <f t="shared" si="22"/>
        <v>539</v>
      </c>
      <c r="D32" s="22">
        <f t="shared" si="23"/>
        <v>714</v>
      </c>
      <c r="E32" s="22">
        <f t="shared" si="24"/>
        <v>-177</v>
      </c>
      <c r="F32" s="22">
        <f t="shared" si="12"/>
        <v>5</v>
      </c>
      <c r="G32" s="22">
        <f t="shared" si="13"/>
        <v>182</v>
      </c>
      <c r="H32" s="22">
        <f t="shared" si="25"/>
        <v>-288</v>
      </c>
      <c r="I32" s="22">
        <v>2</v>
      </c>
      <c r="J32" s="22">
        <v>290</v>
      </c>
      <c r="K32" s="22">
        <f t="shared" si="26"/>
        <v>262</v>
      </c>
      <c r="L32" s="22">
        <v>2</v>
      </c>
      <c r="M32" s="22">
        <v>-260</v>
      </c>
      <c r="N32" s="22">
        <f t="shared" si="27"/>
        <v>-151</v>
      </c>
      <c r="O32" s="22">
        <v>1</v>
      </c>
      <c r="P32" s="22">
        <v>152</v>
      </c>
      <c r="Q32" s="22">
        <f t="shared" si="28"/>
        <v>-139</v>
      </c>
      <c r="R32" s="22">
        <f t="shared" si="29"/>
        <v>19</v>
      </c>
      <c r="S32" s="22">
        <f t="shared" si="30"/>
        <v>158</v>
      </c>
      <c r="T32" s="22">
        <f t="shared" si="31"/>
        <v>-68</v>
      </c>
      <c r="U32" s="22">
        <v>2</v>
      </c>
      <c r="V32" s="22">
        <v>70</v>
      </c>
      <c r="W32" s="22">
        <f t="shared" si="32"/>
        <v>-71</v>
      </c>
      <c r="X32" s="22">
        <v>17</v>
      </c>
      <c r="Y32" s="22">
        <v>88</v>
      </c>
      <c r="Z32" s="22">
        <f t="shared" si="33"/>
        <v>141</v>
      </c>
      <c r="AA32" s="22">
        <v>515</v>
      </c>
      <c r="AB32" s="22">
        <v>374</v>
      </c>
    </row>
    <row r="33" spans="1:28" s="1" customFormat="1" ht="21" customHeight="1" x14ac:dyDescent="0.2">
      <c r="A33" s="29" t="s">
        <v>6</v>
      </c>
      <c r="B33" s="24">
        <f t="shared" si="21"/>
        <v>-363</v>
      </c>
      <c r="C33" s="24">
        <f t="shared" si="22"/>
        <v>535</v>
      </c>
      <c r="D33" s="24">
        <f t="shared" si="23"/>
        <v>898</v>
      </c>
      <c r="E33" s="24">
        <f t="shared" si="24"/>
        <v>-42</v>
      </c>
      <c r="F33" s="24">
        <f t="shared" si="12"/>
        <v>8</v>
      </c>
      <c r="G33" s="24">
        <f t="shared" si="13"/>
        <v>50</v>
      </c>
      <c r="H33" s="24">
        <f t="shared" si="25"/>
        <v>-75</v>
      </c>
      <c r="I33" s="24">
        <v>5</v>
      </c>
      <c r="J33" s="24">
        <v>80</v>
      </c>
      <c r="K33" s="24">
        <f t="shared" si="26"/>
        <v>262</v>
      </c>
      <c r="L33" s="24">
        <v>2</v>
      </c>
      <c r="M33" s="24">
        <v>-260</v>
      </c>
      <c r="N33" s="24">
        <f t="shared" si="27"/>
        <v>-229</v>
      </c>
      <c r="O33" s="24">
        <v>1</v>
      </c>
      <c r="P33" s="24">
        <v>230</v>
      </c>
      <c r="Q33" s="24">
        <f t="shared" si="28"/>
        <v>-141</v>
      </c>
      <c r="R33" s="24">
        <f t="shared" si="29"/>
        <v>102</v>
      </c>
      <c r="S33" s="24">
        <f t="shared" si="30"/>
        <v>243</v>
      </c>
      <c r="T33" s="24">
        <f t="shared" si="31"/>
        <v>-16</v>
      </c>
      <c r="U33" s="24">
        <v>4</v>
      </c>
      <c r="V33" s="24">
        <v>20</v>
      </c>
      <c r="W33" s="24">
        <f t="shared" si="32"/>
        <v>-125</v>
      </c>
      <c r="X33" s="24">
        <v>98</v>
      </c>
      <c r="Y33" s="24">
        <v>223</v>
      </c>
      <c r="Z33" s="24">
        <f t="shared" si="33"/>
        <v>-180</v>
      </c>
      <c r="AA33" s="24">
        <v>425</v>
      </c>
      <c r="AB33" s="24">
        <v>605</v>
      </c>
    </row>
    <row r="34" spans="1:28" s="1" customFormat="1" ht="21" customHeight="1" x14ac:dyDescent="0.2">
      <c r="A34" s="28" t="s">
        <v>11</v>
      </c>
      <c r="B34" s="22">
        <f t="shared" si="21"/>
        <v>-261</v>
      </c>
      <c r="C34" s="22">
        <f t="shared" si="22"/>
        <v>368</v>
      </c>
      <c r="D34" s="22">
        <f t="shared" si="23"/>
        <v>629</v>
      </c>
      <c r="E34" s="22">
        <f t="shared" si="24"/>
        <v>-73</v>
      </c>
      <c r="F34" s="22">
        <f t="shared" si="12"/>
        <v>-15</v>
      </c>
      <c r="G34" s="22">
        <f t="shared" si="13"/>
        <v>58</v>
      </c>
      <c r="H34" s="22">
        <f t="shared" si="25"/>
        <v>-189</v>
      </c>
      <c r="I34" s="22">
        <v>2</v>
      </c>
      <c r="J34" s="22">
        <v>191</v>
      </c>
      <c r="K34" s="22">
        <f t="shared" si="26"/>
        <v>288</v>
      </c>
      <c r="L34" s="22">
        <v>-18</v>
      </c>
      <c r="M34" s="22">
        <v>-306</v>
      </c>
      <c r="N34" s="22">
        <f t="shared" si="27"/>
        <v>-172</v>
      </c>
      <c r="O34" s="22">
        <v>1</v>
      </c>
      <c r="P34" s="22">
        <v>173</v>
      </c>
      <c r="Q34" s="22">
        <f t="shared" si="28"/>
        <v>-185</v>
      </c>
      <c r="R34" s="22">
        <f t="shared" si="29"/>
        <v>22</v>
      </c>
      <c r="S34" s="22">
        <f t="shared" si="30"/>
        <v>207</v>
      </c>
      <c r="T34" s="22">
        <f t="shared" si="31"/>
        <v>-11</v>
      </c>
      <c r="U34" s="22">
        <v>1</v>
      </c>
      <c r="V34" s="22">
        <v>12</v>
      </c>
      <c r="W34" s="22">
        <f t="shared" si="32"/>
        <v>-174</v>
      </c>
      <c r="X34" s="22">
        <v>21</v>
      </c>
      <c r="Y34" s="22">
        <v>195</v>
      </c>
      <c r="Z34" s="22">
        <f t="shared" si="33"/>
        <v>-3</v>
      </c>
      <c r="AA34" s="22">
        <v>361</v>
      </c>
      <c r="AB34" s="22">
        <v>364</v>
      </c>
    </row>
    <row r="35" spans="1:28" s="1" customFormat="1" ht="21" customHeight="1" x14ac:dyDescent="0.2">
      <c r="A35" s="29" t="s">
        <v>8</v>
      </c>
      <c r="B35" s="24">
        <f t="shared" si="21"/>
        <v>-626</v>
      </c>
      <c r="C35" s="24">
        <f t="shared" si="22"/>
        <v>344</v>
      </c>
      <c r="D35" s="24">
        <f t="shared" si="23"/>
        <v>970</v>
      </c>
      <c r="E35" s="24">
        <f t="shared" si="24"/>
        <v>-179</v>
      </c>
      <c r="F35" s="24">
        <f t="shared" si="12"/>
        <v>-15</v>
      </c>
      <c r="G35" s="24">
        <f t="shared" si="13"/>
        <v>164</v>
      </c>
      <c r="H35" s="24">
        <f t="shared" si="25"/>
        <v>-326</v>
      </c>
      <c r="I35" s="24">
        <v>3</v>
      </c>
      <c r="J35" s="24">
        <v>329</v>
      </c>
      <c r="K35" s="24">
        <f t="shared" si="26"/>
        <v>288</v>
      </c>
      <c r="L35" s="24">
        <v>-18</v>
      </c>
      <c r="M35" s="24">
        <v>-306</v>
      </c>
      <c r="N35" s="24">
        <f t="shared" si="27"/>
        <v>-141</v>
      </c>
      <c r="O35" s="24">
        <v>0</v>
      </c>
      <c r="P35" s="24">
        <v>141</v>
      </c>
      <c r="Q35" s="24">
        <f t="shared" si="28"/>
        <v>-227</v>
      </c>
      <c r="R35" s="24">
        <f t="shared" si="29"/>
        <v>48</v>
      </c>
      <c r="S35" s="24">
        <f t="shared" si="30"/>
        <v>275</v>
      </c>
      <c r="T35" s="24">
        <f t="shared" si="31"/>
        <v>-72</v>
      </c>
      <c r="U35" s="24">
        <v>2</v>
      </c>
      <c r="V35" s="24">
        <v>74</v>
      </c>
      <c r="W35" s="24">
        <f t="shared" si="32"/>
        <v>-155</v>
      </c>
      <c r="X35" s="24">
        <v>46</v>
      </c>
      <c r="Y35" s="24">
        <v>201</v>
      </c>
      <c r="Z35" s="24">
        <f t="shared" si="33"/>
        <v>-220</v>
      </c>
      <c r="AA35" s="24">
        <v>311</v>
      </c>
      <c r="AB35" s="24">
        <v>531</v>
      </c>
    </row>
    <row r="36" spans="1:28" s="1" customFormat="1" ht="21" customHeight="1" x14ac:dyDescent="0.2">
      <c r="A36" s="28" t="s">
        <v>9</v>
      </c>
      <c r="B36" s="22">
        <f t="shared" si="21"/>
        <v>-424</v>
      </c>
      <c r="C36" s="22">
        <f t="shared" si="22"/>
        <v>533</v>
      </c>
      <c r="D36" s="22">
        <f t="shared" si="23"/>
        <v>957</v>
      </c>
      <c r="E36" s="22">
        <f t="shared" si="24"/>
        <v>-307</v>
      </c>
      <c r="F36" s="22">
        <f t="shared" si="12"/>
        <v>-16</v>
      </c>
      <c r="G36" s="22">
        <f t="shared" si="13"/>
        <v>291</v>
      </c>
      <c r="H36" s="22">
        <f t="shared" si="25"/>
        <v>-478</v>
      </c>
      <c r="I36" s="22">
        <v>2</v>
      </c>
      <c r="J36" s="22">
        <v>480</v>
      </c>
      <c r="K36" s="22">
        <f t="shared" si="26"/>
        <v>288</v>
      </c>
      <c r="L36" s="22">
        <v>-18</v>
      </c>
      <c r="M36" s="22">
        <v>-306</v>
      </c>
      <c r="N36" s="22">
        <f t="shared" si="27"/>
        <v>-117</v>
      </c>
      <c r="O36" s="22">
        <v>0</v>
      </c>
      <c r="P36" s="22">
        <v>117</v>
      </c>
      <c r="Q36" s="22">
        <f t="shared" si="28"/>
        <v>-41</v>
      </c>
      <c r="R36" s="22">
        <f t="shared" si="29"/>
        <v>131</v>
      </c>
      <c r="S36" s="22">
        <f t="shared" si="30"/>
        <v>172</v>
      </c>
      <c r="T36" s="22">
        <f t="shared" si="31"/>
        <v>-67</v>
      </c>
      <c r="U36" s="22">
        <v>1</v>
      </c>
      <c r="V36" s="22">
        <v>68</v>
      </c>
      <c r="W36" s="22">
        <f t="shared" si="32"/>
        <v>26</v>
      </c>
      <c r="X36" s="22">
        <v>130</v>
      </c>
      <c r="Y36" s="22">
        <v>104</v>
      </c>
      <c r="Z36" s="22">
        <f t="shared" si="33"/>
        <v>-76</v>
      </c>
      <c r="AA36" s="22">
        <v>418</v>
      </c>
      <c r="AB36" s="22">
        <v>494</v>
      </c>
    </row>
    <row r="37" spans="1:28" s="1" customFormat="1" ht="21" customHeight="1" x14ac:dyDescent="0.2">
      <c r="A37" s="29" t="s">
        <v>10</v>
      </c>
      <c r="B37" s="24">
        <f t="shared" si="21"/>
        <v>-575</v>
      </c>
      <c r="C37" s="24">
        <f t="shared" si="22"/>
        <v>439</v>
      </c>
      <c r="D37" s="24">
        <f t="shared" si="23"/>
        <v>1014</v>
      </c>
      <c r="E37" s="24">
        <f t="shared" si="24"/>
        <v>-264</v>
      </c>
      <c r="F37" s="24">
        <f t="shared" si="12"/>
        <v>-7</v>
      </c>
      <c r="G37" s="24">
        <f t="shared" si="13"/>
        <v>257</v>
      </c>
      <c r="H37" s="24">
        <f t="shared" si="25"/>
        <v>-354</v>
      </c>
      <c r="I37" s="24">
        <v>11</v>
      </c>
      <c r="J37" s="24">
        <v>365</v>
      </c>
      <c r="K37" s="24">
        <f t="shared" si="26"/>
        <v>288</v>
      </c>
      <c r="L37" s="24">
        <v>-18</v>
      </c>
      <c r="M37" s="24">
        <v>-306</v>
      </c>
      <c r="N37" s="24">
        <f t="shared" si="27"/>
        <v>-198</v>
      </c>
      <c r="O37" s="24">
        <v>0</v>
      </c>
      <c r="P37" s="24">
        <v>198</v>
      </c>
      <c r="Q37" s="24">
        <f t="shared" si="28"/>
        <v>-277</v>
      </c>
      <c r="R37" s="24">
        <f t="shared" si="29"/>
        <v>76</v>
      </c>
      <c r="S37" s="24">
        <f t="shared" si="30"/>
        <v>353</v>
      </c>
      <c r="T37" s="24">
        <f t="shared" si="31"/>
        <v>-6</v>
      </c>
      <c r="U37" s="24">
        <v>2</v>
      </c>
      <c r="V37" s="24">
        <v>8</v>
      </c>
      <c r="W37" s="24">
        <f t="shared" si="32"/>
        <v>-271</v>
      </c>
      <c r="X37" s="24">
        <v>74</v>
      </c>
      <c r="Y37" s="24">
        <v>345</v>
      </c>
      <c r="Z37" s="24">
        <f t="shared" si="33"/>
        <v>-34</v>
      </c>
      <c r="AA37" s="24">
        <v>370</v>
      </c>
      <c r="AB37" s="24">
        <v>404</v>
      </c>
    </row>
    <row r="38" spans="1:28" s="1" customFormat="1" ht="21" customHeight="1" x14ac:dyDescent="0.2">
      <c r="A38" s="28" t="s">
        <v>15</v>
      </c>
      <c r="B38" s="22">
        <f t="shared" si="21"/>
        <v>-706</v>
      </c>
      <c r="C38" s="22">
        <f t="shared" si="22"/>
        <v>407</v>
      </c>
      <c r="D38" s="22">
        <f t="shared" si="23"/>
        <v>1113</v>
      </c>
      <c r="E38" s="22">
        <f t="shared" si="24"/>
        <v>-183</v>
      </c>
      <c r="F38" s="22">
        <f t="shared" si="12"/>
        <v>0</v>
      </c>
      <c r="G38" s="22">
        <f t="shared" si="13"/>
        <v>183</v>
      </c>
      <c r="H38" s="22">
        <f t="shared" si="25"/>
        <v>-96</v>
      </c>
      <c r="I38" s="22">
        <v>3</v>
      </c>
      <c r="J38" s="22">
        <v>99</v>
      </c>
      <c r="K38" s="22">
        <f t="shared" si="26"/>
        <v>18</v>
      </c>
      <c r="L38" s="22">
        <v>-3</v>
      </c>
      <c r="M38" s="22">
        <v>-21</v>
      </c>
      <c r="N38" s="22">
        <f t="shared" si="27"/>
        <v>-105</v>
      </c>
      <c r="O38" s="22">
        <v>0</v>
      </c>
      <c r="P38" s="22">
        <v>105</v>
      </c>
      <c r="Q38" s="22">
        <f t="shared" si="28"/>
        <v>-327</v>
      </c>
      <c r="R38" s="22">
        <f t="shared" si="29"/>
        <v>84</v>
      </c>
      <c r="S38" s="22">
        <f t="shared" si="30"/>
        <v>411</v>
      </c>
      <c r="T38" s="22">
        <f t="shared" si="31"/>
        <v>-9</v>
      </c>
      <c r="U38" s="22">
        <v>1</v>
      </c>
      <c r="V38" s="22">
        <v>10</v>
      </c>
      <c r="W38" s="22">
        <f t="shared" si="32"/>
        <v>-318</v>
      </c>
      <c r="X38" s="22">
        <v>83</v>
      </c>
      <c r="Y38" s="22">
        <v>401</v>
      </c>
      <c r="Z38" s="22">
        <f t="shared" si="33"/>
        <v>-196</v>
      </c>
      <c r="AA38" s="22">
        <v>323</v>
      </c>
      <c r="AB38" s="22">
        <v>519</v>
      </c>
    </row>
    <row r="39" spans="1:28" s="1" customFormat="1" ht="21" customHeight="1" x14ac:dyDescent="0.2">
      <c r="A39" s="29" t="s">
        <v>12</v>
      </c>
      <c r="B39" s="24">
        <f t="shared" si="21"/>
        <v>-1321</v>
      </c>
      <c r="C39" s="24">
        <f t="shared" si="22"/>
        <v>456</v>
      </c>
      <c r="D39" s="24">
        <f t="shared" si="23"/>
        <v>1777</v>
      </c>
      <c r="E39" s="24">
        <f t="shared" si="24"/>
        <v>-938</v>
      </c>
      <c r="F39" s="24">
        <f t="shared" si="12"/>
        <v>4</v>
      </c>
      <c r="G39" s="24">
        <f t="shared" si="13"/>
        <v>942</v>
      </c>
      <c r="H39" s="24">
        <f t="shared" si="25"/>
        <v>-804</v>
      </c>
      <c r="I39" s="24">
        <v>7</v>
      </c>
      <c r="J39" s="24">
        <v>811</v>
      </c>
      <c r="K39" s="24">
        <f t="shared" si="26"/>
        <v>18</v>
      </c>
      <c r="L39" s="24">
        <v>-3</v>
      </c>
      <c r="M39" s="24">
        <v>-21</v>
      </c>
      <c r="N39" s="24">
        <f t="shared" si="27"/>
        <v>-152</v>
      </c>
      <c r="O39" s="24">
        <v>0</v>
      </c>
      <c r="P39" s="24">
        <v>152</v>
      </c>
      <c r="Q39" s="24">
        <f t="shared" si="28"/>
        <v>-327</v>
      </c>
      <c r="R39" s="24">
        <f t="shared" si="29"/>
        <v>129</v>
      </c>
      <c r="S39" s="24">
        <f t="shared" si="30"/>
        <v>456</v>
      </c>
      <c r="T39" s="24">
        <f t="shared" si="31"/>
        <v>-173</v>
      </c>
      <c r="U39" s="24">
        <v>5</v>
      </c>
      <c r="V39" s="24">
        <v>178</v>
      </c>
      <c r="W39" s="24">
        <f t="shared" si="32"/>
        <v>-154</v>
      </c>
      <c r="X39" s="24">
        <v>124</v>
      </c>
      <c r="Y39" s="24">
        <v>278</v>
      </c>
      <c r="Z39" s="24">
        <f t="shared" si="33"/>
        <v>-56</v>
      </c>
      <c r="AA39" s="24">
        <v>323</v>
      </c>
      <c r="AB39" s="24">
        <v>379</v>
      </c>
    </row>
    <row r="40" spans="1:28" s="1" customFormat="1" ht="21" customHeight="1" x14ac:dyDescent="0.2">
      <c r="A40" s="28" t="s">
        <v>13</v>
      </c>
      <c r="B40" s="22">
        <f t="shared" si="21"/>
        <v>-695</v>
      </c>
      <c r="C40" s="22">
        <f t="shared" si="22"/>
        <v>430</v>
      </c>
      <c r="D40" s="22">
        <f t="shared" si="23"/>
        <v>1125</v>
      </c>
      <c r="E40" s="22">
        <f t="shared" si="24"/>
        <v>-477</v>
      </c>
      <c r="F40" s="22">
        <f t="shared" si="12"/>
        <v>1</v>
      </c>
      <c r="G40" s="22">
        <f t="shared" si="13"/>
        <v>478</v>
      </c>
      <c r="H40" s="22">
        <f t="shared" si="25"/>
        <v>-372</v>
      </c>
      <c r="I40" s="22">
        <v>4</v>
      </c>
      <c r="J40" s="22">
        <v>376</v>
      </c>
      <c r="K40" s="22">
        <f t="shared" si="26"/>
        <v>18</v>
      </c>
      <c r="L40" s="22">
        <v>-3</v>
      </c>
      <c r="M40" s="22">
        <v>-21</v>
      </c>
      <c r="N40" s="22">
        <f t="shared" si="27"/>
        <v>-123</v>
      </c>
      <c r="O40" s="22">
        <v>0</v>
      </c>
      <c r="P40" s="22">
        <v>123</v>
      </c>
      <c r="Q40" s="22">
        <f t="shared" si="28"/>
        <v>-109</v>
      </c>
      <c r="R40" s="22">
        <f t="shared" si="29"/>
        <v>85</v>
      </c>
      <c r="S40" s="22">
        <f t="shared" si="30"/>
        <v>194</v>
      </c>
      <c r="T40" s="22">
        <f t="shared" si="31"/>
        <v>-65</v>
      </c>
      <c r="U40" s="22">
        <v>1</v>
      </c>
      <c r="V40" s="22">
        <v>66</v>
      </c>
      <c r="W40" s="22">
        <f t="shared" si="32"/>
        <v>-44</v>
      </c>
      <c r="X40" s="22">
        <v>84</v>
      </c>
      <c r="Y40" s="22">
        <v>128</v>
      </c>
      <c r="Z40" s="22">
        <f t="shared" si="33"/>
        <v>-109</v>
      </c>
      <c r="AA40" s="22">
        <v>344</v>
      </c>
      <c r="AB40" s="22">
        <v>453</v>
      </c>
    </row>
    <row r="41" spans="1:28" s="1" customFormat="1" ht="21" customHeight="1" x14ac:dyDescent="0.2">
      <c r="A41" s="29" t="s">
        <v>14</v>
      </c>
      <c r="B41" s="24">
        <f t="shared" si="21"/>
        <v>-990</v>
      </c>
      <c r="C41" s="24">
        <f t="shared" si="22"/>
        <v>448</v>
      </c>
      <c r="D41" s="24">
        <f t="shared" si="23"/>
        <v>1438</v>
      </c>
      <c r="E41" s="24">
        <f t="shared" si="24"/>
        <v>-492</v>
      </c>
      <c r="F41" s="24">
        <f t="shared" si="12"/>
        <v>-2</v>
      </c>
      <c r="G41" s="24">
        <f t="shared" si="13"/>
        <v>490</v>
      </c>
      <c r="H41" s="24">
        <f t="shared" si="25"/>
        <v>-344</v>
      </c>
      <c r="I41" s="24">
        <v>0</v>
      </c>
      <c r="J41" s="24">
        <v>344</v>
      </c>
      <c r="K41" s="24">
        <f t="shared" si="26"/>
        <v>18</v>
      </c>
      <c r="L41" s="24">
        <v>-3</v>
      </c>
      <c r="M41" s="24">
        <v>-21</v>
      </c>
      <c r="N41" s="24">
        <f t="shared" si="27"/>
        <v>-166</v>
      </c>
      <c r="O41" s="24">
        <v>1</v>
      </c>
      <c r="P41" s="24">
        <v>167</v>
      </c>
      <c r="Q41" s="24">
        <f t="shared" si="28"/>
        <v>-336</v>
      </c>
      <c r="R41" s="24">
        <f t="shared" si="29"/>
        <v>132</v>
      </c>
      <c r="S41" s="24">
        <f t="shared" si="30"/>
        <v>468</v>
      </c>
      <c r="T41" s="24">
        <f t="shared" si="31"/>
        <v>-47</v>
      </c>
      <c r="U41" s="24">
        <v>5</v>
      </c>
      <c r="V41" s="24">
        <v>52</v>
      </c>
      <c r="W41" s="24">
        <f t="shared" si="32"/>
        <v>-289</v>
      </c>
      <c r="X41" s="24">
        <v>127</v>
      </c>
      <c r="Y41" s="24">
        <v>416</v>
      </c>
      <c r="Z41" s="24">
        <f t="shared" si="33"/>
        <v>-162</v>
      </c>
      <c r="AA41" s="24">
        <v>318</v>
      </c>
      <c r="AB41" s="24">
        <v>480</v>
      </c>
    </row>
    <row r="42" spans="1:28" s="1" customFormat="1" ht="21" customHeight="1" x14ac:dyDescent="0.2">
      <c r="A42" s="28" t="s">
        <v>19</v>
      </c>
      <c r="B42" s="22">
        <f t="shared" si="21"/>
        <v>-2799</v>
      </c>
      <c r="C42" s="22">
        <f t="shared" si="22"/>
        <v>427</v>
      </c>
      <c r="D42" s="22">
        <f t="shared" si="23"/>
        <v>3226</v>
      </c>
      <c r="E42" s="22">
        <f t="shared" si="24"/>
        <v>-2300</v>
      </c>
      <c r="F42" s="22">
        <f t="shared" si="12"/>
        <v>15</v>
      </c>
      <c r="G42" s="22">
        <f t="shared" si="13"/>
        <v>2315</v>
      </c>
      <c r="H42" s="22">
        <f t="shared" si="25"/>
        <v>-135</v>
      </c>
      <c r="I42" s="22">
        <v>7</v>
      </c>
      <c r="J42" s="22">
        <v>142</v>
      </c>
      <c r="K42" s="22">
        <f t="shared" si="26"/>
        <v>-2031</v>
      </c>
      <c r="L42" s="22">
        <v>7</v>
      </c>
      <c r="M42" s="22">
        <v>2038</v>
      </c>
      <c r="N42" s="22">
        <f t="shared" si="27"/>
        <v>-134</v>
      </c>
      <c r="O42" s="22">
        <v>1</v>
      </c>
      <c r="P42" s="22">
        <v>135</v>
      </c>
      <c r="Q42" s="22">
        <f t="shared" si="28"/>
        <v>-338</v>
      </c>
      <c r="R42" s="22">
        <f t="shared" si="29"/>
        <v>118</v>
      </c>
      <c r="S42" s="22">
        <f t="shared" si="30"/>
        <v>456</v>
      </c>
      <c r="T42" s="22">
        <f t="shared" si="31"/>
        <v>-4</v>
      </c>
      <c r="U42" s="22">
        <v>0</v>
      </c>
      <c r="V42" s="22">
        <v>4</v>
      </c>
      <c r="W42" s="22">
        <f t="shared" si="32"/>
        <v>-334</v>
      </c>
      <c r="X42" s="22">
        <v>118</v>
      </c>
      <c r="Y42" s="22">
        <v>452</v>
      </c>
      <c r="Z42" s="22">
        <f t="shared" si="33"/>
        <v>-161</v>
      </c>
      <c r="AA42" s="22">
        <v>294</v>
      </c>
      <c r="AB42" s="22">
        <v>455</v>
      </c>
    </row>
    <row r="43" spans="1:28" s="1" customFormat="1" ht="21" customHeight="1" x14ac:dyDescent="0.2">
      <c r="A43" s="29" t="s">
        <v>20</v>
      </c>
      <c r="B43" s="24">
        <f t="shared" si="21"/>
        <v>-2710</v>
      </c>
      <c r="C43" s="24">
        <f t="shared" si="22"/>
        <v>361</v>
      </c>
      <c r="D43" s="24">
        <f t="shared" si="23"/>
        <v>3071</v>
      </c>
      <c r="E43" s="24">
        <f t="shared" si="24"/>
        <v>-2299</v>
      </c>
      <c r="F43" s="24">
        <f t="shared" si="12"/>
        <v>18</v>
      </c>
      <c r="G43" s="24">
        <f t="shared" si="13"/>
        <v>2317</v>
      </c>
      <c r="H43" s="24">
        <f t="shared" si="25"/>
        <v>-1025</v>
      </c>
      <c r="I43" s="24">
        <v>7</v>
      </c>
      <c r="J43" s="24">
        <v>1032</v>
      </c>
      <c r="K43" s="24">
        <f t="shared" si="26"/>
        <v>-1146</v>
      </c>
      <c r="L43" s="24">
        <v>7</v>
      </c>
      <c r="M43" s="24">
        <v>1153</v>
      </c>
      <c r="N43" s="24">
        <f t="shared" si="27"/>
        <v>-128</v>
      </c>
      <c r="O43" s="24">
        <v>4</v>
      </c>
      <c r="P43" s="24">
        <v>132</v>
      </c>
      <c r="Q43" s="24">
        <f t="shared" si="28"/>
        <v>-302</v>
      </c>
      <c r="R43" s="24">
        <f t="shared" si="29"/>
        <v>86</v>
      </c>
      <c r="S43" s="24">
        <f t="shared" si="30"/>
        <v>388</v>
      </c>
      <c r="T43" s="24">
        <f t="shared" si="31"/>
        <v>-72</v>
      </c>
      <c r="U43" s="24">
        <v>4</v>
      </c>
      <c r="V43" s="24">
        <v>76</v>
      </c>
      <c r="W43" s="24">
        <f t="shared" si="32"/>
        <v>-230</v>
      </c>
      <c r="X43" s="24">
        <v>82</v>
      </c>
      <c r="Y43" s="24">
        <v>312</v>
      </c>
      <c r="Z43" s="24">
        <f t="shared" si="33"/>
        <v>-109</v>
      </c>
      <c r="AA43" s="24">
        <v>257</v>
      </c>
      <c r="AB43" s="24">
        <v>366</v>
      </c>
    </row>
    <row r="44" spans="1:28" s="1" customFormat="1" ht="21" customHeight="1" x14ac:dyDescent="0.2">
      <c r="A44" s="28" t="s">
        <v>21</v>
      </c>
      <c r="B44" s="22">
        <f t="shared" si="21"/>
        <v>-2716</v>
      </c>
      <c r="C44" s="22">
        <f t="shared" si="22"/>
        <v>463</v>
      </c>
      <c r="D44" s="22">
        <f t="shared" si="23"/>
        <v>3179</v>
      </c>
      <c r="E44" s="22">
        <f t="shared" si="24"/>
        <v>-2331</v>
      </c>
      <c r="F44" s="22">
        <f t="shared" si="12"/>
        <v>18</v>
      </c>
      <c r="G44" s="22">
        <f t="shared" si="13"/>
        <v>2349</v>
      </c>
      <c r="H44" s="22">
        <f t="shared" si="25"/>
        <v>-938</v>
      </c>
      <c r="I44" s="22">
        <v>11</v>
      </c>
      <c r="J44" s="22">
        <v>949</v>
      </c>
      <c r="K44" s="22">
        <f t="shared" si="26"/>
        <v>-1254</v>
      </c>
      <c r="L44" s="22">
        <v>4</v>
      </c>
      <c r="M44" s="22">
        <v>1258</v>
      </c>
      <c r="N44" s="22">
        <f t="shared" si="27"/>
        <v>-139</v>
      </c>
      <c r="O44" s="22">
        <v>3</v>
      </c>
      <c r="P44" s="22">
        <v>142</v>
      </c>
      <c r="Q44" s="22">
        <f t="shared" si="28"/>
        <v>-292</v>
      </c>
      <c r="R44" s="22">
        <f t="shared" si="29"/>
        <v>80</v>
      </c>
      <c r="S44" s="22">
        <f t="shared" si="30"/>
        <v>372</v>
      </c>
      <c r="T44" s="22">
        <f t="shared" si="31"/>
        <v>-51</v>
      </c>
      <c r="U44" s="22">
        <v>1</v>
      </c>
      <c r="V44" s="22">
        <v>52</v>
      </c>
      <c r="W44" s="22">
        <f t="shared" si="32"/>
        <v>-241</v>
      </c>
      <c r="X44" s="22">
        <v>79</v>
      </c>
      <c r="Y44" s="22">
        <v>320</v>
      </c>
      <c r="Z44" s="22">
        <f t="shared" si="33"/>
        <v>-93</v>
      </c>
      <c r="AA44" s="22">
        <v>365</v>
      </c>
      <c r="AB44" s="22">
        <v>458</v>
      </c>
    </row>
    <row r="45" spans="1:28" s="1" customFormat="1" ht="21" customHeight="1" x14ac:dyDescent="0.2">
      <c r="A45" s="29" t="s">
        <v>22</v>
      </c>
      <c r="B45" s="24">
        <f t="shared" si="21"/>
        <v>-3180</v>
      </c>
      <c r="C45" s="24">
        <f t="shared" si="22"/>
        <v>454</v>
      </c>
      <c r="D45" s="24">
        <f t="shared" si="23"/>
        <v>3634</v>
      </c>
      <c r="E45" s="24">
        <f t="shared" si="24"/>
        <v>-2552</v>
      </c>
      <c r="F45" s="24">
        <f t="shared" si="12"/>
        <v>29</v>
      </c>
      <c r="G45" s="24">
        <f t="shared" si="13"/>
        <v>2581</v>
      </c>
      <c r="H45" s="24">
        <f t="shared" si="25"/>
        <v>-548</v>
      </c>
      <c r="I45" s="24">
        <v>12</v>
      </c>
      <c r="J45" s="24">
        <v>560</v>
      </c>
      <c r="K45" s="24">
        <f t="shared" si="26"/>
        <v>-1757</v>
      </c>
      <c r="L45" s="24">
        <v>5</v>
      </c>
      <c r="M45" s="24">
        <v>1762</v>
      </c>
      <c r="N45" s="24">
        <f t="shared" si="27"/>
        <v>-247</v>
      </c>
      <c r="O45" s="24">
        <v>12</v>
      </c>
      <c r="P45" s="24">
        <v>259</v>
      </c>
      <c r="Q45" s="24">
        <f t="shared" si="28"/>
        <v>-514</v>
      </c>
      <c r="R45" s="24">
        <f t="shared" si="29"/>
        <v>120</v>
      </c>
      <c r="S45" s="24">
        <f t="shared" si="30"/>
        <v>634</v>
      </c>
      <c r="T45" s="24">
        <f t="shared" si="31"/>
        <v>-10</v>
      </c>
      <c r="U45" s="24">
        <v>3</v>
      </c>
      <c r="V45" s="24">
        <v>13</v>
      </c>
      <c r="W45" s="24">
        <f t="shared" si="32"/>
        <v>-504</v>
      </c>
      <c r="X45" s="24">
        <v>117</v>
      </c>
      <c r="Y45" s="24">
        <v>621</v>
      </c>
      <c r="Z45" s="24">
        <f t="shared" si="33"/>
        <v>-114</v>
      </c>
      <c r="AA45" s="24">
        <v>305</v>
      </c>
      <c r="AB45" s="24">
        <v>419</v>
      </c>
    </row>
    <row r="46" spans="1:28" s="1" customFormat="1" ht="21" customHeight="1" x14ac:dyDescent="0.2">
      <c r="A46" s="28" t="s">
        <v>23</v>
      </c>
      <c r="B46" s="22">
        <f t="shared" si="21"/>
        <v>-2427</v>
      </c>
      <c r="C46" s="22">
        <f t="shared" si="22"/>
        <v>641</v>
      </c>
      <c r="D46" s="22">
        <f t="shared" si="23"/>
        <v>3068</v>
      </c>
      <c r="E46" s="22">
        <f t="shared" si="24"/>
        <v>-1899</v>
      </c>
      <c r="F46" s="22">
        <f t="shared" si="12"/>
        <v>30</v>
      </c>
      <c r="G46" s="22">
        <f t="shared" si="13"/>
        <v>1929</v>
      </c>
      <c r="H46" s="22">
        <f t="shared" si="25"/>
        <v>-376</v>
      </c>
      <c r="I46" s="22">
        <v>12</v>
      </c>
      <c r="J46" s="22">
        <v>388</v>
      </c>
      <c r="K46" s="22">
        <f t="shared" si="26"/>
        <v>-1370</v>
      </c>
      <c r="L46" s="22">
        <v>14</v>
      </c>
      <c r="M46" s="22">
        <v>1384</v>
      </c>
      <c r="N46" s="22">
        <f t="shared" si="27"/>
        <v>-153</v>
      </c>
      <c r="O46" s="22">
        <v>4</v>
      </c>
      <c r="P46" s="22">
        <v>157</v>
      </c>
      <c r="Q46" s="22">
        <f t="shared" si="28"/>
        <v>-528</v>
      </c>
      <c r="R46" s="22">
        <f t="shared" si="29"/>
        <v>111</v>
      </c>
      <c r="S46" s="22">
        <f t="shared" si="30"/>
        <v>639</v>
      </c>
      <c r="T46" s="22">
        <f t="shared" si="31"/>
        <v>1</v>
      </c>
      <c r="U46" s="22">
        <v>3</v>
      </c>
      <c r="V46" s="22">
        <v>2</v>
      </c>
      <c r="W46" s="22">
        <f t="shared" si="32"/>
        <v>-529</v>
      </c>
      <c r="X46" s="22">
        <v>108</v>
      </c>
      <c r="Y46" s="22">
        <v>637</v>
      </c>
      <c r="Z46" s="22">
        <f t="shared" si="33"/>
        <v>0</v>
      </c>
      <c r="AA46" s="22">
        <v>500</v>
      </c>
      <c r="AB46" s="22">
        <v>500</v>
      </c>
    </row>
    <row r="47" spans="1:28" s="1" customFormat="1" ht="21" customHeight="1" x14ac:dyDescent="0.2">
      <c r="A47" s="29" t="s">
        <v>24</v>
      </c>
      <c r="B47" s="24">
        <f t="shared" si="21"/>
        <v>-2890</v>
      </c>
      <c r="C47" s="24">
        <f t="shared" si="22"/>
        <v>543</v>
      </c>
      <c r="D47" s="24">
        <f t="shared" si="23"/>
        <v>3433</v>
      </c>
      <c r="E47" s="24">
        <f t="shared" si="24"/>
        <v>-2411</v>
      </c>
      <c r="F47" s="24">
        <f t="shared" si="12"/>
        <v>32</v>
      </c>
      <c r="G47" s="24">
        <f t="shared" si="13"/>
        <v>2443</v>
      </c>
      <c r="H47" s="24">
        <f t="shared" si="25"/>
        <v>-1991</v>
      </c>
      <c r="I47" s="24">
        <v>9</v>
      </c>
      <c r="J47" s="24">
        <v>2000</v>
      </c>
      <c r="K47" s="24">
        <f t="shared" si="26"/>
        <v>-232</v>
      </c>
      <c r="L47" s="24">
        <v>16</v>
      </c>
      <c r="M47" s="24">
        <v>248</v>
      </c>
      <c r="N47" s="24">
        <f t="shared" si="27"/>
        <v>-188</v>
      </c>
      <c r="O47" s="24">
        <v>7</v>
      </c>
      <c r="P47" s="24">
        <v>195</v>
      </c>
      <c r="Q47" s="24">
        <f t="shared" si="28"/>
        <v>-445</v>
      </c>
      <c r="R47" s="24">
        <f t="shared" si="29"/>
        <v>115</v>
      </c>
      <c r="S47" s="24">
        <f t="shared" si="30"/>
        <v>560</v>
      </c>
      <c r="T47" s="24">
        <f t="shared" si="31"/>
        <v>-91</v>
      </c>
      <c r="U47" s="24">
        <v>9</v>
      </c>
      <c r="V47" s="24">
        <v>100</v>
      </c>
      <c r="W47" s="24">
        <f t="shared" si="32"/>
        <v>-354</v>
      </c>
      <c r="X47" s="24">
        <v>106</v>
      </c>
      <c r="Y47" s="24">
        <v>460</v>
      </c>
      <c r="Z47" s="24">
        <f t="shared" si="33"/>
        <v>-34</v>
      </c>
      <c r="AA47" s="24">
        <v>396</v>
      </c>
      <c r="AB47" s="24">
        <v>430</v>
      </c>
    </row>
    <row r="48" spans="1:28" s="1" customFormat="1" ht="21" customHeight="1" x14ac:dyDescent="0.2">
      <c r="A48" s="28" t="s">
        <v>25</v>
      </c>
      <c r="B48" s="22">
        <f t="shared" si="21"/>
        <v>-2701</v>
      </c>
      <c r="C48" s="22">
        <f t="shared" si="22"/>
        <v>614</v>
      </c>
      <c r="D48" s="22">
        <f t="shared" si="23"/>
        <v>3315</v>
      </c>
      <c r="E48" s="22">
        <f t="shared" si="24"/>
        <v>-2576</v>
      </c>
      <c r="F48" s="22">
        <f t="shared" si="12"/>
        <v>34</v>
      </c>
      <c r="G48" s="22">
        <f t="shared" si="13"/>
        <v>2610</v>
      </c>
      <c r="H48" s="22">
        <f t="shared" si="25"/>
        <v>-1998</v>
      </c>
      <c r="I48" s="22">
        <v>14</v>
      </c>
      <c r="J48" s="22">
        <v>2012</v>
      </c>
      <c r="K48" s="22">
        <f t="shared" si="26"/>
        <v>-417</v>
      </c>
      <c r="L48" s="22">
        <v>10</v>
      </c>
      <c r="M48" s="22">
        <v>427</v>
      </c>
      <c r="N48" s="22">
        <f t="shared" si="27"/>
        <v>-161</v>
      </c>
      <c r="O48" s="22">
        <v>10</v>
      </c>
      <c r="P48" s="22">
        <v>171</v>
      </c>
      <c r="Q48" s="22">
        <f t="shared" si="28"/>
        <v>-302</v>
      </c>
      <c r="R48" s="22">
        <f t="shared" si="29"/>
        <v>80</v>
      </c>
      <c r="S48" s="22">
        <f t="shared" si="30"/>
        <v>382</v>
      </c>
      <c r="T48" s="22">
        <f t="shared" si="31"/>
        <v>-155</v>
      </c>
      <c r="U48" s="22">
        <v>3</v>
      </c>
      <c r="V48" s="22">
        <v>158</v>
      </c>
      <c r="W48" s="22">
        <f t="shared" si="32"/>
        <v>-147</v>
      </c>
      <c r="X48" s="22">
        <v>77</v>
      </c>
      <c r="Y48" s="22">
        <v>224</v>
      </c>
      <c r="Z48" s="22">
        <f t="shared" si="33"/>
        <v>177</v>
      </c>
      <c r="AA48" s="22">
        <v>500</v>
      </c>
      <c r="AB48" s="22">
        <v>323</v>
      </c>
    </row>
    <row r="49" spans="1:28" s="1" customFormat="1" ht="21" customHeight="1" x14ac:dyDescent="0.2">
      <c r="A49" s="29" t="s">
        <v>26</v>
      </c>
      <c r="B49" s="24">
        <f t="shared" si="21"/>
        <v>-2757</v>
      </c>
      <c r="C49" s="24">
        <f t="shared" si="22"/>
        <v>551</v>
      </c>
      <c r="D49" s="24">
        <f t="shared" si="23"/>
        <v>3308</v>
      </c>
      <c r="E49" s="24">
        <f t="shared" si="24"/>
        <v>-2271</v>
      </c>
      <c r="F49" s="24">
        <f t="shared" si="12"/>
        <v>30</v>
      </c>
      <c r="G49" s="24">
        <f t="shared" si="13"/>
        <v>2301</v>
      </c>
      <c r="H49" s="24">
        <f t="shared" si="25"/>
        <v>-726</v>
      </c>
      <c r="I49" s="24">
        <v>8</v>
      </c>
      <c r="J49" s="24">
        <v>734</v>
      </c>
      <c r="K49" s="24">
        <f t="shared" si="26"/>
        <v>-1341</v>
      </c>
      <c r="L49" s="24">
        <v>16</v>
      </c>
      <c r="M49" s="24">
        <v>1357</v>
      </c>
      <c r="N49" s="24">
        <f t="shared" si="27"/>
        <v>-204</v>
      </c>
      <c r="O49" s="24">
        <v>6</v>
      </c>
      <c r="P49" s="24">
        <v>210</v>
      </c>
      <c r="Q49" s="24">
        <f t="shared" si="28"/>
        <v>-486</v>
      </c>
      <c r="R49" s="24">
        <f t="shared" si="29"/>
        <v>107</v>
      </c>
      <c r="S49" s="24">
        <f t="shared" si="30"/>
        <v>593</v>
      </c>
      <c r="T49" s="24">
        <f t="shared" si="31"/>
        <v>-63</v>
      </c>
      <c r="U49" s="24">
        <v>2</v>
      </c>
      <c r="V49" s="24">
        <v>65</v>
      </c>
      <c r="W49" s="24">
        <f t="shared" si="32"/>
        <v>-423</v>
      </c>
      <c r="X49" s="24">
        <v>105</v>
      </c>
      <c r="Y49" s="24">
        <v>528</v>
      </c>
      <c r="Z49" s="24">
        <f t="shared" si="33"/>
        <v>0</v>
      </c>
      <c r="AA49" s="24">
        <v>414</v>
      </c>
      <c r="AB49" s="24">
        <v>414</v>
      </c>
    </row>
    <row r="50" spans="1:28" s="1" customFormat="1" ht="21" customHeight="1" x14ac:dyDescent="0.2">
      <c r="A50" s="28" t="s">
        <v>131</v>
      </c>
      <c r="B50" s="22">
        <f t="shared" ref="B50:B57" si="34">C50-D50</f>
        <v>-2561</v>
      </c>
      <c r="C50" s="22">
        <f t="shared" ref="C50:D53" si="35">F50+R50+AA50</f>
        <v>822</v>
      </c>
      <c r="D50" s="22">
        <f t="shared" si="35"/>
        <v>3383</v>
      </c>
      <c r="E50" s="22">
        <f t="shared" ref="E50:E57" si="36">F50-G50</f>
        <v>-2076</v>
      </c>
      <c r="F50" s="22">
        <f t="shared" ref="F50:G53" si="37">I50+O50+L50</f>
        <v>162</v>
      </c>
      <c r="G50" s="22">
        <f t="shared" si="37"/>
        <v>2238</v>
      </c>
      <c r="H50" s="22">
        <f t="shared" ref="H50:H57" si="38">I50-J50</f>
        <v>-661</v>
      </c>
      <c r="I50" s="22">
        <v>12</v>
      </c>
      <c r="J50" s="22">
        <v>673</v>
      </c>
      <c r="K50" s="22">
        <f t="shared" ref="K50:K57" si="39">L50-M50</f>
        <v>-1230</v>
      </c>
      <c r="L50" s="22">
        <v>145</v>
      </c>
      <c r="M50" s="22">
        <v>1375</v>
      </c>
      <c r="N50" s="22">
        <f t="shared" ref="N50:N57" si="40">O50-P50</f>
        <v>-185</v>
      </c>
      <c r="O50" s="22">
        <v>5</v>
      </c>
      <c r="P50" s="22">
        <v>190</v>
      </c>
      <c r="Q50" s="22">
        <f t="shared" ref="Q50:Q57" si="41">R50-S50</f>
        <v>-651</v>
      </c>
      <c r="R50" s="22">
        <f t="shared" ref="R50:S53" si="42">+U50+X50</f>
        <v>120</v>
      </c>
      <c r="S50" s="22">
        <f t="shared" si="42"/>
        <v>771</v>
      </c>
      <c r="T50" s="22">
        <f t="shared" ref="T50:T57" si="43">U50-V50</f>
        <v>0</v>
      </c>
      <c r="U50" s="22">
        <v>1</v>
      </c>
      <c r="V50" s="22">
        <v>1</v>
      </c>
      <c r="W50" s="22">
        <f t="shared" ref="W50:W57" si="44">X50-Y50</f>
        <v>-651</v>
      </c>
      <c r="X50" s="22">
        <v>119</v>
      </c>
      <c r="Y50" s="22">
        <v>770</v>
      </c>
      <c r="Z50" s="22">
        <f t="shared" ref="Z50:Z57" si="45">AA50-AB50</f>
        <v>166</v>
      </c>
      <c r="AA50" s="22">
        <v>540</v>
      </c>
      <c r="AB50" s="22">
        <v>374</v>
      </c>
    </row>
    <row r="51" spans="1:28" s="1" customFormat="1" ht="21" customHeight="1" x14ac:dyDescent="0.2">
      <c r="A51" s="29" t="s">
        <v>132</v>
      </c>
      <c r="B51" s="24">
        <f t="shared" si="34"/>
        <v>-3844</v>
      </c>
      <c r="C51" s="24">
        <f t="shared" si="35"/>
        <v>778</v>
      </c>
      <c r="D51" s="24">
        <f t="shared" si="35"/>
        <v>4622</v>
      </c>
      <c r="E51" s="24">
        <f t="shared" si="36"/>
        <v>-3047</v>
      </c>
      <c r="F51" s="24">
        <f t="shared" si="37"/>
        <v>165</v>
      </c>
      <c r="G51" s="24">
        <f t="shared" si="37"/>
        <v>3212</v>
      </c>
      <c r="H51" s="24">
        <f t="shared" si="38"/>
        <v>-2538</v>
      </c>
      <c r="I51" s="24">
        <v>7</v>
      </c>
      <c r="J51" s="24">
        <v>2545</v>
      </c>
      <c r="K51" s="24">
        <f t="shared" si="39"/>
        <v>-289</v>
      </c>
      <c r="L51" s="24">
        <v>152</v>
      </c>
      <c r="M51" s="24">
        <v>441</v>
      </c>
      <c r="N51" s="24">
        <f t="shared" si="40"/>
        <v>-220</v>
      </c>
      <c r="O51" s="24">
        <v>6</v>
      </c>
      <c r="P51" s="24">
        <v>226</v>
      </c>
      <c r="Q51" s="24">
        <f t="shared" si="41"/>
        <v>-842</v>
      </c>
      <c r="R51" s="24">
        <f t="shared" si="42"/>
        <v>159</v>
      </c>
      <c r="S51" s="24">
        <f t="shared" si="42"/>
        <v>1001</v>
      </c>
      <c r="T51" s="24">
        <f t="shared" si="43"/>
        <v>-165</v>
      </c>
      <c r="U51" s="24">
        <v>28</v>
      </c>
      <c r="V51" s="24">
        <v>193</v>
      </c>
      <c r="W51" s="24">
        <f t="shared" si="44"/>
        <v>-677</v>
      </c>
      <c r="X51" s="24">
        <v>131</v>
      </c>
      <c r="Y51" s="24">
        <v>808</v>
      </c>
      <c r="Z51" s="24">
        <f t="shared" si="45"/>
        <v>45</v>
      </c>
      <c r="AA51" s="24">
        <v>454</v>
      </c>
      <c r="AB51" s="24">
        <v>409</v>
      </c>
    </row>
    <row r="52" spans="1:28" s="1" customFormat="1" ht="21" customHeight="1" x14ac:dyDescent="0.2">
      <c r="A52" s="28" t="s">
        <v>133</v>
      </c>
      <c r="B52" s="22">
        <f t="shared" si="34"/>
        <v>-3367</v>
      </c>
      <c r="C52" s="22">
        <f t="shared" si="35"/>
        <v>1021</v>
      </c>
      <c r="D52" s="22">
        <f t="shared" si="35"/>
        <v>4388</v>
      </c>
      <c r="E52" s="22">
        <f t="shared" si="36"/>
        <v>-3323</v>
      </c>
      <c r="F52" s="22">
        <f t="shared" si="37"/>
        <v>166</v>
      </c>
      <c r="G52" s="22">
        <f t="shared" si="37"/>
        <v>3489</v>
      </c>
      <c r="H52" s="22">
        <f t="shared" si="38"/>
        <v>-2173</v>
      </c>
      <c r="I52" s="22">
        <v>19</v>
      </c>
      <c r="J52" s="22">
        <v>2192</v>
      </c>
      <c r="K52" s="22">
        <f t="shared" si="39"/>
        <v>-953</v>
      </c>
      <c r="L52" s="22">
        <v>141</v>
      </c>
      <c r="M52" s="22">
        <v>1094</v>
      </c>
      <c r="N52" s="22">
        <f t="shared" si="40"/>
        <v>-197</v>
      </c>
      <c r="O52" s="22">
        <v>6</v>
      </c>
      <c r="P52" s="22">
        <v>203</v>
      </c>
      <c r="Q52" s="22">
        <f t="shared" si="41"/>
        <v>-374</v>
      </c>
      <c r="R52" s="22">
        <f t="shared" si="42"/>
        <v>139</v>
      </c>
      <c r="S52" s="22">
        <f t="shared" si="42"/>
        <v>513</v>
      </c>
      <c r="T52" s="22">
        <f t="shared" si="43"/>
        <v>-255</v>
      </c>
      <c r="U52" s="22">
        <v>8</v>
      </c>
      <c r="V52" s="22">
        <v>263</v>
      </c>
      <c r="W52" s="22">
        <f t="shared" si="44"/>
        <v>-119</v>
      </c>
      <c r="X52" s="22">
        <v>131</v>
      </c>
      <c r="Y52" s="22">
        <v>250</v>
      </c>
      <c r="Z52" s="22">
        <f t="shared" si="45"/>
        <v>330</v>
      </c>
      <c r="AA52" s="22">
        <v>716</v>
      </c>
      <c r="AB52" s="22">
        <v>386</v>
      </c>
    </row>
    <row r="53" spans="1:28" s="1" customFormat="1" ht="21" customHeight="1" x14ac:dyDescent="0.2">
      <c r="A53" s="29" t="s">
        <v>134</v>
      </c>
      <c r="B53" s="24">
        <f t="shared" si="34"/>
        <v>-4711</v>
      </c>
      <c r="C53" s="24">
        <f t="shared" si="35"/>
        <v>888</v>
      </c>
      <c r="D53" s="24">
        <f t="shared" si="35"/>
        <v>5599</v>
      </c>
      <c r="E53" s="24">
        <f t="shared" si="36"/>
        <v>-4101</v>
      </c>
      <c r="F53" s="24">
        <f t="shared" si="37"/>
        <v>177</v>
      </c>
      <c r="G53" s="24">
        <f t="shared" si="37"/>
        <v>4278</v>
      </c>
      <c r="H53" s="24">
        <f t="shared" si="38"/>
        <v>-1030</v>
      </c>
      <c r="I53" s="24">
        <v>24</v>
      </c>
      <c r="J53" s="24">
        <v>1054</v>
      </c>
      <c r="K53" s="24">
        <f t="shared" si="39"/>
        <v>-2698</v>
      </c>
      <c r="L53" s="24">
        <v>144</v>
      </c>
      <c r="M53" s="24">
        <v>2842</v>
      </c>
      <c r="N53" s="24">
        <f t="shared" si="40"/>
        <v>-373</v>
      </c>
      <c r="O53" s="24">
        <v>9</v>
      </c>
      <c r="P53" s="24">
        <v>382</v>
      </c>
      <c r="Q53" s="24">
        <f t="shared" si="41"/>
        <v>-614</v>
      </c>
      <c r="R53" s="24">
        <f t="shared" si="42"/>
        <v>122</v>
      </c>
      <c r="S53" s="24">
        <f t="shared" si="42"/>
        <v>736</v>
      </c>
      <c r="T53" s="24">
        <f t="shared" si="43"/>
        <v>-30</v>
      </c>
      <c r="U53" s="24">
        <v>6</v>
      </c>
      <c r="V53" s="24">
        <v>36</v>
      </c>
      <c r="W53" s="24">
        <f t="shared" si="44"/>
        <v>-584</v>
      </c>
      <c r="X53" s="24">
        <v>116</v>
      </c>
      <c r="Y53" s="24">
        <v>700</v>
      </c>
      <c r="Z53" s="24">
        <f t="shared" si="45"/>
        <v>4</v>
      </c>
      <c r="AA53" s="24">
        <v>589</v>
      </c>
      <c r="AB53" s="24">
        <v>585</v>
      </c>
    </row>
    <row r="54" spans="1:28" s="1" customFormat="1" ht="21" customHeight="1" x14ac:dyDescent="0.2">
      <c r="A54" s="28" t="s">
        <v>136</v>
      </c>
      <c r="B54" s="22">
        <f t="shared" si="34"/>
        <v>-4432</v>
      </c>
      <c r="C54" s="22">
        <f t="shared" ref="C54:D57" si="46">F54+R54+AA54</f>
        <v>889</v>
      </c>
      <c r="D54" s="22">
        <f t="shared" si="46"/>
        <v>5321</v>
      </c>
      <c r="E54" s="22">
        <f t="shared" si="36"/>
        <v>-3873</v>
      </c>
      <c r="F54" s="22">
        <f t="shared" ref="F54:G57" si="47">I54+O54+L54</f>
        <v>26</v>
      </c>
      <c r="G54" s="22">
        <f t="shared" si="47"/>
        <v>3899</v>
      </c>
      <c r="H54" s="22">
        <f t="shared" si="38"/>
        <v>-776</v>
      </c>
      <c r="I54" s="22">
        <v>19</v>
      </c>
      <c r="J54" s="22">
        <v>795</v>
      </c>
      <c r="K54" s="22">
        <f t="shared" si="39"/>
        <v>-2850</v>
      </c>
      <c r="L54" s="22">
        <v>-4</v>
      </c>
      <c r="M54" s="22">
        <v>2846</v>
      </c>
      <c r="N54" s="22">
        <f t="shared" si="40"/>
        <v>-247</v>
      </c>
      <c r="O54" s="22">
        <v>11</v>
      </c>
      <c r="P54" s="22">
        <v>258</v>
      </c>
      <c r="Q54" s="22">
        <f t="shared" si="41"/>
        <v>-757</v>
      </c>
      <c r="R54" s="22">
        <f t="shared" ref="R54:S57" si="48">+U54+X54</f>
        <v>154</v>
      </c>
      <c r="S54" s="22">
        <f t="shared" si="48"/>
        <v>911</v>
      </c>
      <c r="T54" s="22">
        <f t="shared" si="43"/>
        <v>0</v>
      </c>
      <c r="U54" s="22">
        <v>7</v>
      </c>
      <c r="V54" s="22">
        <v>7</v>
      </c>
      <c r="W54" s="22">
        <f t="shared" si="44"/>
        <v>-757</v>
      </c>
      <c r="X54" s="22">
        <v>147</v>
      </c>
      <c r="Y54" s="22">
        <v>904</v>
      </c>
      <c r="Z54" s="22">
        <f t="shared" si="45"/>
        <v>198</v>
      </c>
      <c r="AA54" s="22">
        <v>709</v>
      </c>
      <c r="AB54" s="22">
        <v>511</v>
      </c>
    </row>
    <row r="55" spans="1:28" s="1" customFormat="1" ht="21" customHeight="1" x14ac:dyDescent="0.2">
      <c r="A55" s="29" t="s">
        <v>137</v>
      </c>
      <c r="B55" s="24">
        <f t="shared" si="34"/>
        <v>-5754</v>
      </c>
      <c r="C55" s="24">
        <f t="shared" si="46"/>
        <v>942</v>
      </c>
      <c r="D55" s="24">
        <f t="shared" si="46"/>
        <v>6696</v>
      </c>
      <c r="E55" s="24">
        <f t="shared" si="36"/>
        <v>-4801</v>
      </c>
      <c r="F55" s="24">
        <f t="shared" si="47"/>
        <v>34</v>
      </c>
      <c r="G55" s="24">
        <f t="shared" si="47"/>
        <v>4835</v>
      </c>
      <c r="H55" s="24">
        <f t="shared" si="38"/>
        <v>-3805</v>
      </c>
      <c r="I55" s="24">
        <v>44</v>
      </c>
      <c r="J55" s="24">
        <v>3849</v>
      </c>
      <c r="K55" s="24">
        <f t="shared" si="39"/>
        <v>-654</v>
      </c>
      <c r="L55" s="24">
        <v>-28</v>
      </c>
      <c r="M55" s="24">
        <v>626</v>
      </c>
      <c r="N55" s="24">
        <f t="shared" si="40"/>
        <v>-342</v>
      </c>
      <c r="O55" s="24">
        <v>18</v>
      </c>
      <c r="P55" s="24">
        <v>360</v>
      </c>
      <c r="Q55" s="24">
        <f t="shared" si="41"/>
        <v>-1003</v>
      </c>
      <c r="R55" s="24">
        <f t="shared" si="48"/>
        <v>196</v>
      </c>
      <c r="S55" s="24">
        <f t="shared" si="48"/>
        <v>1199</v>
      </c>
      <c r="T55" s="24">
        <f t="shared" si="43"/>
        <v>-283</v>
      </c>
      <c r="U55" s="24">
        <v>43</v>
      </c>
      <c r="V55" s="24">
        <v>326</v>
      </c>
      <c r="W55" s="24">
        <f t="shared" si="44"/>
        <v>-720</v>
      </c>
      <c r="X55" s="24">
        <v>153</v>
      </c>
      <c r="Y55" s="24">
        <v>873</v>
      </c>
      <c r="Z55" s="24">
        <f t="shared" si="45"/>
        <v>50</v>
      </c>
      <c r="AA55" s="24">
        <v>712</v>
      </c>
      <c r="AB55" s="24">
        <v>662</v>
      </c>
    </row>
    <row r="56" spans="1:28" s="1" customFormat="1" ht="21" customHeight="1" x14ac:dyDescent="0.2">
      <c r="A56" s="28" t="s">
        <v>138</v>
      </c>
      <c r="B56" s="22">
        <f t="shared" si="34"/>
        <v>-4982</v>
      </c>
      <c r="C56" s="22">
        <f t="shared" si="46"/>
        <v>1083</v>
      </c>
      <c r="D56" s="22">
        <f t="shared" si="46"/>
        <v>6065</v>
      </c>
      <c r="E56" s="22">
        <f t="shared" si="36"/>
        <v>-4708</v>
      </c>
      <c r="F56" s="22">
        <f t="shared" si="47"/>
        <v>32</v>
      </c>
      <c r="G56" s="22">
        <f t="shared" si="47"/>
        <v>4740</v>
      </c>
      <c r="H56" s="22">
        <f t="shared" si="38"/>
        <v>-1910</v>
      </c>
      <c r="I56" s="22">
        <v>21</v>
      </c>
      <c r="J56" s="22">
        <v>1931</v>
      </c>
      <c r="K56" s="22">
        <f t="shared" si="39"/>
        <v>-2517</v>
      </c>
      <c r="L56" s="22">
        <v>-5</v>
      </c>
      <c r="M56" s="22">
        <v>2512</v>
      </c>
      <c r="N56" s="22">
        <f t="shared" si="40"/>
        <v>-281</v>
      </c>
      <c r="O56" s="22">
        <v>16</v>
      </c>
      <c r="P56" s="22">
        <v>297</v>
      </c>
      <c r="Q56" s="22">
        <f t="shared" si="41"/>
        <v>-545</v>
      </c>
      <c r="R56" s="22">
        <f t="shared" si="48"/>
        <v>114</v>
      </c>
      <c r="S56" s="22">
        <f t="shared" si="48"/>
        <v>659</v>
      </c>
      <c r="T56" s="22">
        <f t="shared" si="43"/>
        <v>-202</v>
      </c>
      <c r="U56" s="22">
        <v>27</v>
      </c>
      <c r="V56" s="22">
        <v>229</v>
      </c>
      <c r="W56" s="22">
        <f t="shared" si="44"/>
        <v>-343</v>
      </c>
      <c r="X56" s="22">
        <v>87</v>
      </c>
      <c r="Y56" s="22">
        <v>430</v>
      </c>
      <c r="Z56" s="22">
        <f t="shared" si="45"/>
        <v>271</v>
      </c>
      <c r="AA56" s="22">
        <v>937</v>
      </c>
      <c r="AB56" s="22">
        <v>666</v>
      </c>
    </row>
    <row r="57" spans="1:28" s="1" customFormat="1" ht="21" customHeight="1" x14ac:dyDescent="0.2">
      <c r="A57" s="29" t="s">
        <v>139</v>
      </c>
      <c r="B57" s="24">
        <f t="shared" si="34"/>
        <v>-6268</v>
      </c>
      <c r="C57" s="24">
        <f t="shared" si="46"/>
        <v>1000</v>
      </c>
      <c r="D57" s="24">
        <f t="shared" si="46"/>
        <v>7268</v>
      </c>
      <c r="E57" s="24">
        <f t="shared" si="36"/>
        <v>-5392</v>
      </c>
      <c r="F57" s="24">
        <f t="shared" si="47"/>
        <v>42</v>
      </c>
      <c r="G57" s="24">
        <f t="shared" si="47"/>
        <v>5434</v>
      </c>
      <c r="H57" s="24">
        <f t="shared" si="38"/>
        <v>-1474</v>
      </c>
      <c r="I57" s="24">
        <v>65</v>
      </c>
      <c r="J57" s="24">
        <v>1539</v>
      </c>
      <c r="K57" s="24">
        <f t="shared" si="39"/>
        <v>-3403</v>
      </c>
      <c r="L57" s="24">
        <v>-48</v>
      </c>
      <c r="M57" s="24">
        <v>3355</v>
      </c>
      <c r="N57" s="24">
        <f t="shared" si="40"/>
        <v>-515</v>
      </c>
      <c r="O57" s="24">
        <v>25</v>
      </c>
      <c r="P57" s="24">
        <v>540</v>
      </c>
      <c r="Q57" s="24">
        <f t="shared" si="41"/>
        <v>-560</v>
      </c>
      <c r="R57" s="24">
        <f t="shared" si="48"/>
        <v>236</v>
      </c>
      <c r="S57" s="24">
        <f t="shared" si="48"/>
        <v>796</v>
      </c>
      <c r="T57" s="24">
        <f t="shared" si="43"/>
        <v>-152</v>
      </c>
      <c r="U57" s="24">
        <v>14</v>
      </c>
      <c r="V57" s="24">
        <v>166</v>
      </c>
      <c r="W57" s="24">
        <f t="shared" si="44"/>
        <v>-408</v>
      </c>
      <c r="X57" s="24">
        <v>222</v>
      </c>
      <c r="Y57" s="24">
        <v>630</v>
      </c>
      <c r="Z57" s="24">
        <f t="shared" si="45"/>
        <v>-316</v>
      </c>
      <c r="AA57" s="24">
        <v>722</v>
      </c>
      <c r="AB57" s="24">
        <v>1038</v>
      </c>
    </row>
    <row r="58" spans="1:28" s="1" customFormat="1" ht="21" customHeight="1" x14ac:dyDescent="0.2">
      <c r="A58" s="28" t="s">
        <v>140</v>
      </c>
      <c r="B58" s="22">
        <f t="shared" ref="B58:B65" si="49">C58-D58</f>
        <v>-3873</v>
      </c>
      <c r="C58" s="22">
        <f t="shared" ref="C58:D61" si="50">F58+R58+AA58</f>
        <v>1387</v>
      </c>
      <c r="D58" s="22">
        <f t="shared" si="50"/>
        <v>5260</v>
      </c>
      <c r="E58" s="22">
        <f t="shared" ref="E58:E65" si="51">F58-G58</f>
        <v>-2832</v>
      </c>
      <c r="F58" s="22">
        <f t="shared" ref="F58:G61" si="52">I58+O58+L58</f>
        <v>233</v>
      </c>
      <c r="G58" s="22">
        <f t="shared" si="52"/>
        <v>3065</v>
      </c>
      <c r="H58" s="22">
        <f t="shared" ref="H58:H65" si="53">I58-J58</f>
        <v>-1145</v>
      </c>
      <c r="I58" s="22">
        <v>57</v>
      </c>
      <c r="J58" s="22">
        <v>1202</v>
      </c>
      <c r="K58" s="22">
        <f t="shared" ref="K58:K65" si="54">L58-M58</f>
        <v>-1359</v>
      </c>
      <c r="L58" s="22">
        <v>152</v>
      </c>
      <c r="M58" s="22">
        <v>1511</v>
      </c>
      <c r="N58" s="22">
        <f t="shared" ref="N58:N65" si="55">O58-P58</f>
        <v>-328</v>
      </c>
      <c r="O58" s="22">
        <v>24</v>
      </c>
      <c r="P58" s="22">
        <v>352</v>
      </c>
      <c r="Q58" s="22">
        <f t="shared" ref="Q58:Q65" si="56">R58-S58</f>
        <v>-918</v>
      </c>
      <c r="R58" s="22">
        <f t="shared" ref="R58:S61" si="57">+U58+X58</f>
        <v>180</v>
      </c>
      <c r="S58" s="22">
        <f t="shared" si="57"/>
        <v>1098</v>
      </c>
      <c r="T58" s="22">
        <f t="shared" ref="T58:T65" si="58">U58-V58</f>
        <v>-7</v>
      </c>
      <c r="U58" s="22">
        <v>9</v>
      </c>
      <c r="V58" s="22">
        <v>16</v>
      </c>
      <c r="W58" s="22">
        <f t="shared" ref="W58:W65" si="59">X58-Y58</f>
        <v>-911</v>
      </c>
      <c r="X58" s="22">
        <v>171</v>
      </c>
      <c r="Y58" s="22">
        <v>1082</v>
      </c>
      <c r="Z58" s="22">
        <f t="shared" ref="Z58:Z65" si="60">AA58-AB58</f>
        <v>-123</v>
      </c>
      <c r="AA58" s="22">
        <v>974</v>
      </c>
      <c r="AB58" s="22">
        <v>1097</v>
      </c>
    </row>
    <row r="59" spans="1:28" s="1" customFormat="1" ht="21" customHeight="1" x14ac:dyDescent="0.2">
      <c r="A59" s="29" t="s">
        <v>141</v>
      </c>
      <c r="B59" s="24">
        <f t="shared" si="49"/>
        <v>-5565</v>
      </c>
      <c r="C59" s="24">
        <f t="shared" si="50"/>
        <v>1324</v>
      </c>
      <c r="D59" s="24">
        <f t="shared" si="50"/>
        <v>6889</v>
      </c>
      <c r="E59" s="24">
        <f t="shared" si="51"/>
        <v>-3893</v>
      </c>
      <c r="F59" s="24">
        <f t="shared" si="52"/>
        <v>255</v>
      </c>
      <c r="G59" s="24">
        <f t="shared" si="52"/>
        <v>4148</v>
      </c>
      <c r="H59" s="24">
        <f t="shared" si="53"/>
        <v>-5315</v>
      </c>
      <c r="I59" s="24">
        <v>177</v>
      </c>
      <c r="J59" s="24">
        <v>5492</v>
      </c>
      <c r="K59" s="24">
        <f t="shared" si="54"/>
        <v>1983</v>
      </c>
      <c r="L59" s="24">
        <v>52</v>
      </c>
      <c r="M59" s="24">
        <v>-1931</v>
      </c>
      <c r="N59" s="24">
        <f t="shared" si="55"/>
        <v>-561</v>
      </c>
      <c r="O59" s="24">
        <v>26</v>
      </c>
      <c r="P59" s="24">
        <v>587</v>
      </c>
      <c r="Q59" s="24">
        <f t="shared" si="56"/>
        <v>-1332</v>
      </c>
      <c r="R59" s="24">
        <f t="shared" si="57"/>
        <v>159</v>
      </c>
      <c r="S59" s="24">
        <f t="shared" si="57"/>
        <v>1491</v>
      </c>
      <c r="T59" s="24">
        <f t="shared" si="58"/>
        <v>-502</v>
      </c>
      <c r="U59" s="24">
        <v>41</v>
      </c>
      <c r="V59" s="24">
        <v>543</v>
      </c>
      <c r="W59" s="24">
        <f t="shared" si="59"/>
        <v>-830</v>
      </c>
      <c r="X59" s="24">
        <v>118</v>
      </c>
      <c r="Y59" s="24">
        <v>948</v>
      </c>
      <c r="Z59" s="24">
        <f t="shared" si="60"/>
        <v>-340</v>
      </c>
      <c r="AA59" s="24">
        <v>910</v>
      </c>
      <c r="AB59" s="24">
        <v>1250</v>
      </c>
    </row>
    <row r="60" spans="1:28" s="1" customFormat="1" ht="21" customHeight="1" x14ac:dyDescent="0.2">
      <c r="A60" s="28" t="s">
        <v>142</v>
      </c>
      <c r="B60" s="22">
        <f t="shared" si="49"/>
        <v>-4228</v>
      </c>
      <c r="C60" s="22">
        <f t="shared" si="50"/>
        <v>1552</v>
      </c>
      <c r="D60" s="22">
        <f t="shared" si="50"/>
        <v>5780</v>
      </c>
      <c r="E60" s="22">
        <f t="shared" si="51"/>
        <v>-3212</v>
      </c>
      <c r="F60" s="22">
        <f t="shared" si="52"/>
        <v>254</v>
      </c>
      <c r="G60" s="22">
        <f t="shared" si="52"/>
        <v>3466</v>
      </c>
      <c r="H60" s="22">
        <f t="shared" si="53"/>
        <v>-3082</v>
      </c>
      <c r="I60" s="22">
        <v>284</v>
      </c>
      <c r="J60" s="22">
        <v>3366</v>
      </c>
      <c r="K60" s="22">
        <f t="shared" si="54"/>
        <v>390</v>
      </c>
      <c r="L60" s="22">
        <v>-57</v>
      </c>
      <c r="M60" s="22">
        <v>-447</v>
      </c>
      <c r="N60" s="22">
        <f t="shared" si="55"/>
        <v>-520</v>
      </c>
      <c r="O60" s="22">
        <v>27</v>
      </c>
      <c r="P60" s="22">
        <v>547</v>
      </c>
      <c r="Q60" s="22">
        <f t="shared" si="56"/>
        <v>-761</v>
      </c>
      <c r="R60" s="22">
        <f t="shared" si="57"/>
        <v>185</v>
      </c>
      <c r="S60" s="22">
        <f t="shared" si="57"/>
        <v>946</v>
      </c>
      <c r="T60" s="22">
        <f t="shared" si="58"/>
        <v>-476</v>
      </c>
      <c r="U60" s="22">
        <v>38</v>
      </c>
      <c r="V60" s="22">
        <v>514</v>
      </c>
      <c r="W60" s="22">
        <f t="shared" si="59"/>
        <v>-285</v>
      </c>
      <c r="X60" s="22">
        <v>147</v>
      </c>
      <c r="Y60" s="22">
        <v>432</v>
      </c>
      <c r="Z60" s="22">
        <f t="shared" si="60"/>
        <v>-255</v>
      </c>
      <c r="AA60" s="22">
        <v>1113</v>
      </c>
      <c r="AB60" s="22">
        <v>1368</v>
      </c>
    </row>
    <row r="61" spans="1:28" s="1" customFormat="1" ht="21" customHeight="1" x14ac:dyDescent="0.2">
      <c r="A61" s="29" t="s">
        <v>143</v>
      </c>
      <c r="B61" s="24">
        <f t="shared" si="49"/>
        <v>-3234</v>
      </c>
      <c r="C61" s="24">
        <f t="shared" si="50"/>
        <v>1155</v>
      </c>
      <c r="D61" s="24">
        <f t="shared" si="50"/>
        <v>4389</v>
      </c>
      <c r="E61" s="24">
        <f t="shared" si="51"/>
        <v>-2122</v>
      </c>
      <c r="F61" s="24">
        <f t="shared" si="52"/>
        <v>228</v>
      </c>
      <c r="G61" s="24">
        <f t="shared" si="52"/>
        <v>2350</v>
      </c>
      <c r="H61" s="24">
        <f t="shared" si="53"/>
        <v>-1940</v>
      </c>
      <c r="I61" s="24">
        <v>97</v>
      </c>
      <c r="J61" s="24">
        <v>2037</v>
      </c>
      <c r="K61" s="24">
        <f t="shared" si="54"/>
        <v>327</v>
      </c>
      <c r="L61" s="24">
        <v>78</v>
      </c>
      <c r="M61" s="24">
        <v>-249</v>
      </c>
      <c r="N61" s="24">
        <f t="shared" si="55"/>
        <v>-509</v>
      </c>
      <c r="O61" s="24">
        <v>53</v>
      </c>
      <c r="P61" s="24">
        <v>562</v>
      </c>
      <c r="Q61" s="24">
        <f t="shared" si="56"/>
        <v>-546</v>
      </c>
      <c r="R61" s="24">
        <f t="shared" si="57"/>
        <v>144</v>
      </c>
      <c r="S61" s="24">
        <f t="shared" si="57"/>
        <v>690</v>
      </c>
      <c r="T61" s="24">
        <f t="shared" si="58"/>
        <v>-3</v>
      </c>
      <c r="U61" s="24">
        <v>25</v>
      </c>
      <c r="V61" s="24">
        <v>28</v>
      </c>
      <c r="W61" s="24">
        <f t="shared" si="59"/>
        <v>-543</v>
      </c>
      <c r="X61" s="24">
        <v>119</v>
      </c>
      <c r="Y61" s="24">
        <v>662</v>
      </c>
      <c r="Z61" s="24">
        <f t="shared" si="60"/>
        <v>-566</v>
      </c>
      <c r="AA61" s="24">
        <v>783</v>
      </c>
      <c r="AB61" s="24">
        <v>1349</v>
      </c>
    </row>
    <row r="62" spans="1:28" s="1" customFormat="1" ht="21" customHeight="1" x14ac:dyDescent="0.2">
      <c r="A62" s="28" t="s">
        <v>146</v>
      </c>
      <c r="B62" s="22">
        <f t="shared" si="49"/>
        <v>-3497</v>
      </c>
      <c r="C62" s="22">
        <f t="shared" ref="C62:D65" si="61">F62+R62+AA62</f>
        <v>676</v>
      </c>
      <c r="D62" s="22">
        <f t="shared" si="61"/>
        <v>4173</v>
      </c>
      <c r="E62" s="22">
        <f t="shared" si="51"/>
        <v>-2456</v>
      </c>
      <c r="F62" s="22">
        <f t="shared" ref="F62:G65" si="62">I62+O62+L62</f>
        <v>-163</v>
      </c>
      <c r="G62" s="22">
        <f t="shared" si="62"/>
        <v>2293</v>
      </c>
      <c r="H62" s="22">
        <f t="shared" si="53"/>
        <v>-752</v>
      </c>
      <c r="I62" s="22">
        <v>43</v>
      </c>
      <c r="J62" s="22">
        <v>795</v>
      </c>
      <c r="K62" s="22">
        <f t="shared" si="54"/>
        <v>-1416</v>
      </c>
      <c r="L62" s="22">
        <v>-279</v>
      </c>
      <c r="M62" s="22">
        <v>1137</v>
      </c>
      <c r="N62" s="22">
        <f t="shared" si="55"/>
        <v>-288</v>
      </c>
      <c r="O62" s="22">
        <v>73</v>
      </c>
      <c r="P62" s="22">
        <v>361</v>
      </c>
      <c r="Q62" s="22">
        <f t="shared" si="56"/>
        <v>-728</v>
      </c>
      <c r="R62" s="22">
        <f t="shared" ref="R62:S65" si="63">+U62+X62</f>
        <v>148</v>
      </c>
      <c r="S62" s="22">
        <f t="shared" si="63"/>
        <v>876</v>
      </c>
      <c r="T62" s="22">
        <f t="shared" si="58"/>
        <v>6</v>
      </c>
      <c r="U62" s="22">
        <v>18</v>
      </c>
      <c r="V62" s="22">
        <v>12</v>
      </c>
      <c r="W62" s="22">
        <f t="shared" si="59"/>
        <v>-734</v>
      </c>
      <c r="X62" s="22">
        <v>130</v>
      </c>
      <c r="Y62" s="22">
        <v>864</v>
      </c>
      <c r="Z62" s="22">
        <f t="shared" si="60"/>
        <v>-313</v>
      </c>
      <c r="AA62" s="22">
        <v>691</v>
      </c>
      <c r="AB62" s="22">
        <v>1004</v>
      </c>
    </row>
    <row r="63" spans="1:28" s="1" customFormat="1" ht="21" customHeight="1" x14ac:dyDescent="0.2">
      <c r="A63" s="29" t="s">
        <v>147</v>
      </c>
      <c r="B63" s="24">
        <f t="shared" si="49"/>
        <v>-5526</v>
      </c>
      <c r="C63" s="24">
        <f t="shared" si="61"/>
        <v>526</v>
      </c>
      <c r="D63" s="24">
        <f t="shared" si="61"/>
        <v>6052</v>
      </c>
      <c r="E63" s="24">
        <f t="shared" si="51"/>
        <v>-4350</v>
      </c>
      <c r="F63" s="24">
        <f t="shared" si="62"/>
        <v>-153</v>
      </c>
      <c r="G63" s="24">
        <f t="shared" si="62"/>
        <v>4197</v>
      </c>
      <c r="H63" s="24">
        <f t="shared" si="53"/>
        <v>-2421</v>
      </c>
      <c r="I63" s="24">
        <v>74</v>
      </c>
      <c r="J63" s="24">
        <v>2495</v>
      </c>
      <c r="K63" s="24">
        <f t="shared" si="54"/>
        <v>-1592</v>
      </c>
      <c r="L63" s="24">
        <v>-323</v>
      </c>
      <c r="M63" s="24">
        <v>1269</v>
      </c>
      <c r="N63" s="24">
        <f t="shared" si="55"/>
        <v>-337</v>
      </c>
      <c r="O63" s="24">
        <v>96</v>
      </c>
      <c r="P63" s="24">
        <v>433</v>
      </c>
      <c r="Q63" s="24">
        <f t="shared" si="56"/>
        <v>-868</v>
      </c>
      <c r="R63" s="24">
        <f t="shared" si="63"/>
        <v>156</v>
      </c>
      <c r="S63" s="24">
        <f t="shared" si="63"/>
        <v>1024</v>
      </c>
      <c r="T63" s="24">
        <f t="shared" si="58"/>
        <v>-76</v>
      </c>
      <c r="U63" s="24">
        <v>22</v>
      </c>
      <c r="V63" s="24">
        <v>98</v>
      </c>
      <c r="W63" s="24">
        <f t="shared" si="59"/>
        <v>-792</v>
      </c>
      <c r="X63" s="24">
        <v>134</v>
      </c>
      <c r="Y63" s="24">
        <v>926</v>
      </c>
      <c r="Z63" s="24">
        <f t="shared" si="60"/>
        <v>-308</v>
      </c>
      <c r="AA63" s="24">
        <v>523</v>
      </c>
      <c r="AB63" s="24">
        <v>831</v>
      </c>
    </row>
    <row r="64" spans="1:28" s="1" customFormat="1" ht="21" customHeight="1" x14ac:dyDescent="0.2">
      <c r="A64" s="28" t="s">
        <v>148</v>
      </c>
      <c r="B64" s="22">
        <f t="shared" si="49"/>
        <v>-4908</v>
      </c>
      <c r="C64" s="22">
        <f t="shared" si="61"/>
        <v>537</v>
      </c>
      <c r="D64" s="22">
        <f t="shared" si="61"/>
        <v>5445</v>
      </c>
      <c r="E64" s="22">
        <f t="shared" si="51"/>
        <v>-4114</v>
      </c>
      <c r="F64" s="22">
        <f t="shared" si="62"/>
        <v>-254</v>
      </c>
      <c r="G64" s="22">
        <f t="shared" si="62"/>
        <v>3860</v>
      </c>
      <c r="H64" s="22">
        <f t="shared" si="53"/>
        <v>-2738</v>
      </c>
      <c r="I64" s="22">
        <v>55</v>
      </c>
      <c r="J64" s="22">
        <v>2793</v>
      </c>
      <c r="K64" s="22">
        <f t="shared" si="54"/>
        <v>-1003</v>
      </c>
      <c r="L64" s="22">
        <v>-331</v>
      </c>
      <c r="M64" s="22">
        <v>672</v>
      </c>
      <c r="N64" s="22">
        <f t="shared" si="55"/>
        <v>-373</v>
      </c>
      <c r="O64" s="22">
        <v>22</v>
      </c>
      <c r="P64" s="22">
        <v>395</v>
      </c>
      <c r="Q64" s="22">
        <f t="shared" si="56"/>
        <v>-503</v>
      </c>
      <c r="R64" s="22">
        <f t="shared" si="63"/>
        <v>182</v>
      </c>
      <c r="S64" s="22">
        <f t="shared" si="63"/>
        <v>685</v>
      </c>
      <c r="T64" s="22">
        <f t="shared" si="58"/>
        <v>-196</v>
      </c>
      <c r="U64" s="22">
        <v>118</v>
      </c>
      <c r="V64" s="22">
        <v>314</v>
      </c>
      <c r="W64" s="22">
        <f t="shared" si="59"/>
        <v>-307</v>
      </c>
      <c r="X64" s="22">
        <v>64</v>
      </c>
      <c r="Y64" s="22">
        <v>371</v>
      </c>
      <c r="Z64" s="22">
        <f t="shared" si="60"/>
        <v>-291</v>
      </c>
      <c r="AA64" s="22">
        <v>609</v>
      </c>
      <c r="AB64" s="22">
        <v>900</v>
      </c>
    </row>
    <row r="65" spans="1:28" s="1" customFormat="1" ht="21" customHeight="1" x14ac:dyDescent="0.2">
      <c r="A65" s="29" t="s">
        <v>149</v>
      </c>
      <c r="B65" s="24">
        <f t="shared" si="49"/>
        <v>-5730</v>
      </c>
      <c r="C65" s="24">
        <f t="shared" si="61"/>
        <v>444</v>
      </c>
      <c r="D65" s="24">
        <f t="shared" si="61"/>
        <v>6174</v>
      </c>
      <c r="E65" s="24">
        <f t="shared" si="51"/>
        <v>-4275</v>
      </c>
      <c r="F65" s="24">
        <f t="shared" si="62"/>
        <v>-229</v>
      </c>
      <c r="G65" s="24">
        <f t="shared" si="62"/>
        <v>4046</v>
      </c>
      <c r="H65" s="24">
        <f t="shared" si="53"/>
        <v>-1329</v>
      </c>
      <c r="I65" s="24">
        <v>179</v>
      </c>
      <c r="J65" s="24">
        <v>1508</v>
      </c>
      <c r="K65" s="24">
        <f t="shared" si="54"/>
        <v>-2399</v>
      </c>
      <c r="L65" s="24">
        <v>-466</v>
      </c>
      <c r="M65" s="24">
        <v>1933</v>
      </c>
      <c r="N65" s="24">
        <f t="shared" si="55"/>
        <v>-547</v>
      </c>
      <c r="O65" s="24">
        <v>58</v>
      </c>
      <c r="P65" s="24">
        <v>605</v>
      </c>
      <c r="Q65" s="24">
        <f t="shared" si="56"/>
        <v>-1096</v>
      </c>
      <c r="R65" s="24">
        <f t="shared" si="63"/>
        <v>110</v>
      </c>
      <c r="S65" s="24">
        <f t="shared" si="63"/>
        <v>1206</v>
      </c>
      <c r="T65" s="24">
        <f t="shared" si="58"/>
        <v>-426</v>
      </c>
      <c r="U65" s="24">
        <v>9</v>
      </c>
      <c r="V65" s="24">
        <v>435</v>
      </c>
      <c r="W65" s="24">
        <f t="shared" si="59"/>
        <v>-670</v>
      </c>
      <c r="X65" s="24">
        <v>101</v>
      </c>
      <c r="Y65" s="24">
        <v>771</v>
      </c>
      <c r="Z65" s="24">
        <f t="shared" si="60"/>
        <v>-359</v>
      </c>
      <c r="AA65" s="24">
        <v>563</v>
      </c>
      <c r="AB65" s="24">
        <v>922</v>
      </c>
    </row>
    <row r="66" spans="1:28" s="1" customFormat="1" ht="21" customHeight="1" x14ac:dyDescent="0.2">
      <c r="A66" s="28" t="s">
        <v>152</v>
      </c>
      <c r="B66" s="22">
        <f t="shared" ref="B66:B73" si="64">C66-D66</f>
        <v>-4572</v>
      </c>
      <c r="C66" s="22">
        <f t="shared" ref="C66:D69" si="65">F66+R66+AA66</f>
        <v>963</v>
      </c>
      <c r="D66" s="22">
        <f t="shared" si="65"/>
        <v>5535</v>
      </c>
      <c r="E66" s="22">
        <f t="shared" ref="E66:E73" si="66">F66-G66</f>
        <v>-3511</v>
      </c>
      <c r="F66" s="22">
        <f t="shared" ref="F66:G69" si="67">I66+O66+L66</f>
        <v>281</v>
      </c>
      <c r="G66" s="22">
        <f t="shared" si="67"/>
        <v>3792</v>
      </c>
      <c r="H66" s="22">
        <f t="shared" ref="H66:H73" si="68">I66-J66</f>
        <v>-551</v>
      </c>
      <c r="I66" s="22">
        <v>22</v>
      </c>
      <c r="J66" s="22">
        <v>573</v>
      </c>
      <c r="K66" s="22">
        <f t="shared" ref="K66:K73" si="69">L66-M66</f>
        <v>-2607</v>
      </c>
      <c r="L66" s="22">
        <v>117</v>
      </c>
      <c r="M66" s="22">
        <v>2724</v>
      </c>
      <c r="N66" s="22">
        <f t="shared" ref="N66:N73" si="70">O66-P66</f>
        <v>-353</v>
      </c>
      <c r="O66" s="22">
        <v>142</v>
      </c>
      <c r="P66" s="22">
        <v>495</v>
      </c>
      <c r="Q66" s="22">
        <f t="shared" ref="Q66:Q73" si="71">R66-S66</f>
        <v>-991</v>
      </c>
      <c r="R66" s="22">
        <f t="shared" ref="R66:S69" si="72">+U66+X66</f>
        <v>101</v>
      </c>
      <c r="S66" s="22">
        <f t="shared" si="72"/>
        <v>1092</v>
      </c>
      <c r="T66" s="22">
        <f t="shared" ref="T66:T73" si="73">U66-V66</f>
        <v>0</v>
      </c>
      <c r="U66" s="22">
        <v>10</v>
      </c>
      <c r="V66" s="22">
        <v>10</v>
      </c>
      <c r="W66" s="22">
        <f t="shared" ref="W66:W73" si="74">X66-Y66</f>
        <v>-991</v>
      </c>
      <c r="X66" s="22">
        <v>91</v>
      </c>
      <c r="Y66" s="22">
        <v>1082</v>
      </c>
      <c r="Z66" s="22">
        <f t="shared" ref="Z66:Z73" si="75">AA66-AB66</f>
        <v>-70</v>
      </c>
      <c r="AA66" s="22">
        <v>581</v>
      </c>
      <c r="AB66" s="22">
        <v>651</v>
      </c>
    </row>
    <row r="67" spans="1:28" s="1" customFormat="1" ht="21" customHeight="1" x14ac:dyDescent="0.2">
      <c r="A67" s="29" t="s">
        <v>153</v>
      </c>
      <c r="B67" s="24">
        <f t="shared" si="64"/>
        <v>-4990</v>
      </c>
      <c r="C67" s="24">
        <f t="shared" si="65"/>
        <v>903</v>
      </c>
      <c r="D67" s="24">
        <f t="shared" si="65"/>
        <v>5893</v>
      </c>
      <c r="E67" s="24">
        <f t="shared" si="66"/>
        <v>-3815</v>
      </c>
      <c r="F67" s="24">
        <f t="shared" si="67"/>
        <v>285</v>
      </c>
      <c r="G67" s="24">
        <f t="shared" si="67"/>
        <v>4100</v>
      </c>
      <c r="H67" s="24">
        <f t="shared" si="68"/>
        <v>-3211</v>
      </c>
      <c r="I67" s="24">
        <v>132</v>
      </c>
      <c r="J67" s="24">
        <v>3343</v>
      </c>
      <c r="K67" s="24">
        <f t="shared" si="69"/>
        <v>-194</v>
      </c>
      <c r="L67" s="24">
        <v>27</v>
      </c>
      <c r="M67" s="24">
        <v>221</v>
      </c>
      <c r="N67" s="24">
        <f t="shared" si="70"/>
        <v>-410</v>
      </c>
      <c r="O67" s="24">
        <v>126</v>
      </c>
      <c r="P67" s="24">
        <v>536</v>
      </c>
      <c r="Q67" s="24">
        <f t="shared" si="71"/>
        <v>-942</v>
      </c>
      <c r="R67" s="24">
        <f t="shared" si="72"/>
        <v>66</v>
      </c>
      <c r="S67" s="24">
        <f t="shared" si="72"/>
        <v>1008</v>
      </c>
      <c r="T67" s="24">
        <f t="shared" si="73"/>
        <v>-49</v>
      </c>
      <c r="U67" s="24">
        <v>28</v>
      </c>
      <c r="V67" s="24">
        <v>77</v>
      </c>
      <c r="W67" s="24">
        <f t="shared" si="74"/>
        <v>-893</v>
      </c>
      <c r="X67" s="24">
        <v>38</v>
      </c>
      <c r="Y67" s="24">
        <v>931</v>
      </c>
      <c r="Z67" s="24">
        <f t="shared" si="75"/>
        <v>-233</v>
      </c>
      <c r="AA67" s="24">
        <v>552</v>
      </c>
      <c r="AB67" s="24">
        <v>785</v>
      </c>
    </row>
    <row r="68" spans="1:28" s="1" customFormat="1" ht="21" customHeight="1" x14ac:dyDescent="0.2">
      <c r="A68" s="28" t="s">
        <v>154</v>
      </c>
      <c r="B68" s="22">
        <f t="shared" si="64"/>
        <v>-6137</v>
      </c>
      <c r="C68" s="22">
        <f t="shared" si="65"/>
        <v>1043</v>
      </c>
      <c r="D68" s="22">
        <f t="shared" si="65"/>
        <v>7180</v>
      </c>
      <c r="E68" s="22">
        <f t="shared" si="66"/>
        <v>-4646</v>
      </c>
      <c r="F68" s="22">
        <f t="shared" si="67"/>
        <v>347</v>
      </c>
      <c r="G68" s="22">
        <f t="shared" si="67"/>
        <v>4993</v>
      </c>
      <c r="H68" s="22">
        <f t="shared" si="68"/>
        <v>-2258</v>
      </c>
      <c r="I68" s="22">
        <v>162</v>
      </c>
      <c r="J68" s="22">
        <v>2420</v>
      </c>
      <c r="K68" s="22">
        <f t="shared" si="69"/>
        <v>-2027</v>
      </c>
      <c r="L68" s="22">
        <v>23</v>
      </c>
      <c r="M68" s="22">
        <v>2050</v>
      </c>
      <c r="N68" s="22">
        <f t="shared" si="70"/>
        <v>-361</v>
      </c>
      <c r="O68" s="22">
        <v>162</v>
      </c>
      <c r="P68" s="22">
        <v>523</v>
      </c>
      <c r="Q68" s="22">
        <f t="shared" si="71"/>
        <v>-1316</v>
      </c>
      <c r="R68" s="22">
        <f t="shared" si="72"/>
        <v>113</v>
      </c>
      <c r="S68" s="22">
        <f t="shared" si="72"/>
        <v>1429</v>
      </c>
      <c r="T68" s="22">
        <f t="shared" si="73"/>
        <v>-295</v>
      </c>
      <c r="U68" s="22">
        <v>71</v>
      </c>
      <c r="V68" s="22">
        <v>366</v>
      </c>
      <c r="W68" s="22">
        <f t="shared" si="74"/>
        <v>-1021</v>
      </c>
      <c r="X68" s="22">
        <v>42</v>
      </c>
      <c r="Y68" s="22">
        <v>1063</v>
      </c>
      <c r="Z68" s="22">
        <f t="shared" si="75"/>
        <v>-175</v>
      </c>
      <c r="AA68" s="22">
        <v>583</v>
      </c>
      <c r="AB68" s="22">
        <v>758</v>
      </c>
    </row>
    <row r="69" spans="1:28" s="1" customFormat="1" ht="21" customHeight="1" x14ac:dyDescent="0.2">
      <c r="A69" s="29" t="s">
        <v>155</v>
      </c>
      <c r="B69" s="24">
        <f t="shared" si="64"/>
        <v>-5829</v>
      </c>
      <c r="C69" s="24">
        <f t="shared" si="65"/>
        <v>1158</v>
      </c>
      <c r="D69" s="24">
        <f t="shared" si="65"/>
        <v>6987</v>
      </c>
      <c r="E69" s="24">
        <f t="shared" si="66"/>
        <v>-4380</v>
      </c>
      <c r="F69" s="24">
        <f t="shared" si="67"/>
        <v>364</v>
      </c>
      <c r="G69" s="24">
        <f t="shared" si="67"/>
        <v>4744</v>
      </c>
      <c r="H69" s="24">
        <f t="shared" si="68"/>
        <v>-1382</v>
      </c>
      <c r="I69" s="24">
        <v>31</v>
      </c>
      <c r="J69" s="24">
        <v>1413</v>
      </c>
      <c r="K69" s="24">
        <f t="shared" si="69"/>
        <v>-2431</v>
      </c>
      <c r="L69" s="24">
        <v>146</v>
      </c>
      <c r="M69" s="24">
        <v>2577</v>
      </c>
      <c r="N69" s="24">
        <f t="shared" si="70"/>
        <v>-567</v>
      </c>
      <c r="O69" s="24">
        <v>187</v>
      </c>
      <c r="P69" s="24">
        <v>754</v>
      </c>
      <c r="Q69" s="24">
        <f t="shared" si="71"/>
        <v>-1260</v>
      </c>
      <c r="R69" s="24">
        <f t="shared" si="72"/>
        <v>115</v>
      </c>
      <c r="S69" s="24">
        <f t="shared" si="72"/>
        <v>1375</v>
      </c>
      <c r="T69" s="24">
        <f t="shared" si="73"/>
        <v>-139</v>
      </c>
      <c r="U69" s="24">
        <v>69</v>
      </c>
      <c r="V69" s="24">
        <v>208</v>
      </c>
      <c r="W69" s="24">
        <f t="shared" si="74"/>
        <v>-1121</v>
      </c>
      <c r="X69" s="24">
        <v>46</v>
      </c>
      <c r="Y69" s="24">
        <v>1167</v>
      </c>
      <c r="Z69" s="24">
        <f t="shared" si="75"/>
        <v>-189</v>
      </c>
      <c r="AA69" s="24">
        <v>679</v>
      </c>
      <c r="AB69" s="24">
        <v>868</v>
      </c>
    </row>
    <row r="70" spans="1:28" s="1" customFormat="1" ht="21" customHeight="1" x14ac:dyDescent="0.2">
      <c r="A70" s="28" t="s">
        <v>156</v>
      </c>
      <c r="B70" s="22">
        <f t="shared" si="64"/>
        <v>-4971</v>
      </c>
      <c r="C70" s="22">
        <f t="shared" ref="C70:D73" si="76">F70+R70+AA70</f>
        <v>1141</v>
      </c>
      <c r="D70" s="22">
        <f t="shared" si="76"/>
        <v>6112</v>
      </c>
      <c r="E70" s="22">
        <f t="shared" si="66"/>
        <v>-3605</v>
      </c>
      <c r="F70" s="22">
        <f t="shared" ref="F70:G73" si="77">I70+O70+L70</f>
        <v>429</v>
      </c>
      <c r="G70" s="22">
        <f t="shared" si="77"/>
        <v>4034</v>
      </c>
      <c r="H70" s="22">
        <f t="shared" si="68"/>
        <v>-866</v>
      </c>
      <c r="I70" s="22">
        <v>24</v>
      </c>
      <c r="J70" s="22">
        <v>890</v>
      </c>
      <c r="K70" s="22">
        <f t="shared" si="69"/>
        <v>-2323</v>
      </c>
      <c r="L70" s="22">
        <v>189</v>
      </c>
      <c r="M70" s="22">
        <v>2512</v>
      </c>
      <c r="N70" s="22">
        <f t="shared" si="70"/>
        <v>-416</v>
      </c>
      <c r="O70" s="22">
        <v>216</v>
      </c>
      <c r="P70" s="22">
        <v>632</v>
      </c>
      <c r="Q70" s="22">
        <f t="shared" si="71"/>
        <v>-1127</v>
      </c>
      <c r="R70" s="22">
        <f t="shared" ref="R70:S73" si="78">+U70+X70</f>
        <v>51</v>
      </c>
      <c r="S70" s="22">
        <f t="shared" si="78"/>
        <v>1178</v>
      </c>
      <c r="T70" s="22">
        <f t="shared" si="73"/>
        <v>4</v>
      </c>
      <c r="U70" s="22">
        <v>6</v>
      </c>
      <c r="V70" s="22">
        <v>2</v>
      </c>
      <c r="W70" s="22">
        <f t="shared" si="74"/>
        <v>-1131</v>
      </c>
      <c r="X70" s="22">
        <v>45</v>
      </c>
      <c r="Y70" s="22">
        <v>1176</v>
      </c>
      <c r="Z70" s="22">
        <f t="shared" si="75"/>
        <v>-239</v>
      </c>
      <c r="AA70" s="22">
        <v>661</v>
      </c>
      <c r="AB70" s="22">
        <v>900</v>
      </c>
    </row>
    <row r="71" spans="1:28" s="1" customFormat="1" ht="21" customHeight="1" x14ac:dyDescent="0.2">
      <c r="A71" s="29" t="s">
        <v>157</v>
      </c>
      <c r="B71" s="24">
        <f t="shared" si="64"/>
        <v>-7854</v>
      </c>
      <c r="C71" s="24">
        <f t="shared" si="76"/>
        <v>1230</v>
      </c>
      <c r="D71" s="24">
        <f t="shared" si="76"/>
        <v>9084</v>
      </c>
      <c r="E71" s="24">
        <f t="shared" si="66"/>
        <v>-6132</v>
      </c>
      <c r="F71" s="24">
        <f t="shared" si="77"/>
        <v>461</v>
      </c>
      <c r="G71" s="24">
        <f t="shared" si="77"/>
        <v>6593</v>
      </c>
      <c r="H71" s="24">
        <f t="shared" si="68"/>
        <v>-5222</v>
      </c>
      <c r="I71" s="24">
        <v>157</v>
      </c>
      <c r="J71" s="24">
        <v>5379</v>
      </c>
      <c r="K71" s="24">
        <f t="shared" si="69"/>
        <v>-439</v>
      </c>
      <c r="L71" s="24">
        <v>54</v>
      </c>
      <c r="M71" s="24">
        <v>493</v>
      </c>
      <c r="N71" s="24">
        <f t="shared" si="70"/>
        <v>-471</v>
      </c>
      <c r="O71" s="24">
        <v>250</v>
      </c>
      <c r="P71" s="24">
        <v>721</v>
      </c>
      <c r="Q71" s="24">
        <f t="shared" si="71"/>
        <v>-1386</v>
      </c>
      <c r="R71" s="24">
        <f t="shared" si="78"/>
        <v>97</v>
      </c>
      <c r="S71" s="24">
        <f t="shared" si="78"/>
        <v>1483</v>
      </c>
      <c r="T71" s="24">
        <f t="shared" si="73"/>
        <v>-126</v>
      </c>
      <c r="U71" s="24">
        <v>48</v>
      </c>
      <c r="V71" s="24">
        <v>174</v>
      </c>
      <c r="W71" s="24">
        <f t="shared" si="74"/>
        <v>-1260</v>
      </c>
      <c r="X71" s="24">
        <v>49</v>
      </c>
      <c r="Y71" s="24">
        <v>1309</v>
      </c>
      <c r="Z71" s="24">
        <f t="shared" si="75"/>
        <v>-336</v>
      </c>
      <c r="AA71" s="24">
        <v>672</v>
      </c>
      <c r="AB71" s="24">
        <v>1008</v>
      </c>
    </row>
    <row r="72" spans="1:28" s="1" customFormat="1" ht="21" customHeight="1" x14ac:dyDescent="0.2">
      <c r="A72" s="28" t="s">
        <v>158</v>
      </c>
      <c r="B72" s="22">
        <f t="shared" si="64"/>
        <v>-7017</v>
      </c>
      <c r="C72" s="22">
        <f t="shared" si="76"/>
        <v>1039</v>
      </c>
      <c r="D72" s="22">
        <f t="shared" si="76"/>
        <v>8056</v>
      </c>
      <c r="E72" s="22">
        <f t="shared" si="66"/>
        <v>-4433</v>
      </c>
      <c r="F72" s="22">
        <f t="shared" si="77"/>
        <v>223</v>
      </c>
      <c r="G72" s="22">
        <f t="shared" si="77"/>
        <v>4656</v>
      </c>
      <c r="H72" s="22">
        <f t="shared" si="68"/>
        <v>-2361</v>
      </c>
      <c r="I72" s="22">
        <v>106</v>
      </c>
      <c r="J72" s="22">
        <v>2467</v>
      </c>
      <c r="K72" s="22">
        <f t="shared" si="69"/>
        <v>-1547</v>
      </c>
      <c r="L72" s="22">
        <v>-126</v>
      </c>
      <c r="M72" s="22">
        <v>1421</v>
      </c>
      <c r="N72" s="22">
        <f t="shared" si="70"/>
        <v>-525</v>
      </c>
      <c r="O72" s="22">
        <v>243</v>
      </c>
      <c r="P72" s="22">
        <v>768</v>
      </c>
      <c r="Q72" s="22">
        <f t="shared" si="71"/>
        <v>-2151</v>
      </c>
      <c r="R72" s="22">
        <f t="shared" si="78"/>
        <v>136</v>
      </c>
      <c r="S72" s="22">
        <f t="shared" si="78"/>
        <v>2287</v>
      </c>
      <c r="T72" s="22">
        <f t="shared" si="73"/>
        <v>-880</v>
      </c>
      <c r="U72" s="22">
        <v>82</v>
      </c>
      <c r="V72" s="22">
        <v>962</v>
      </c>
      <c r="W72" s="22">
        <f t="shared" si="74"/>
        <v>-1271</v>
      </c>
      <c r="X72" s="22">
        <v>54</v>
      </c>
      <c r="Y72" s="22">
        <v>1325</v>
      </c>
      <c r="Z72" s="22">
        <f t="shared" si="75"/>
        <v>-433</v>
      </c>
      <c r="AA72" s="22">
        <v>680</v>
      </c>
      <c r="AB72" s="22">
        <v>1113</v>
      </c>
    </row>
    <row r="73" spans="1:28" s="1" customFormat="1" ht="21" customHeight="1" x14ac:dyDescent="0.2">
      <c r="A73" s="29" t="s">
        <v>159</v>
      </c>
      <c r="B73" s="24">
        <f t="shared" si="64"/>
        <v>-6098</v>
      </c>
      <c r="C73" s="24">
        <f t="shared" si="76"/>
        <v>1167</v>
      </c>
      <c r="D73" s="24">
        <f t="shared" si="76"/>
        <v>7265</v>
      </c>
      <c r="E73" s="24">
        <f t="shared" si="66"/>
        <v>-4254</v>
      </c>
      <c r="F73" s="24">
        <f t="shared" si="77"/>
        <v>413</v>
      </c>
      <c r="G73" s="24">
        <f t="shared" si="77"/>
        <v>4667</v>
      </c>
      <c r="H73" s="24">
        <f t="shared" si="68"/>
        <v>-1057</v>
      </c>
      <c r="I73" s="24">
        <v>112</v>
      </c>
      <c r="J73" s="24">
        <v>1169</v>
      </c>
      <c r="K73" s="24">
        <f t="shared" si="69"/>
        <v>-2562</v>
      </c>
      <c r="L73" s="24">
        <v>46</v>
      </c>
      <c r="M73" s="24">
        <v>2608</v>
      </c>
      <c r="N73" s="24">
        <f t="shared" si="70"/>
        <v>-635</v>
      </c>
      <c r="O73" s="24">
        <v>255</v>
      </c>
      <c r="P73" s="24">
        <v>890</v>
      </c>
      <c r="Q73" s="24">
        <f t="shared" si="71"/>
        <v>-1450</v>
      </c>
      <c r="R73" s="24">
        <f t="shared" si="78"/>
        <v>114</v>
      </c>
      <c r="S73" s="24">
        <f t="shared" si="78"/>
        <v>1564</v>
      </c>
      <c r="T73" s="24">
        <f t="shared" si="73"/>
        <v>-252</v>
      </c>
      <c r="U73" s="24">
        <v>62</v>
      </c>
      <c r="V73" s="24">
        <v>314</v>
      </c>
      <c r="W73" s="24">
        <f t="shared" si="74"/>
        <v>-1198</v>
      </c>
      <c r="X73" s="24">
        <v>52</v>
      </c>
      <c r="Y73" s="24">
        <v>1250</v>
      </c>
      <c r="Z73" s="24">
        <f t="shared" si="75"/>
        <v>-394</v>
      </c>
      <c r="AA73" s="24">
        <v>640</v>
      </c>
      <c r="AB73" s="24">
        <v>1034</v>
      </c>
    </row>
    <row r="74" spans="1:28" s="1" customFormat="1" ht="21" customHeight="1" x14ac:dyDescent="0.2">
      <c r="A74" s="28" t="s">
        <v>161</v>
      </c>
      <c r="B74" s="22">
        <f t="shared" ref="B74:B81" si="79">C74-D74</f>
        <v>-5533</v>
      </c>
      <c r="C74" s="22">
        <f t="shared" ref="C74:D77" si="80">F74+R74+AA74</f>
        <v>1212</v>
      </c>
      <c r="D74" s="22">
        <f t="shared" si="80"/>
        <v>6745</v>
      </c>
      <c r="E74" s="22">
        <f t="shared" ref="E74:E81" si="81">F74-G74</f>
        <v>-3868</v>
      </c>
      <c r="F74" s="22">
        <f t="shared" ref="F74:G77" si="82">I74+O74+L74</f>
        <v>508</v>
      </c>
      <c r="G74" s="22">
        <f t="shared" si="82"/>
        <v>4376</v>
      </c>
      <c r="H74" s="22">
        <f t="shared" ref="H74:H81" si="83">I74-J74</f>
        <v>-1256</v>
      </c>
      <c r="I74" s="22">
        <v>83</v>
      </c>
      <c r="J74" s="22">
        <v>1339</v>
      </c>
      <c r="K74" s="22">
        <f t="shared" ref="K74:K81" si="84">L74-M74</f>
        <v>-2132</v>
      </c>
      <c r="L74" s="22">
        <v>199</v>
      </c>
      <c r="M74" s="22">
        <v>2331</v>
      </c>
      <c r="N74" s="22">
        <f t="shared" ref="N74:N81" si="85">O74-P74</f>
        <v>-480</v>
      </c>
      <c r="O74" s="22">
        <v>226</v>
      </c>
      <c r="P74" s="22">
        <v>706</v>
      </c>
      <c r="Q74" s="22">
        <f t="shared" ref="Q74:Q81" si="86">R74-S74</f>
        <v>-1224</v>
      </c>
      <c r="R74" s="22">
        <f t="shared" ref="R74:S77" si="87">+U74+X74</f>
        <v>47</v>
      </c>
      <c r="S74" s="22">
        <f t="shared" si="87"/>
        <v>1271</v>
      </c>
      <c r="T74" s="22">
        <f t="shared" ref="T74:T81" si="88">U74-V74</f>
        <v>5</v>
      </c>
      <c r="U74" s="22">
        <v>7</v>
      </c>
      <c r="V74" s="22">
        <v>2</v>
      </c>
      <c r="W74" s="22">
        <f t="shared" ref="W74:W81" si="89">X74-Y74</f>
        <v>-1229</v>
      </c>
      <c r="X74" s="22">
        <v>40</v>
      </c>
      <c r="Y74" s="22">
        <v>1269</v>
      </c>
      <c r="Z74" s="22">
        <f t="shared" ref="Z74:Z81" si="90">AA74-AB74</f>
        <v>-441</v>
      </c>
      <c r="AA74" s="22">
        <v>657</v>
      </c>
      <c r="AB74" s="22">
        <v>1098</v>
      </c>
    </row>
    <row r="75" spans="1:28" s="1" customFormat="1" ht="21" customHeight="1" x14ac:dyDescent="0.2">
      <c r="A75" s="29" t="s">
        <v>162</v>
      </c>
      <c r="B75" s="24">
        <f t="shared" si="79"/>
        <v>-5944</v>
      </c>
      <c r="C75" s="24">
        <f t="shared" si="80"/>
        <v>1025</v>
      </c>
      <c r="D75" s="24">
        <f t="shared" si="80"/>
        <v>6969</v>
      </c>
      <c r="E75" s="24">
        <f t="shared" si="81"/>
        <v>-4146</v>
      </c>
      <c r="F75" s="24">
        <f t="shared" si="82"/>
        <v>339</v>
      </c>
      <c r="G75" s="24">
        <f t="shared" si="82"/>
        <v>4485</v>
      </c>
      <c r="H75" s="24">
        <f t="shared" si="83"/>
        <v>-4008</v>
      </c>
      <c r="I75" s="24">
        <v>136</v>
      </c>
      <c r="J75" s="24">
        <v>4144</v>
      </c>
      <c r="K75" s="24">
        <f t="shared" si="84"/>
        <v>357</v>
      </c>
      <c r="L75" s="24">
        <v>-35</v>
      </c>
      <c r="M75" s="24">
        <v>-392</v>
      </c>
      <c r="N75" s="24">
        <f t="shared" si="85"/>
        <v>-495</v>
      </c>
      <c r="O75" s="24">
        <v>238</v>
      </c>
      <c r="P75" s="24">
        <v>733</v>
      </c>
      <c r="Q75" s="24">
        <f t="shared" si="86"/>
        <v>-1348</v>
      </c>
      <c r="R75" s="24">
        <f t="shared" si="87"/>
        <v>81</v>
      </c>
      <c r="S75" s="24">
        <f t="shared" si="87"/>
        <v>1429</v>
      </c>
      <c r="T75" s="24">
        <f t="shared" si="88"/>
        <v>-108</v>
      </c>
      <c r="U75" s="24">
        <v>46</v>
      </c>
      <c r="V75" s="24">
        <v>154</v>
      </c>
      <c r="W75" s="24">
        <f t="shared" si="89"/>
        <v>-1240</v>
      </c>
      <c r="X75" s="24">
        <v>35</v>
      </c>
      <c r="Y75" s="24">
        <v>1275</v>
      </c>
      <c r="Z75" s="24">
        <f t="shared" si="90"/>
        <v>-450</v>
      </c>
      <c r="AA75" s="24">
        <v>605</v>
      </c>
      <c r="AB75" s="24">
        <v>1055</v>
      </c>
    </row>
    <row r="76" spans="1:28" s="1" customFormat="1" ht="21" customHeight="1" x14ac:dyDescent="0.2">
      <c r="A76" s="28" t="s">
        <v>163</v>
      </c>
      <c r="B76" s="22">
        <f t="shared" si="79"/>
        <v>-6911</v>
      </c>
      <c r="C76" s="22">
        <f t="shared" si="80"/>
        <v>1363</v>
      </c>
      <c r="D76" s="22">
        <f t="shared" si="80"/>
        <v>8274</v>
      </c>
      <c r="E76" s="22">
        <f t="shared" si="81"/>
        <v>-3950</v>
      </c>
      <c r="F76" s="22">
        <f t="shared" si="82"/>
        <v>658</v>
      </c>
      <c r="G76" s="22">
        <f t="shared" si="82"/>
        <v>4608</v>
      </c>
      <c r="H76" s="22">
        <f t="shared" si="83"/>
        <v>-2270</v>
      </c>
      <c r="I76" s="22">
        <v>138</v>
      </c>
      <c r="J76" s="22">
        <v>2408</v>
      </c>
      <c r="K76" s="22">
        <f t="shared" si="84"/>
        <v>-1214</v>
      </c>
      <c r="L76" s="22">
        <v>274</v>
      </c>
      <c r="M76" s="22">
        <v>1488</v>
      </c>
      <c r="N76" s="22">
        <f t="shared" si="85"/>
        <v>-466</v>
      </c>
      <c r="O76" s="22">
        <v>246</v>
      </c>
      <c r="P76" s="22">
        <v>712</v>
      </c>
      <c r="Q76" s="22">
        <f t="shared" si="86"/>
        <v>-2494</v>
      </c>
      <c r="R76" s="22">
        <f t="shared" si="87"/>
        <v>98</v>
      </c>
      <c r="S76" s="22">
        <f t="shared" si="87"/>
        <v>2592</v>
      </c>
      <c r="T76" s="22">
        <f t="shared" si="88"/>
        <v>-1192</v>
      </c>
      <c r="U76" s="22">
        <v>61</v>
      </c>
      <c r="V76" s="22">
        <v>1253</v>
      </c>
      <c r="W76" s="22">
        <f t="shared" si="89"/>
        <v>-1302</v>
      </c>
      <c r="X76" s="22">
        <v>37</v>
      </c>
      <c r="Y76" s="22">
        <v>1339</v>
      </c>
      <c r="Z76" s="22">
        <f t="shared" si="90"/>
        <v>-467</v>
      </c>
      <c r="AA76" s="22">
        <v>607</v>
      </c>
      <c r="AB76" s="22">
        <v>1074</v>
      </c>
    </row>
    <row r="77" spans="1:28" s="1" customFormat="1" ht="21" customHeight="1" x14ac:dyDescent="0.2">
      <c r="A77" s="29" t="s">
        <v>164</v>
      </c>
      <c r="B77" s="24">
        <f t="shared" si="79"/>
        <v>-6288</v>
      </c>
      <c r="C77" s="24">
        <f t="shared" si="80"/>
        <v>1204</v>
      </c>
      <c r="D77" s="24">
        <f t="shared" si="80"/>
        <v>7492</v>
      </c>
      <c r="E77" s="24">
        <f t="shared" si="81"/>
        <v>-4225</v>
      </c>
      <c r="F77" s="24">
        <f t="shared" si="82"/>
        <v>481</v>
      </c>
      <c r="G77" s="24">
        <f t="shared" si="82"/>
        <v>4706</v>
      </c>
      <c r="H77" s="24">
        <f t="shared" si="83"/>
        <v>-1277</v>
      </c>
      <c r="I77" s="24">
        <v>116</v>
      </c>
      <c r="J77" s="24">
        <v>1393</v>
      </c>
      <c r="K77" s="24">
        <f t="shared" si="84"/>
        <v>-2226</v>
      </c>
      <c r="L77" s="24">
        <v>118</v>
      </c>
      <c r="M77" s="24">
        <v>2344</v>
      </c>
      <c r="N77" s="24">
        <f t="shared" si="85"/>
        <v>-722</v>
      </c>
      <c r="O77" s="24">
        <v>247</v>
      </c>
      <c r="P77" s="24">
        <v>969</v>
      </c>
      <c r="Q77" s="24">
        <f t="shared" si="86"/>
        <v>-1666</v>
      </c>
      <c r="R77" s="24">
        <f t="shared" si="87"/>
        <v>110</v>
      </c>
      <c r="S77" s="24">
        <f t="shared" si="87"/>
        <v>1776</v>
      </c>
      <c r="T77" s="24">
        <f t="shared" si="88"/>
        <v>-246</v>
      </c>
      <c r="U77" s="24">
        <v>65</v>
      </c>
      <c r="V77" s="24">
        <v>311</v>
      </c>
      <c r="W77" s="24">
        <f t="shared" si="89"/>
        <v>-1420</v>
      </c>
      <c r="X77" s="24">
        <v>45</v>
      </c>
      <c r="Y77" s="24">
        <v>1465</v>
      </c>
      <c r="Z77" s="24">
        <f t="shared" si="90"/>
        <v>-397</v>
      </c>
      <c r="AA77" s="24">
        <v>613</v>
      </c>
      <c r="AB77" s="24">
        <v>1010</v>
      </c>
    </row>
    <row r="78" spans="1:28" s="1" customFormat="1" ht="21" customHeight="1" x14ac:dyDescent="0.2">
      <c r="A78" s="28" t="s">
        <v>165</v>
      </c>
      <c r="B78" s="22">
        <f t="shared" si="79"/>
        <v>-5178</v>
      </c>
      <c r="C78" s="22">
        <f t="shared" ref="C78:D81" si="91">F78+R78+AA78</f>
        <v>848</v>
      </c>
      <c r="D78" s="22">
        <f t="shared" si="91"/>
        <v>6026</v>
      </c>
      <c r="E78" s="22">
        <f t="shared" si="81"/>
        <v>-3490</v>
      </c>
      <c r="F78" s="22">
        <f t="shared" ref="F78:G81" si="92">I78+O78+L78</f>
        <v>191</v>
      </c>
      <c r="G78" s="22">
        <f t="shared" si="92"/>
        <v>3681</v>
      </c>
      <c r="H78" s="22">
        <f t="shared" si="83"/>
        <v>-665</v>
      </c>
      <c r="I78" s="22">
        <v>77</v>
      </c>
      <c r="J78" s="22">
        <v>742</v>
      </c>
      <c r="K78" s="22">
        <f t="shared" si="84"/>
        <v>-2220</v>
      </c>
      <c r="L78" s="22">
        <v>-112</v>
      </c>
      <c r="M78" s="22">
        <v>2108</v>
      </c>
      <c r="N78" s="22">
        <f t="shared" si="85"/>
        <v>-605</v>
      </c>
      <c r="O78" s="22">
        <v>226</v>
      </c>
      <c r="P78" s="22">
        <v>831</v>
      </c>
      <c r="Q78" s="22">
        <f t="shared" si="86"/>
        <v>-1410</v>
      </c>
      <c r="R78" s="22">
        <f t="shared" ref="R78:S81" si="93">+U78+X78</f>
        <v>53</v>
      </c>
      <c r="S78" s="22">
        <f t="shared" si="93"/>
        <v>1463</v>
      </c>
      <c r="T78" s="22">
        <f t="shared" si="88"/>
        <v>4</v>
      </c>
      <c r="U78" s="22">
        <v>5</v>
      </c>
      <c r="V78" s="22">
        <v>1</v>
      </c>
      <c r="W78" s="22">
        <f t="shared" si="89"/>
        <v>-1414</v>
      </c>
      <c r="X78" s="22">
        <v>48</v>
      </c>
      <c r="Y78" s="22">
        <v>1462</v>
      </c>
      <c r="Z78" s="22">
        <f t="shared" si="90"/>
        <v>-278</v>
      </c>
      <c r="AA78" s="22">
        <v>604</v>
      </c>
      <c r="AB78" s="22">
        <v>882</v>
      </c>
    </row>
    <row r="79" spans="1:28" s="1" customFormat="1" ht="21" customHeight="1" x14ac:dyDescent="0.2">
      <c r="A79" s="29" t="s">
        <v>166</v>
      </c>
      <c r="B79" s="24">
        <f t="shared" si="79"/>
        <v>-6394</v>
      </c>
      <c r="C79" s="24">
        <f t="shared" si="91"/>
        <v>995</v>
      </c>
      <c r="D79" s="24">
        <f t="shared" si="91"/>
        <v>7389</v>
      </c>
      <c r="E79" s="24">
        <f t="shared" si="81"/>
        <v>-4347</v>
      </c>
      <c r="F79" s="24">
        <f t="shared" si="92"/>
        <v>272</v>
      </c>
      <c r="G79" s="24">
        <f t="shared" si="92"/>
        <v>4619</v>
      </c>
      <c r="H79" s="24">
        <f t="shared" si="83"/>
        <v>-6201</v>
      </c>
      <c r="I79" s="24">
        <v>163</v>
      </c>
      <c r="J79" s="24">
        <v>6364</v>
      </c>
      <c r="K79" s="24">
        <f t="shared" si="84"/>
        <v>2431</v>
      </c>
      <c r="L79" s="24">
        <v>-92</v>
      </c>
      <c r="M79" s="24">
        <v>-2523</v>
      </c>
      <c r="N79" s="24">
        <f t="shared" si="85"/>
        <v>-577</v>
      </c>
      <c r="O79" s="24">
        <v>201</v>
      </c>
      <c r="P79" s="24">
        <v>778</v>
      </c>
      <c r="Q79" s="24">
        <f t="shared" si="86"/>
        <v>-1742</v>
      </c>
      <c r="R79" s="24">
        <f t="shared" si="93"/>
        <v>134</v>
      </c>
      <c r="S79" s="24">
        <f t="shared" si="93"/>
        <v>1876</v>
      </c>
      <c r="T79" s="24">
        <f t="shared" si="88"/>
        <v>-350</v>
      </c>
      <c r="U79" s="24">
        <v>83</v>
      </c>
      <c r="V79" s="24">
        <v>433</v>
      </c>
      <c r="W79" s="24">
        <f t="shared" si="89"/>
        <v>-1392</v>
      </c>
      <c r="X79" s="24">
        <v>51</v>
      </c>
      <c r="Y79" s="24">
        <v>1443</v>
      </c>
      <c r="Z79" s="24">
        <f t="shared" si="90"/>
        <v>-305</v>
      </c>
      <c r="AA79" s="24">
        <v>589</v>
      </c>
      <c r="AB79" s="24">
        <v>894</v>
      </c>
    </row>
    <row r="80" spans="1:28" s="1" customFormat="1" ht="21" customHeight="1" x14ac:dyDescent="0.2">
      <c r="A80" s="28" t="s">
        <v>167</v>
      </c>
      <c r="B80" s="22">
        <f t="shared" si="79"/>
        <v>-7030</v>
      </c>
      <c r="C80" s="22">
        <f t="shared" si="91"/>
        <v>968</v>
      </c>
      <c r="D80" s="22">
        <f t="shared" si="91"/>
        <v>7998</v>
      </c>
      <c r="E80" s="22">
        <f t="shared" si="81"/>
        <v>-4109</v>
      </c>
      <c r="F80" s="22">
        <f t="shared" si="92"/>
        <v>258</v>
      </c>
      <c r="G80" s="22">
        <f t="shared" si="92"/>
        <v>4367</v>
      </c>
      <c r="H80" s="22">
        <f t="shared" si="83"/>
        <v>-2635</v>
      </c>
      <c r="I80" s="22">
        <v>103</v>
      </c>
      <c r="J80" s="22">
        <v>2738</v>
      </c>
      <c r="K80" s="22">
        <f t="shared" si="84"/>
        <v>-890</v>
      </c>
      <c r="L80" s="22">
        <v>-6</v>
      </c>
      <c r="M80" s="22">
        <v>884</v>
      </c>
      <c r="N80" s="22">
        <f t="shared" si="85"/>
        <v>-584</v>
      </c>
      <c r="O80" s="22">
        <v>161</v>
      </c>
      <c r="P80" s="22">
        <v>745</v>
      </c>
      <c r="Q80" s="22">
        <f t="shared" si="86"/>
        <v>-2647</v>
      </c>
      <c r="R80" s="22">
        <f t="shared" si="93"/>
        <v>144</v>
      </c>
      <c r="S80" s="22">
        <f t="shared" si="93"/>
        <v>2791</v>
      </c>
      <c r="T80" s="22">
        <f t="shared" si="88"/>
        <v>-1277</v>
      </c>
      <c r="U80" s="22">
        <v>95</v>
      </c>
      <c r="V80" s="22">
        <v>1372</v>
      </c>
      <c r="W80" s="22">
        <f t="shared" si="89"/>
        <v>-1370</v>
      </c>
      <c r="X80" s="22">
        <v>49</v>
      </c>
      <c r="Y80" s="22">
        <v>1419</v>
      </c>
      <c r="Z80" s="22">
        <f t="shared" si="90"/>
        <v>-274</v>
      </c>
      <c r="AA80" s="22">
        <v>566</v>
      </c>
      <c r="AB80" s="22">
        <v>840</v>
      </c>
    </row>
    <row r="81" spans="1:28" s="1" customFormat="1" ht="21" customHeight="1" x14ac:dyDescent="0.2">
      <c r="A81" s="29" t="s">
        <v>168</v>
      </c>
      <c r="B81" s="24">
        <f t="shared" si="79"/>
        <v>-5503</v>
      </c>
      <c r="C81" s="24">
        <f t="shared" si="91"/>
        <v>1348</v>
      </c>
      <c r="D81" s="24">
        <f t="shared" si="91"/>
        <v>6851</v>
      </c>
      <c r="E81" s="24">
        <f t="shared" si="81"/>
        <v>-3677</v>
      </c>
      <c r="F81" s="24">
        <f t="shared" si="92"/>
        <v>610</v>
      </c>
      <c r="G81" s="24">
        <f t="shared" si="92"/>
        <v>4287</v>
      </c>
      <c r="H81" s="24">
        <f t="shared" si="83"/>
        <v>-923</v>
      </c>
      <c r="I81" s="24">
        <v>311</v>
      </c>
      <c r="J81" s="24">
        <v>1234</v>
      </c>
      <c r="K81" s="24">
        <f t="shared" si="84"/>
        <v>-2120</v>
      </c>
      <c r="L81" s="24">
        <v>27</v>
      </c>
      <c r="M81" s="24">
        <v>2147</v>
      </c>
      <c r="N81" s="24">
        <f t="shared" si="85"/>
        <v>-634</v>
      </c>
      <c r="O81" s="24">
        <v>272</v>
      </c>
      <c r="P81" s="24">
        <v>906</v>
      </c>
      <c r="Q81" s="24">
        <f t="shared" si="86"/>
        <v>-1660</v>
      </c>
      <c r="R81" s="24">
        <f t="shared" si="93"/>
        <v>70</v>
      </c>
      <c r="S81" s="24">
        <f t="shared" si="93"/>
        <v>1730</v>
      </c>
      <c r="T81" s="24">
        <f t="shared" si="88"/>
        <v>-278</v>
      </c>
      <c r="U81" s="24">
        <v>20</v>
      </c>
      <c r="V81" s="24">
        <v>298</v>
      </c>
      <c r="W81" s="24">
        <f t="shared" si="89"/>
        <v>-1382</v>
      </c>
      <c r="X81" s="24">
        <v>50</v>
      </c>
      <c r="Y81" s="24">
        <v>1432</v>
      </c>
      <c r="Z81" s="24">
        <f t="shared" si="90"/>
        <v>-166</v>
      </c>
      <c r="AA81" s="24">
        <v>668</v>
      </c>
      <c r="AB81" s="24">
        <v>834</v>
      </c>
    </row>
    <row r="82" spans="1:28" s="1" customFormat="1" ht="21" customHeight="1" x14ac:dyDescent="0.2">
      <c r="A82" s="28" t="s">
        <v>172</v>
      </c>
      <c r="B82" s="22">
        <f t="shared" ref="B82:B85" si="94">C82-D82</f>
        <v>-5628</v>
      </c>
      <c r="C82" s="22">
        <f t="shared" ref="C82:C85" si="95">F82+R82+AA82</f>
        <v>835</v>
      </c>
      <c r="D82" s="22">
        <f t="shared" ref="D82:D85" si="96">G82+S82+AB82</f>
        <v>6463</v>
      </c>
      <c r="E82" s="22">
        <f t="shared" ref="E82:E85" si="97">F82-G82</f>
        <v>-4223</v>
      </c>
      <c r="F82" s="22">
        <f t="shared" ref="F82:F85" si="98">I82+O82+L82</f>
        <v>131</v>
      </c>
      <c r="G82" s="22">
        <f t="shared" ref="G82:G85" si="99">J82+P82+M82</f>
        <v>4354</v>
      </c>
      <c r="H82" s="22">
        <f t="shared" ref="H82:H85" si="100">I82-J82</f>
        <v>-542</v>
      </c>
      <c r="I82" s="22">
        <v>141</v>
      </c>
      <c r="J82" s="22">
        <v>683</v>
      </c>
      <c r="K82" s="22">
        <f t="shared" ref="K82:K85" si="101">L82-M82</f>
        <v>-3102</v>
      </c>
      <c r="L82" s="22">
        <v>-154</v>
      </c>
      <c r="M82" s="22">
        <v>2948</v>
      </c>
      <c r="N82" s="22">
        <f t="shared" ref="N82:N85" si="102">O82-P82</f>
        <v>-579</v>
      </c>
      <c r="O82" s="22">
        <v>144</v>
      </c>
      <c r="P82" s="22">
        <v>723</v>
      </c>
      <c r="Q82" s="22">
        <f t="shared" ref="Q82:Q85" si="103">R82-S82</f>
        <v>-1264</v>
      </c>
      <c r="R82" s="22">
        <f t="shared" ref="R82:R85" si="104">+U82+X82</f>
        <v>88</v>
      </c>
      <c r="S82" s="22">
        <f t="shared" ref="S82:S85" si="105">+V82+Y82</f>
        <v>1352</v>
      </c>
      <c r="T82" s="22">
        <f t="shared" ref="T82:T85" si="106">U82-V82</f>
        <v>6</v>
      </c>
      <c r="U82" s="22">
        <v>6</v>
      </c>
      <c r="V82" s="22">
        <v>0</v>
      </c>
      <c r="W82" s="22">
        <f t="shared" ref="W82:W85" si="107">X82-Y82</f>
        <v>-1270</v>
      </c>
      <c r="X82" s="22">
        <v>82</v>
      </c>
      <c r="Y82" s="22">
        <v>1352</v>
      </c>
      <c r="Z82" s="22">
        <f t="shared" ref="Z82:Z85" si="108">AA82-AB82</f>
        <v>-141</v>
      </c>
      <c r="AA82" s="22">
        <v>616</v>
      </c>
      <c r="AB82" s="22">
        <v>757</v>
      </c>
    </row>
    <row r="83" spans="1:28" s="1" customFormat="1" ht="21" customHeight="1" x14ac:dyDescent="0.2">
      <c r="A83" s="29" t="s">
        <v>173</v>
      </c>
      <c r="B83" s="24">
        <f t="shared" si="94"/>
        <v>0</v>
      </c>
      <c r="C83" s="24">
        <f t="shared" si="95"/>
        <v>0</v>
      </c>
      <c r="D83" s="24">
        <f t="shared" si="96"/>
        <v>0</v>
      </c>
      <c r="E83" s="24">
        <f t="shared" si="97"/>
        <v>0</v>
      </c>
      <c r="F83" s="24">
        <f t="shared" si="98"/>
        <v>0</v>
      </c>
      <c r="G83" s="24">
        <f t="shared" si="99"/>
        <v>0</v>
      </c>
      <c r="H83" s="24">
        <f t="shared" si="100"/>
        <v>0</v>
      </c>
      <c r="I83" s="24">
        <v>0</v>
      </c>
      <c r="J83" s="24">
        <v>0</v>
      </c>
      <c r="K83" s="24">
        <f t="shared" si="101"/>
        <v>0</v>
      </c>
      <c r="L83" s="24">
        <v>0</v>
      </c>
      <c r="M83" s="24">
        <v>0</v>
      </c>
      <c r="N83" s="24">
        <f t="shared" si="102"/>
        <v>0</v>
      </c>
      <c r="O83" s="24">
        <v>0</v>
      </c>
      <c r="P83" s="24">
        <v>0</v>
      </c>
      <c r="Q83" s="24">
        <f t="shared" si="103"/>
        <v>0</v>
      </c>
      <c r="R83" s="24">
        <f t="shared" si="104"/>
        <v>0</v>
      </c>
      <c r="S83" s="24">
        <f t="shared" si="105"/>
        <v>0</v>
      </c>
      <c r="T83" s="24">
        <f t="shared" si="106"/>
        <v>0</v>
      </c>
      <c r="U83" s="24">
        <v>0</v>
      </c>
      <c r="V83" s="24">
        <v>0</v>
      </c>
      <c r="W83" s="24">
        <f t="shared" si="107"/>
        <v>0</v>
      </c>
      <c r="X83" s="24">
        <v>0</v>
      </c>
      <c r="Y83" s="24">
        <v>0</v>
      </c>
      <c r="Z83" s="24">
        <f t="shared" si="108"/>
        <v>0</v>
      </c>
      <c r="AA83" s="24">
        <v>0</v>
      </c>
      <c r="AB83" s="24">
        <v>0</v>
      </c>
    </row>
    <row r="84" spans="1:28" s="1" customFormat="1" ht="21" customHeight="1" x14ac:dyDescent="0.2">
      <c r="A84" s="28" t="s">
        <v>174</v>
      </c>
      <c r="B84" s="22">
        <f t="shared" si="94"/>
        <v>0</v>
      </c>
      <c r="C84" s="22">
        <f t="shared" si="95"/>
        <v>0</v>
      </c>
      <c r="D84" s="22">
        <f t="shared" si="96"/>
        <v>0</v>
      </c>
      <c r="E84" s="22">
        <f t="shared" si="97"/>
        <v>0</v>
      </c>
      <c r="F84" s="22">
        <f t="shared" si="98"/>
        <v>0</v>
      </c>
      <c r="G84" s="22">
        <f t="shared" si="99"/>
        <v>0</v>
      </c>
      <c r="H84" s="22">
        <f t="shared" si="100"/>
        <v>0</v>
      </c>
      <c r="I84" s="22">
        <v>0</v>
      </c>
      <c r="J84" s="22">
        <v>0</v>
      </c>
      <c r="K84" s="22">
        <f t="shared" si="101"/>
        <v>0</v>
      </c>
      <c r="L84" s="22">
        <v>0</v>
      </c>
      <c r="M84" s="22">
        <v>0</v>
      </c>
      <c r="N84" s="22">
        <f t="shared" si="102"/>
        <v>0</v>
      </c>
      <c r="O84" s="22">
        <v>0</v>
      </c>
      <c r="P84" s="22">
        <v>0</v>
      </c>
      <c r="Q84" s="22">
        <f t="shared" si="103"/>
        <v>0</v>
      </c>
      <c r="R84" s="22">
        <f t="shared" si="104"/>
        <v>0</v>
      </c>
      <c r="S84" s="22">
        <f t="shared" si="105"/>
        <v>0</v>
      </c>
      <c r="T84" s="22">
        <f t="shared" si="106"/>
        <v>0</v>
      </c>
      <c r="U84" s="22">
        <v>0</v>
      </c>
      <c r="V84" s="22">
        <v>0</v>
      </c>
      <c r="W84" s="22">
        <f t="shared" si="107"/>
        <v>0</v>
      </c>
      <c r="X84" s="22">
        <v>0</v>
      </c>
      <c r="Y84" s="22">
        <v>0</v>
      </c>
      <c r="Z84" s="22">
        <f t="shared" si="108"/>
        <v>0</v>
      </c>
      <c r="AA84" s="22">
        <v>0</v>
      </c>
      <c r="AB84" s="22">
        <v>0</v>
      </c>
    </row>
    <row r="85" spans="1:28" s="1" customFormat="1" ht="21" customHeight="1" x14ac:dyDescent="0.2">
      <c r="A85" s="29" t="s">
        <v>175</v>
      </c>
      <c r="B85" s="24">
        <f t="shared" si="94"/>
        <v>0</v>
      </c>
      <c r="C85" s="24">
        <f t="shared" si="95"/>
        <v>0</v>
      </c>
      <c r="D85" s="24">
        <f t="shared" si="96"/>
        <v>0</v>
      </c>
      <c r="E85" s="24">
        <f t="shared" si="97"/>
        <v>0</v>
      </c>
      <c r="F85" s="24">
        <f t="shared" si="98"/>
        <v>0</v>
      </c>
      <c r="G85" s="24">
        <f t="shared" si="99"/>
        <v>0</v>
      </c>
      <c r="H85" s="24">
        <f t="shared" si="100"/>
        <v>0</v>
      </c>
      <c r="I85" s="24">
        <v>0</v>
      </c>
      <c r="J85" s="24">
        <v>0</v>
      </c>
      <c r="K85" s="24">
        <f t="shared" si="101"/>
        <v>0</v>
      </c>
      <c r="L85" s="24">
        <v>0</v>
      </c>
      <c r="M85" s="24">
        <v>0</v>
      </c>
      <c r="N85" s="24">
        <f t="shared" si="102"/>
        <v>0</v>
      </c>
      <c r="O85" s="24">
        <v>0</v>
      </c>
      <c r="P85" s="24">
        <v>0</v>
      </c>
      <c r="Q85" s="24">
        <f t="shared" si="103"/>
        <v>0</v>
      </c>
      <c r="R85" s="24">
        <f t="shared" si="104"/>
        <v>0</v>
      </c>
      <c r="S85" s="24">
        <f t="shared" si="105"/>
        <v>0</v>
      </c>
      <c r="T85" s="24">
        <f t="shared" si="106"/>
        <v>0</v>
      </c>
      <c r="U85" s="24">
        <v>0</v>
      </c>
      <c r="V85" s="24">
        <v>0</v>
      </c>
      <c r="W85" s="24">
        <f t="shared" si="107"/>
        <v>0</v>
      </c>
      <c r="X85" s="24">
        <v>0</v>
      </c>
      <c r="Y85" s="24">
        <v>0</v>
      </c>
      <c r="Z85" s="24">
        <f t="shared" si="108"/>
        <v>0</v>
      </c>
      <c r="AA85" s="24">
        <v>0</v>
      </c>
      <c r="AB85" s="24">
        <v>0</v>
      </c>
    </row>
    <row r="86" spans="1:28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" customFormat="1" ht="2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" customFormat="1" ht="2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1" customFormat="1" ht="2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1" customFormat="1" ht="2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" customFormat="1" ht="2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" customFormat="1" ht="2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" customFormat="1" ht="2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" customFormat="1" ht="2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2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2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2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" customFormat="1" ht="2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1" customFormat="1" ht="2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1" customFormat="1" ht="2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" customFormat="1" ht="2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" customFormat="1" ht="2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" customFormat="1" ht="2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" customFormat="1" ht="2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" customFormat="1" ht="2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" customFormat="1" ht="2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" customFormat="1" ht="2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" customFormat="1" ht="2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" customFormat="1" ht="2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" customFormat="1" ht="2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" customFormat="1" ht="2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1" customFormat="1" ht="2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1" customFormat="1" ht="2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s="1" customFormat="1" ht="2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s="1" customFormat="1" ht="2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s="1" customFormat="1" ht="2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s="1" customFormat="1" ht="21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s="1" customFormat="1" ht="21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s="1" customFormat="1" ht="21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s="1" customFormat="1" ht="21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s="1" customFormat="1" ht="21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s="1" customFormat="1" ht="21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s="1" customFormat="1" ht="2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s="1" customFormat="1" ht="2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s="1" customFormat="1" ht="2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</sheetData>
  <mergeCells count="22">
    <mergeCell ref="H8:J8"/>
    <mergeCell ref="Q8:Q9"/>
    <mergeCell ref="Z7:AB7"/>
    <mergeCell ref="Q7:Y7"/>
    <mergeCell ref="S8:S9"/>
    <mergeCell ref="AB8:AB9"/>
    <mergeCell ref="A6:A9"/>
    <mergeCell ref="W8:Y8"/>
    <mergeCell ref="Z8:Z9"/>
    <mergeCell ref="B6:AB6"/>
    <mergeCell ref="B7:B9"/>
    <mergeCell ref="C7:C9"/>
    <mergeCell ref="D7:D9"/>
    <mergeCell ref="E7:P7"/>
    <mergeCell ref="T8:V8"/>
    <mergeCell ref="E8:E9"/>
    <mergeCell ref="G8:G9"/>
    <mergeCell ref="F8:F9"/>
    <mergeCell ref="K8:M8"/>
    <mergeCell ref="AA8:AA9"/>
    <mergeCell ref="R8:R9"/>
    <mergeCell ref="N8:P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39" fitToHeight="5" orientation="landscape" r:id="rId1"/>
  <headerFooter alignWithMargins="0"/>
  <rowBreaks count="1" manualBreakCount="1">
    <brk id="69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pageSetUpPr fitToPage="1"/>
  </sheetPr>
  <dimension ref="A2:S221"/>
  <sheetViews>
    <sheetView showGridLines="0" view="pageBreakPreview" zoomScale="75" zoomScaleNormal="75" workbookViewId="0">
      <pane ySplit="10" topLeftCell="A65" activePane="bottomLeft" state="frozen"/>
      <selection pane="bottomLeft" activeCell="P86" sqref="P86"/>
    </sheetView>
  </sheetViews>
  <sheetFormatPr defaultRowHeight="12.75" x14ac:dyDescent="0.2"/>
  <cols>
    <col min="1" max="1" width="14.5703125" customWidth="1"/>
    <col min="2" max="2" width="13" customWidth="1"/>
    <col min="3" max="3" width="14.7109375" customWidth="1"/>
    <col min="4" max="4" width="14" customWidth="1"/>
    <col min="5" max="5" width="13.28515625" customWidth="1"/>
    <col min="6" max="7" width="13.42578125" customWidth="1"/>
    <col min="8" max="8" width="12.7109375" customWidth="1"/>
    <col min="9" max="9" width="14.140625" customWidth="1"/>
    <col min="10" max="10" width="14.28515625" customWidth="1"/>
    <col min="11" max="11" width="11.7109375" customWidth="1"/>
    <col min="12" max="12" width="15" customWidth="1"/>
    <col min="13" max="13" width="13.28515625" customWidth="1"/>
    <col min="14" max="14" width="14.140625" customWidth="1"/>
    <col min="15" max="15" width="13" customWidth="1"/>
    <col min="16" max="16" width="14.42578125" customWidth="1"/>
  </cols>
  <sheetData>
    <row r="2" spans="1:16" ht="20.25" x14ac:dyDescent="0.2">
      <c r="A2" s="12" t="s">
        <v>170</v>
      </c>
    </row>
    <row r="4" spans="1:16" ht="15.75" x14ac:dyDescent="0.25">
      <c r="A4" s="5" t="s">
        <v>103</v>
      </c>
      <c r="C4" s="5"/>
      <c r="D4" s="5"/>
    </row>
    <row r="5" spans="1:16" x14ac:dyDescent="0.2">
      <c r="J5" s="2"/>
    </row>
    <row r="6" spans="1:16" ht="24" customHeight="1" x14ac:dyDescent="0.2">
      <c r="A6" s="49" t="s">
        <v>171</v>
      </c>
      <c r="B6" s="58" t="s">
        <v>43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s="1" customFormat="1" ht="38.25" customHeight="1" x14ac:dyDescent="0.2">
      <c r="A7" s="56"/>
      <c r="B7" s="61" t="s">
        <v>38</v>
      </c>
      <c r="C7" s="63" t="s">
        <v>39</v>
      </c>
      <c r="D7" s="65" t="s">
        <v>45</v>
      </c>
      <c r="E7" s="67" t="s">
        <v>59</v>
      </c>
      <c r="F7" s="68"/>
      <c r="G7" s="91"/>
      <c r="H7" s="67" t="s">
        <v>60</v>
      </c>
      <c r="I7" s="68"/>
      <c r="J7" s="68"/>
      <c r="K7" s="68"/>
      <c r="L7" s="68"/>
      <c r="M7" s="68"/>
      <c r="N7" s="68"/>
      <c r="O7" s="68"/>
      <c r="P7" s="91"/>
    </row>
    <row r="8" spans="1:16" s="1" customFormat="1" ht="34.5" customHeight="1" x14ac:dyDescent="0.2">
      <c r="A8" s="56"/>
      <c r="B8" s="61"/>
      <c r="C8" s="98"/>
      <c r="D8" s="90"/>
      <c r="E8" s="92" t="s">
        <v>38</v>
      </c>
      <c r="F8" s="85" t="s">
        <v>39</v>
      </c>
      <c r="G8" s="85" t="s">
        <v>45</v>
      </c>
      <c r="H8" s="92" t="s">
        <v>38</v>
      </c>
      <c r="I8" s="85" t="s">
        <v>39</v>
      </c>
      <c r="J8" s="85" t="s">
        <v>45</v>
      </c>
      <c r="K8" s="89" t="s">
        <v>144</v>
      </c>
      <c r="L8" s="89"/>
      <c r="M8" s="89"/>
      <c r="N8" s="89" t="s">
        <v>145</v>
      </c>
      <c r="O8" s="89"/>
      <c r="P8" s="89"/>
    </row>
    <row r="9" spans="1:16" s="1" customFormat="1" ht="38.25" customHeight="1" x14ac:dyDescent="0.2">
      <c r="A9" s="50"/>
      <c r="B9" s="62"/>
      <c r="C9" s="64"/>
      <c r="D9" s="66"/>
      <c r="E9" s="103"/>
      <c r="F9" s="86"/>
      <c r="G9" s="86"/>
      <c r="H9" s="103"/>
      <c r="I9" s="86"/>
      <c r="J9" s="86"/>
      <c r="K9" s="46" t="s">
        <v>38</v>
      </c>
      <c r="L9" s="47" t="s">
        <v>39</v>
      </c>
      <c r="M9" s="47" t="s">
        <v>45</v>
      </c>
      <c r="N9" s="46" t="s">
        <v>38</v>
      </c>
      <c r="O9" s="47" t="s">
        <v>39</v>
      </c>
      <c r="P9" s="47" t="s">
        <v>45</v>
      </c>
    </row>
    <row r="10" spans="1:16" s="1" customFormat="1" ht="21" customHeight="1" x14ac:dyDescent="0.2">
      <c r="A10" s="20">
        <v>1</v>
      </c>
      <c r="B10" s="20">
        <f t="shared" ref="B10:J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</row>
    <row r="11" spans="1:16" s="1" customFormat="1" ht="21" customHeight="1" x14ac:dyDescent="0.2">
      <c r="A11" s="21">
        <v>2000</v>
      </c>
      <c r="B11" s="22">
        <f t="shared" ref="B11:B16" si="1">C11-D11</f>
        <v>1292</v>
      </c>
      <c r="C11" s="22">
        <f t="shared" ref="C11:D16" si="2">+F11+I11</f>
        <v>2050</v>
      </c>
      <c r="D11" s="22">
        <f t="shared" si="2"/>
        <v>758</v>
      </c>
      <c r="E11" s="22">
        <f t="shared" ref="E11:E16" si="3">+F11-G11</f>
        <v>303</v>
      </c>
      <c r="F11" s="22">
        <f>+F26+F27+F28+F29</f>
        <v>361</v>
      </c>
      <c r="G11" s="22">
        <f>+G26+G27+G28+G29</f>
        <v>58</v>
      </c>
      <c r="H11" s="22">
        <f t="shared" ref="H11:H16" si="4">+I11-J11</f>
        <v>989</v>
      </c>
      <c r="I11" s="22">
        <f>+I26+I27+I28+I29</f>
        <v>1689</v>
      </c>
      <c r="J11" s="22">
        <f>+J26+J27+J28+J29</f>
        <v>700</v>
      </c>
      <c r="K11" s="22">
        <f t="shared" ref="K11:K16" si="5">+L11-M11</f>
        <v>477</v>
      </c>
      <c r="L11" s="22">
        <f>+L26+L27+L28+L29</f>
        <v>576</v>
      </c>
      <c r="M11" s="22">
        <f>+M26+M27+M28+M29</f>
        <v>99</v>
      </c>
      <c r="N11" s="22">
        <f t="shared" ref="N11:N16" si="6">+O11-P11</f>
        <v>512</v>
      </c>
      <c r="O11" s="22">
        <f>+O26+O27+O28+O29</f>
        <v>1113</v>
      </c>
      <c r="P11" s="22">
        <f>+P26+P27+P28+P29</f>
        <v>601</v>
      </c>
    </row>
    <row r="12" spans="1:16" s="1" customFormat="1" ht="21" customHeight="1" x14ac:dyDescent="0.2">
      <c r="A12" s="23">
        <v>2001</v>
      </c>
      <c r="B12" s="24">
        <f t="shared" si="1"/>
        <v>1544</v>
      </c>
      <c r="C12" s="24">
        <f t="shared" si="2"/>
        <v>2529</v>
      </c>
      <c r="D12" s="24">
        <f t="shared" si="2"/>
        <v>985</v>
      </c>
      <c r="E12" s="24">
        <f t="shared" si="3"/>
        <v>283</v>
      </c>
      <c r="F12" s="24">
        <f>+F30+F31+F32+F33</f>
        <v>406</v>
      </c>
      <c r="G12" s="24">
        <f>+G30+G31+G32+G33</f>
        <v>123</v>
      </c>
      <c r="H12" s="24">
        <f t="shared" si="4"/>
        <v>1261</v>
      </c>
      <c r="I12" s="24">
        <f>+I30+I31+I32+I33</f>
        <v>2123</v>
      </c>
      <c r="J12" s="24">
        <f>+J30+J31+J32+J33</f>
        <v>862</v>
      </c>
      <c r="K12" s="24">
        <f t="shared" si="5"/>
        <v>499</v>
      </c>
      <c r="L12" s="24">
        <f>+L30+L31+L32+L33</f>
        <v>594</v>
      </c>
      <c r="M12" s="24">
        <f>+M30+M31+M32+M33</f>
        <v>95</v>
      </c>
      <c r="N12" s="24">
        <f t="shared" si="6"/>
        <v>762</v>
      </c>
      <c r="O12" s="24">
        <f>+O30+O31+O32+O33</f>
        <v>1529</v>
      </c>
      <c r="P12" s="24">
        <f>+P30+P31+P32+P33</f>
        <v>767</v>
      </c>
    </row>
    <row r="13" spans="1:16" s="1" customFormat="1" ht="21" customHeight="1" x14ac:dyDescent="0.2">
      <c r="A13" s="21">
        <v>2002</v>
      </c>
      <c r="B13" s="22">
        <f t="shared" si="1"/>
        <v>1991</v>
      </c>
      <c r="C13" s="22">
        <f t="shared" si="2"/>
        <v>3049</v>
      </c>
      <c r="D13" s="22">
        <f t="shared" si="2"/>
        <v>1058</v>
      </c>
      <c r="E13" s="22">
        <f t="shared" si="3"/>
        <v>497</v>
      </c>
      <c r="F13" s="22">
        <f>+F34+F35+F36+F37</f>
        <v>622</v>
      </c>
      <c r="G13" s="22">
        <f>+G34+G35+G36+G37</f>
        <v>125</v>
      </c>
      <c r="H13" s="22">
        <f t="shared" si="4"/>
        <v>1494</v>
      </c>
      <c r="I13" s="22">
        <f>+I34+I35+I36+I37</f>
        <v>2427</v>
      </c>
      <c r="J13" s="22">
        <f>+J34+J35+J36+J37</f>
        <v>933</v>
      </c>
      <c r="K13" s="22">
        <f t="shared" si="5"/>
        <v>507</v>
      </c>
      <c r="L13" s="22">
        <f>+L34+L35+L36+L37</f>
        <v>593</v>
      </c>
      <c r="M13" s="22">
        <f>+M34+M35+M36+M37</f>
        <v>86</v>
      </c>
      <c r="N13" s="22">
        <f t="shared" si="6"/>
        <v>987</v>
      </c>
      <c r="O13" s="22">
        <f>+O34+O35+O36+O37</f>
        <v>1834</v>
      </c>
      <c r="P13" s="22">
        <f>+P34+P35+P36+P37</f>
        <v>847</v>
      </c>
    </row>
    <row r="14" spans="1:16" s="8" customFormat="1" ht="21" customHeight="1" x14ac:dyDescent="0.2">
      <c r="A14" s="23">
        <v>2003</v>
      </c>
      <c r="B14" s="24">
        <f t="shared" si="1"/>
        <v>2470</v>
      </c>
      <c r="C14" s="24">
        <f t="shared" si="2"/>
        <v>3769</v>
      </c>
      <c r="D14" s="24">
        <f t="shared" si="2"/>
        <v>1299</v>
      </c>
      <c r="E14" s="24">
        <f t="shared" si="3"/>
        <v>549</v>
      </c>
      <c r="F14" s="24">
        <f>+F38+F39+F40+F41</f>
        <v>718</v>
      </c>
      <c r="G14" s="24">
        <f>+G38+G39+G40+G41</f>
        <v>169</v>
      </c>
      <c r="H14" s="24">
        <f t="shared" si="4"/>
        <v>1921</v>
      </c>
      <c r="I14" s="24">
        <f>+I38+I39+I40+I41</f>
        <v>3051</v>
      </c>
      <c r="J14" s="24">
        <f>+J38+J39+J40+J41</f>
        <v>1130</v>
      </c>
      <c r="K14" s="24">
        <f t="shared" si="5"/>
        <v>708</v>
      </c>
      <c r="L14" s="24">
        <f>+L38+L39+L40+L41</f>
        <v>741</v>
      </c>
      <c r="M14" s="24">
        <f>+M38+M39+M40+M41</f>
        <v>33</v>
      </c>
      <c r="N14" s="24">
        <f t="shared" si="6"/>
        <v>1213</v>
      </c>
      <c r="O14" s="24">
        <f>+O38+O39+O40+O41</f>
        <v>2310</v>
      </c>
      <c r="P14" s="24">
        <f>+P38+P39+P40+P41</f>
        <v>1097</v>
      </c>
    </row>
    <row r="15" spans="1:16" s="1" customFormat="1" ht="21" customHeight="1" x14ac:dyDescent="0.2">
      <c r="A15" s="21">
        <v>2004</v>
      </c>
      <c r="B15" s="22">
        <f t="shared" si="1"/>
        <v>1061</v>
      </c>
      <c r="C15" s="22">
        <f t="shared" si="2"/>
        <v>4011</v>
      </c>
      <c r="D15" s="22">
        <f t="shared" si="2"/>
        <v>2950</v>
      </c>
      <c r="E15" s="22">
        <f t="shared" si="3"/>
        <v>593</v>
      </c>
      <c r="F15" s="22">
        <f>+F42+F43+F44+F45</f>
        <v>2460</v>
      </c>
      <c r="G15" s="22">
        <f>+G42+G43+G44+G45</f>
        <v>1867</v>
      </c>
      <c r="H15" s="22">
        <f t="shared" si="4"/>
        <v>468</v>
      </c>
      <c r="I15" s="22">
        <f>+I42+I43+I44+I45</f>
        <v>1551</v>
      </c>
      <c r="J15" s="22">
        <f>+J42+J43+J44+J45</f>
        <v>1083</v>
      </c>
      <c r="K15" s="22">
        <f t="shared" si="5"/>
        <v>1104</v>
      </c>
      <c r="L15" s="22">
        <f>+L42+L43+L44+L45</f>
        <v>1124</v>
      </c>
      <c r="M15" s="22">
        <f>+M42+M43+M44+M45</f>
        <v>20</v>
      </c>
      <c r="N15" s="22">
        <f t="shared" si="6"/>
        <v>-636</v>
      </c>
      <c r="O15" s="22">
        <f>+O42+O43+O44+O45</f>
        <v>427</v>
      </c>
      <c r="P15" s="22">
        <f>+P42+P43+P44+P45</f>
        <v>1063</v>
      </c>
    </row>
    <row r="16" spans="1:16" s="8" customFormat="1" ht="21" customHeight="1" x14ac:dyDescent="0.2">
      <c r="A16" s="23">
        <v>2005</v>
      </c>
      <c r="B16" s="24">
        <f t="shared" si="1"/>
        <v>1958</v>
      </c>
      <c r="C16" s="24">
        <f t="shared" si="2"/>
        <v>6452</v>
      </c>
      <c r="D16" s="24">
        <f t="shared" si="2"/>
        <v>4494</v>
      </c>
      <c r="E16" s="24">
        <f t="shared" si="3"/>
        <v>1006</v>
      </c>
      <c r="F16" s="24">
        <f>+F46+F47+F48+F49</f>
        <v>4231</v>
      </c>
      <c r="G16" s="24">
        <f>+G46+G47+G48+G49</f>
        <v>3225</v>
      </c>
      <c r="H16" s="24">
        <f t="shared" si="4"/>
        <v>952</v>
      </c>
      <c r="I16" s="24">
        <f>+I46+I47+I48+I49</f>
        <v>2221</v>
      </c>
      <c r="J16" s="24">
        <f>+J46+J47+J48+J49</f>
        <v>1269</v>
      </c>
      <c r="K16" s="24">
        <f t="shared" si="5"/>
        <v>1801</v>
      </c>
      <c r="L16" s="24">
        <f>+L46+L47+L48+L49</f>
        <v>1822</v>
      </c>
      <c r="M16" s="24">
        <f>+M46+M47+M48+M49</f>
        <v>21</v>
      </c>
      <c r="N16" s="24">
        <f t="shared" si="6"/>
        <v>-849</v>
      </c>
      <c r="O16" s="24">
        <f>+O46+O47+O48+O49</f>
        <v>399</v>
      </c>
      <c r="P16" s="24">
        <f>+P46+P47+P48+P49</f>
        <v>1248</v>
      </c>
    </row>
    <row r="17" spans="1:19" s="8" customFormat="1" ht="21" customHeight="1" x14ac:dyDescent="0.2">
      <c r="A17" s="21">
        <v>2006</v>
      </c>
      <c r="B17" s="22">
        <f>C17-D17</f>
        <v>3237</v>
      </c>
      <c r="C17" s="22">
        <f t="shared" ref="C17:D19" si="7">+F17+I17</f>
        <v>8235</v>
      </c>
      <c r="D17" s="22">
        <f t="shared" si="7"/>
        <v>4998</v>
      </c>
      <c r="E17" s="22">
        <f>+F17-G17</f>
        <v>1371</v>
      </c>
      <c r="F17" s="22">
        <f>+F50+F51+F52+F53</f>
        <v>4784</v>
      </c>
      <c r="G17" s="22">
        <f>+G50+G51+G52+G53</f>
        <v>3413</v>
      </c>
      <c r="H17" s="22">
        <f>+I17-J17</f>
        <v>1866</v>
      </c>
      <c r="I17" s="22">
        <f>+I50+I51+I52+I53</f>
        <v>3451</v>
      </c>
      <c r="J17" s="22">
        <f>+J50+J51+J52+J53</f>
        <v>1585</v>
      </c>
      <c r="K17" s="22">
        <f>+L17-M17</f>
        <v>2931</v>
      </c>
      <c r="L17" s="22">
        <f>+L50+L51+L52+L53</f>
        <v>2955</v>
      </c>
      <c r="M17" s="22">
        <f>+M50+M51+M52+M53</f>
        <v>24</v>
      </c>
      <c r="N17" s="22">
        <f>+O17-P17</f>
        <v>-1065</v>
      </c>
      <c r="O17" s="22">
        <f>+O50+O51+O52+O53</f>
        <v>496</v>
      </c>
      <c r="P17" s="22">
        <f>+P50+P51+P52+P53</f>
        <v>1561</v>
      </c>
    </row>
    <row r="18" spans="1:19" s="8" customFormat="1" ht="21" customHeight="1" x14ac:dyDescent="0.2">
      <c r="A18" s="23">
        <v>2007</v>
      </c>
      <c r="B18" s="24">
        <f>C18-D18</f>
        <v>4194</v>
      </c>
      <c r="C18" s="24">
        <f t="shared" si="7"/>
        <v>10397</v>
      </c>
      <c r="D18" s="24">
        <f t="shared" si="7"/>
        <v>6203</v>
      </c>
      <c r="E18" s="24">
        <f>+F18-G18</f>
        <v>1297</v>
      </c>
      <c r="F18" s="24">
        <f>+F57+F56+F55+F54</f>
        <v>5545</v>
      </c>
      <c r="G18" s="24">
        <f>+G57+G56+G55+G54</f>
        <v>4248</v>
      </c>
      <c r="H18" s="24">
        <f>+I18-J18</f>
        <v>2897</v>
      </c>
      <c r="I18" s="24">
        <f>+I57+I56+I55+I54</f>
        <v>4852</v>
      </c>
      <c r="J18" s="24">
        <f>+J57+J56+J55+J54</f>
        <v>1955</v>
      </c>
      <c r="K18" s="24">
        <f>+L18-M18</f>
        <v>4211</v>
      </c>
      <c r="L18" s="24">
        <f>+L57+L56+L55+L54</f>
        <v>4242</v>
      </c>
      <c r="M18" s="24">
        <f>+M57+M56+M55+M54</f>
        <v>31</v>
      </c>
      <c r="N18" s="24">
        <f>+O18-P18</f>
        <v>-1314</v>
      </c>
      <c r="O18" s="24">
        <f>+O57+O56+O55+O54</f>
        <v>610</v>
      </c>
      <c r="P18" s="24">
        <f>+P57+P56+P55+P54</f>
        <v>1924</v>
      </c>
    </row>
    <row r="19" spans="1:19" s="8" customFormat="1" ht="21" customHeight="1" x14ac:dyDescent="0.2">
      <c r="A19" s="21">
        <v>2008</v>
      </c>
      <c r="B19" s="22">
        <f>C19-D19</f>
        <v>3578</v>
      </c>
      <c r="C19" s="22">
        <f t="shared" si="7"/>
        <v>11172</v>
      </c>
      <c r="D19" s="22">
        <f t="shared" si="7"/>
        <v>7594</v>
      </c>
      <c r="E19" s="22">
        <f>+F19-G19</f>
        <v>220</v>
      </c>
      <c r="F19" s="22">
        <f>+F58+F59+F60+F61</f>
        <v>5587</v>
      </c>
      <c r="G19" s="22">
        <f>+G58+G59+G60+G61</f>
        <v>5367</v>
      </c>
      <c r="H19" s="22">
        <f>+I19-J19</f>
        <v>3358</v>
      </c>
      <c r="I19" s="22">
        <f>+I58+I59+I60+I61</f>
        <v>5585</v>
      </c>
      <c r="J19" s="22">
        <f>+J58+J59+J60+J61</f>
        <v>2227</v>
      </c>
      <c r="K19" s="22">
        <f>+L19-M19</f>
        <v>4649</v>
      </c>
      <c r="L19" s="22">
        <f>+L58+L59+L60+L61</f>
        <v>4700</v>
      </c>
      <c r="M19" s="22">
        <f>+M58+M59+M60+M61</f>
        <v>51</v>
      </c>
      <c r="N19" s="22">
        <f>+O19-P19</f>
        <v>-1291</v>
      </c>
      <c r="O19" s="22">
        <f>+O58+O59+O60+O61</f>
        <v>885</v>
      </c>
      <c r="P19" s="22">
        <f>+P58+P59+P60+P61</f>
        <v>2176</v>
      </c>
    </row>
    <row r="20" spans="1:19" s="1" customFormat="1" ht="21" customHeight="1" x14ac:dyDescent="0.2">
      <c r="A20" s="23">
        <v>2009</v>
      </c>
      <c r="B20" s="24">
        <f>C20-D20</f>
        <v>2218</v>
      </c>
      <c r="C20" s="24">
        <f>+F20+I20</f>
        <v>10349</v>
      </c>
      <c r="D20" s="24">
        <f>+G20+J20</f>
        <v>8131</v>
      </c>
      <c r="E20" s="24">
        <f>+F20-G20</f>
        <v>-152</v>
      </c>
      <c r="F20" s="24">
        <f>+F62+F63+F64+F65</f>
        <v>5869</v>
      </c>
      <c r="G20" s="24">
        <f>+G62+G63+G64+G65</f>
        <v>6021</v>
      </c>
      <c r="H20" s="24">
        <f>+I20-J20</f>
        <v>2370</v>
      </c>
      <c r="I20" s="24">
        <f>+I62+I63+I64+I65</f>
        <v>4480</v>
      </c>
      <c r="J20" s="24">
        <f>+J62+J63+J64+J65</f>
        <v>2110</v>
      </c>
      <c r="K20" s="24">
        <f>+L20-M20</f>
        <v>3606</v>
      </c>
      <c r="L20" s="24">
        <f>+L62+L63+L64+L65</f>
        <v>3652</v>
      </c>
      <c r="M20" s="24">
        <f>+M62+M63+M64+M65</f>
        <v>46</v>
      </c>
      <c r="N20" s="24">
        <f>+O20-P20</f>
        <v>-1236</v>
      </c>
      <c r="O20" s="24">
        <f>+O62+O63+O64+O65</f>
        <v>828</v>
      </c>
      <c r="P20" s="24">
        <f>+P62+P63+P64+P65</f>
        <v>2064</v>
      </c>
    </row>
    <row r="21" spans="1:19" s="8" customFormat="1" ht="21" customHeight="1" x14ac:dyDescent="0.2">
      <c r="A21" s="25">
        <v>2010</v>
      </c>
      <c r="B21" s="22">
        <f>+B66+B67+B68+B69</f>
        <v>3762</v>
      </c>
      <c r="C21" s="22">
        <f t="shared" ref="C21:P21" si="8">+C66+C67+C68+C69</f>
        <v>9936</v>
      </c>
      <c r="D21" s="22">
        <f t="shared" si="8"/>
        <v>6174</v>
      </c>
      <c r="E21" s="22">
        <f t="shared" si="8"/>
        <v>851</v>
      </c>
      <c r="F21" s="22">
        <f t="shared" si="8"/>
        <v>5970</v>
      </c>
      <c r="G21" s="22">
        <f t="shared" si="8"/>
        <v>5119</v>
      </c>
      <c r="H21" s="22">
        <f t="shared" si="8"/>
        <v>2911</v>
      </c>
      <c r="I21" s="22">
        <f t="shared" si="8"/>
        <v>3966</v>
      </c>
      <c r="J21" s="22">
        <f t="shared" si="8"/>
        <v>1055</v>
      </c>
      <c r="K21" s="22">
        <f t="shared" si="8"/>
        <v>3552</v>
      </c>
      <c r="L21" s="22">
        <f t="shared" si="8"/>
        <v>3613</v>
      </c>
      <c r="M21" s="22">
        <f t="shared" si="8"/>
        <v>61</v>
      </c>
      <c r="N21" s="22">
        <f t="shared" si="8"/>
        <v>-641</v>
      </c>
      <c r="O21" s="22">
        <f t="shared" si="8"/>
        <v>353</v>
      </c>
      <c r="P21" s="22">
        <f t="shared" si="8"/>
        <v>994</v>
      </c>
    </row>
    <row r="22" spans="1:19" s="8" customFormat="1" ht="21" customHeight="1" x14ac:dyDescent="0.2">
      <c r="A22" s="23">
        <v>2011</v>
      </c>
      <c r="B22" s="24">
        <f>+B70+B71+B72+B73</f>
        <v>6159</v>
      </c>
      <c r="C22" s="24">
        <f t="shared" ref="C22:P22" si="9">+C70+C71+C72+C73</f>
        <v>12520</v>
      </c>
      <c r="D22" s="24">
        <f t="shared" si="9"/>
        <v>6361</v>
      </c>
      <c r="E22" s="24">
        <f t="shared" si="9"/>
        <v>3123</v>
      </c>
      <c r="F22" s="24">
        <f t="shared" si="9"/>
        <v>8438</v>
      </c>
      <c r="G22" s="24">
        <f t="shared" si="9"/>
        <v>5315</v>
      </c>
      <c r="H22" s="24">
        <f t="shared" si="9"/>
        <v>3036</v>
      </c>
      <c r="I22" s="24">
        <f t="shared" si="9"/>
        <v>4082</v>
      </c>
      <c r="J22" s="24">
        <f t="shared" si="9"/>
        <v>1046</v>
      </c>
      <c r="K22" s="24">
        <f t="shared" si="9"/>
        <v>3673</v>
      </c>
      <c r="L22" s="24">
        <f t="shared" si="9"/>
        <v>3816</v>
      </c>
      <c r="M22" s="24">
        <f t="shared" si="9"/>
        <v>143</v>
      </c>
      <c r="N22" s="24">
        <f t="shared" si="9"/>
        <v>-637</v>
      </c>
      <c r="O22" s="24">
        <f t="shared" si="9"/>
        <v>266</v>
      </c>
      <c r="P22" s="24">
        <f t="shared" si="9"/>
        <v>903</v>
      </c>
    </row>
    <row r="23" spans="1:19" s="8" customFormat="1" ht="21" customHeight="1" x14ac:dyDescent="0.2">
      <c r="A23" s="25">
        <v>2012</v>
      </c>
      <c r="B23" s="22">
        <f>+B74+B75+B76+B77</f>
        <v>5139</v>
      </c>
      <c r="C23" s="22">
        <f t="shared" ref="C23:P23" si="10">+C74+C75+C76+C77</f>
        <v>12222</v>
      </c>
      <c r="D23" s="22">
        <f t="shared" si="10"/>
        <v>7083</v>
      </c>
      <c r="E23" s="22">
        <f t="shared" si="10"/>
        <v>3236</v>
      </c>
      <c r="F23" s="22">
        <f t="shared" si="10"/>
        <v>8488</v>
      </c>
      <c r="G23" s="22">
        <f t="shared" si="10"/>
        <v>5252</v>
      </c>
      <c r="H23" s="22">
        <f t="shared" si="10"/>
        <v>1903</v>
      </c>
      <c r="I23" s="22">
        <f t="shared" si="10"/>
        <v>3734</v>
      </c>
      <c r="J23" s="22">
        <f t="shared" si="10"/>
        <v>1831</v>
      </c>
      <c r="K23" s="22">
        <f t="shared" si="10"/>
        <v>3293</v>
      </c>
      <c r="L23" s="22">
        <f t="shared" si="10"/>
        <v>3439</v>
      </c>
      <c r="M23" s="22">
        <f t="shared" si="10"/>
        <v>146</v>
      </c>
      <c r="N23" s="22">
        <f t="shared" si="10"/>
        <v>-1390</v>
      </c>
      <c r="O23" s="22">
        <f t="shared" si="10"/>
        <v>295</v>
      </c>
      <c r="P23" s="22">
        <f t="shared" si="10"/>
        <v>1685</v>
      </c>
    </row>
    <row r="24" spans="1:19" s="8" customFormat="1" ht="21" customHeight="1" x14ac:dyDescent="0.2">
      <c r="A24" s="23">
        <v>2013</v>
      </c>
      <c r="B24" s="24">
        <f>+B78+B79+B80+B81</f>
        <v>5063</v>
      </c>
      <c r="C24" s="24">
        <f t="shared" ref="C24:P24" si="11">+C78+C79+C80+C81</f>
        <v>12376</v>
      </c>
      <c r="D24" s="24">
        <f t="shared" si="11"/>
        <v>7313</v>
      </c>
      <c r="E24" s="24">
        <f t="shared" si="11"/>
        <v>2305</v>
      </c>
      <c r="F24" s="24">
        <f t="shared" si="11"/>
        <v>8476</v>
      </c>
      <c r="G24" s="24">
        <f t="shared" si="11"/>
        <v>6171</v>
      </c>
      <c r="H24" s="24">
        <f t="shared" si="11"/>
        <v>2758</v>
      </c>
      <c r="I24" s="24">
        <f t="shared" si="11"/>
        <v>3900</v>
      </c>
      <c r="J24" s="24">
        <f t="shared" si="11"/>
        <v>1142</v>
      </c>
      <c r="K24" s="24">
        <f t="shared" si="11"/>
        <v>3372</v>
      </c>
      <c r="L24" s="24">
        <f t="shared" si="11"/>
        <v>3609</v>
      </c>
      <c r="M24" s="24">
        <f t="shared" si="11"/>
        <v>237</v>
      </c>
      <c r="N24" s="24">
        <f t="shared" si="11"/>
        <v>-614</v>
      </c>
      <c r="O24" s="24">
        <f t="shared" si="11"/>
        <v>291</v>
      </c>
      <c r="P24" s="24">
        <f t="shared" si="11"/>
        <v>905</v>
      </c>
    </row>
    <row r="25" spans="1:19" s="1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9" s="1" customFormat="1" ht="21" customHeight="1" x14ac:dyDescent="0.2">
      <c r="A26" s="28" t="s">
        <v>0</v>
      </c>
      <c r="B26" s="22">
        <f t="shared" ref="B26:B49" si="12">C26-D26</f>
        <v>298</v>
      </c>
      <c r="C26" s="22">
        <f t="shared" ref="C26:C49" si="13">+F26+I26</f>
        <v>461</v>
      </c>
      <c r="D26" s="22">
        <f t="shared" ref="D26:D49" si="14">+G26+J26</f>
        <v>163</v>
      </c>
      <c r="E26" s="22">
        <f t="shared" ref="E26:E49" si="15">+F26-G26</f>
        <v>25</v>
      </c>
      <c r="F26" s="22">
        <v>42</v>
      </c>
      <c r="G26" s="22">
        <v>17</v>
      </c>
      <c r="H26" s="22">
        <f t="shared" ref="H26:H49" si="16">+I26-J26</f>
        <v>273</v>
      </c>
      <c r="I26" s="22">
        <v>419</v>
      </c>
      <c r="J26" s="22">
        <v>146</v>
      </c>
      <c r="K26" s="22">
        <f t="shared" ref="K26:K57" si="17">+L26-M26</f>
        <v>136</v>
      </c>
      <c r="L26" s="22">
        <v>152</v>
      </c>
      <c r="M26" s="22">
        <v>16</v>
      </c>
      <c r="N26" s="22">
        <f t="shared" ref="N26:N57" si="18">+O26-P26</f>
        <v>137</v>
      </c>
      <c r="O26" s="22">
        <v>267</v>
      </c>
      <c r="P26" s="22">
        <v>130</v>
      </c>
      <c r="R26" s="4"/>
      <c r="S26" s="4"/>
    </row>
    <row r="27" spans="1:19" s="1" customFormat="1" ht="21" customHeight="1" x14ac:dyDescent="0.2">
      <c r="A27" s="29" t="s">
        <v>1</v>
      </c>
      <c r="B27" s="24">
        <f t="shared" si="12"/>
        <v>308</v>
      </c>
      <c r="C27" s="24">
        <f t="shared" si="13"/>
        <v>498</v>
      </c>
      <c r="D27" s="24">
        <f t="shared" si="14"/>
        <v>190</v>
      </c>
      <c r="E27" s="24">
        <f t="shared" si="15"/>
        <v>69</v>
      </c>
      <c r="F27" s="24">
        <v>78</v>
      </c>
      <c r="G27" s="24">
        <v>9</v>
      </c>
      <c r="H27" s="24">
        <f t="shared" si="16"/>
        <v>239</v>
      </c>
      <c r="I27" s="24">
        <v>420</v>
      </c>
      <c r="J27" s="24">
        <v>181</v>
      </c>
      <c r="K27" s="24">
        <f t="shared" si="17"/>
        <v>120</v>
      </c>
      <c r="L27" s="24">
        <v>143</v>
      </c>
      <c r="M27" s="24">
        <v>23</v>
      </c>
      <c r="N27" s="24">
        <f t="shared" si="18"/>
        <v>119</v>
      </c>
      <c r="O27" s="24">
        <v>277</v>
      </c>
      <c r="P27" s="24">
        <v>158</v>
      </c>
      <c r="R27" s="4"/>
      <c r="S27" s="4"/>
    </row>
    <row r="28" spans="1:19" s="1" customFormat="1" ht="21" customHeight="1" x14ac:dyDescent="0.2">
      <c r="A28" s="28" t="s">
        <v>2</v>
      </c>
      <c r="B28" s="22">
        <f t="shared" si="12"/>
        <v>297</v>
      </c>
      <c r="C28" s="22">
        <f t="shared" si="13"/>
        <v>497</v>
      </c>
      <c r="D28" s="22">
        <f t="shared" si="14"/>
        <v>200</v>
      </c>
      <c r="E28" s="22">
        <f t="shared" si="15"/>
        <v>61</v>
      </c>
      <c r="F28" s="22">
        <v>75</v>
      </c>
      <c r="G28" s="22">
        <v>14</v>
      </c>
      <c r="H28" s="22">
        <f t="shared" si="16"/>
        <v>236</v>
      </c>
      <c r="I28" s="22">
        <v>422</v>
      </c>
      <c r="J28" s="22">
        <v>186</v>
      </c>
      <c r="K28" s="22">
        <f t="shared" si="17"/>
        <v>123</v>
      </c>
      <c r="L28" s="22">
        <v>143</v>
      </c>
      <c r="M28" s="22">
        <v>20</v>
      </c>
      <c r="N28" s="22">
        <f t="shared" si="18"/>
        <v>113</v>
      </c>
      <c r="O28" s="22">
        <v>279</v>
      </c>
      <c r="P28" s="22">
        <v>166</v>
      </c>
      <c r="R28" s="4"/>
      <c r="S28" s="4"/>
    </row>
    <row r="29" spans="1:19" s="1" customFormat="1" ht="21" customHeight="1" x14ac:dyDescent="0.2">
      <c r="A29" s="29" t="s">
        <v>3</v>
      </c>
      <c r="B29" s="24">
        <f t="shared" si="12"/>
        <v>389</v>
      </c>
      <c r="C29" s="24">
        <f t="shared" si="13"/>
        <v>594</v>
      </c>
      <c r="D29" s="24">
        <f t="shared" si="14"/>
        <v>205</v>
      </c>
      <c r="E29" s="24">
        <f t="shared" si="15"/>
        <v>148</v>
      </c>
      <c r="F29" s="24">
        <v>166</v>
      </c>
      <c r="G29" s="24">
        <v>18</v>
      </c>
      <c r="H29" s="24">
        <f t="shared" si="16"/>
        <v>241</v>
      </c>
      <c r="I29" s="24">
        <v>428</v>
      </c>
      <c r="J29" s="24">
        <v>187</v>
      </c>
      <c r="K29" s="24">
        <f t="shared" si="17"/>
        <v>98</v>
      </c>
      <c r="L29" s="24">
        <v>138</v>
      </c>
      <c r="M29" s="24">
        <v>40</v>
      </c>
      <c r="N29" s="24">
        <f t="shared" si="18"/>
        <v>143</v>
      </c>
      <c r="O29" s="24">
        <v>290</v>
      </c>
      <c r="P29" s="24">
        <v>147</v>
      </c>
      <c r="R29" s="4"/>
      <c r="S29" s="4"/>
    </row>
    <row r="30" spans="1:19" s="1" customFormat="1" ht="21" customHeight="1" x14ac:dyDescent="0.2">
      <c r="A30" s="28" t="s">
        <v>7</v>
      </c>
      <c r="B30" s="22">
        <f t="shared" si="12"/>
        <v>268</v>
      </c>
      <c r="C30" s="22">
        <f t="shared" si="13"/>
        <v>496</v>
      </c>
      <c r="D30" s="22">
        <f t="shared" si="14"/>
        <v>228</v>
      </c>
      <c r="E30" s="22">
        <f t="shared" si="15"/>
        <v>37</v>
      </c>
      <c r="F30" s="22">
        <v>81</v>
      </c>
      <c r="G30" s="22">
        <v>44</v>
      </c>
      <c r="H30" s="22">
        <f t="shared" si="16"/>
        <v>231</v>
      </c>
      <c r="I30" s="22">
        <v>415</v>
      </c>
      <c r="J30" s="22">
        <v>184</v>
      </c>
      <c r="K30" s="22">
        <f t="shared" si="17"/>
        <v>127</v>
      </c>
      <c r="L30" s="22">
        <v>151</v>
      </c>
      <c r="M30" s="22">
        <v>24</v>
      </c>
      <c r="N30" s="22">
        <f t="shared" si="18"/>
        <v>104</v>
      </c>
      <c r="O30" s="22">
        <v>264</v>
      </c>
      <c r="P30" s="22">
        <v>160</v>
      </c>
      <c r="R30" s="4"/>
      <c r="S30" s="4"/>
    </row>
    <row r="31" spans="1:19" s="1" customFormat="1" ht="21" customHeight="1" x14ac:dyDescent="0.2">
      <c r="A31" s="29" t="s">
        <v>4</v>
      </c>
      <c r="B31" s="24">
        <f t="shared" si="12"/>
        <v>295</v>
      </c>
      <c r="C31" s="24">
        <f t="shared" si="13"/>
        <v>526</v>
      </c>
      <c r="D31" s="24">
        <f t="shared" si="14"/>
        <v>231</v>
      </c>
      <c r="E31" s="24">
        <f t="shared" si="15"/>
        <v>39</v>
      </c>
      <c r="F31" s="24">
        <v>63</v>
      </c>
      <c r="G31" s="24">
        <v>24</v>
      </c>
      <c r="H31" s="24">
        <f t="shared" si="16"/>
        <v>256</v>
      </c>
      <c r="I31" s="24">
        <v>463</v>
      </c>
      <c r="J31" s="24">
        <v>207</v>
      </c>
      <c r="K31" s="24">
        <f t="shared" si="17"/>
        <v>122</v>
      </c>
      <c r="L31" s="24">
        <v>143</v>
      </c>
      <c r="M31" s="24">
        <v>21</v>
      </c>
      <c r="N31" s="24">
        <f t="shared" si="18"/>
        <v>134</v>
      </c>
      <c r="O31" s="24">
        <v>320</v>
      </c>
      <c r="P31" s="24">
        <v>186</v>
      </c>
      <c r="R31" s="4"/>
      <c r="S31" s="4"/>
    </row>
    <row r="32" spans="1:19" s="1" customFormat="1" ht="21" customHeight="1" x14ac:dyDescent="0.2">
      <c r="A32" s="28" t="s">
        <v>5</v>
      </c>
      <c r="B32" s="22">
        <f t="shared" si="12"/>
        <v>575</v>
      </c>
      <c r="C32" s="22">
        <f t="shared" si="13"/>
        <v>823</v>
      </c>
      <c r="D32" s="22">
        <f t="shared" si="14"/>
        <v>248</v>
      </c>
      <c r="E32" s="22">
        <f t="shared" si="15"/>
        <v>138</v>
      </c>
      <c r="F32" s="22">
        <v>169</v>
      </c>
      <c r="G32" s="22">
        <v>31</v>
      </c>
      <c r="H32" s="22">
        <f t="shared" si="16"/>
        <v>437</v>
      </c>
      <c r="I32" s="22">
        <v>654</v>
      </c>
      <c r="J32" s="22">
        <v>217</v>
      </c>
      <c r="K32" s="22">
        <f t="shared" si="17"/>
        <v>133</v>
      </c>
      <c r="L32" s="22">
        <v>149</v>
      </c>
      <c r="M32" s="22">
        <v>16</v>
      </c>
      <c r="N32" s="22">
        <f t="shared" si="18"/>
        <v>304</v>
      </c>
      <c r="O32" s="22">
        <v>505</v>
      </c>
      <c r="P32" s="22">
        <v>201</v>
      </c>
      <c r="R32" s="4"/>
      <c r="S32" s="4"/>
    </row>
    <row r="33" spans="1:19" s="1" customFormat="1" ht="21" customHeight="1" x14ac:dyDescent="0.2">
      <c r="A33" s="29" t="s">
        <v>6</v>
      </c>
      <c r="B33" s="24">
        <f t="shared" si="12"/>
        <v>406</v>
      </c>
      <c r="C33" s="24">
        <f t="shared" si="13"/>
        <v>684</v>
      </c>
      <c r="D33" s="24">
        <f t="shared" si="14"/>
        <v>278</v>
      </c>
      <c r="E33" s="24">
        <f t="shared" si="15"/>
        <v>69</v>
      </c>
      <c r="F33" s="24">
        <v>93</v>
      </c>
      <c r="G33" s="24">
        <v>24</v>
      </c>
      <c r="H33" s="24">
        <f t="shared" si="16"/>
        <v>337</v>
      </c>
      <c r="I33" s="24">
        <v>591</v>
      </c>
      <c r="J33" s="24">
        <v>254</v>
      </c>
      <c r="K33" s="24">
        <f t="shared" si="17"/>
        <v>117</v>
      </c>
      <c r="L33" s="24">
        <v>151</v>
      </c>
      <c r="M33" s="24">
        <v>34</v>
      </c>
      <c r="N33" s="24">
        <f t="shared" si="18"/>
        <v>220</v>
      </c>
      <c r="O33" s="24">
        <v>440</v>
      </c>
      <c r="P33" s="24">
        <v>220</v>
      </c>
      <c r="R33" s="4"/>
      <c r="S33" s="4"/>
    </row>
    <row r="34" spans="1:19" s="1" customFormat="1" ht="21" customHeight="1" x14ac:dyDescent="0.2">
      <c r="A34" s="28" t="s">
        <v>11</v>
      </c>
      <c r="B34" s="22">
        <f t="shared" si="12"/>
        <v>357</v>
      </c>
      <c r="C34" s="22">
        <f t="shared" si="13"/>
        <v>592</v>
      </c>
      <c r="D34" s="22">
        <f t="shared" si="14"/>
        <v>235</v>
      </c>
      <c r="E34" s="22">
        <f t="shared" si="15"/>
        <v>38</v>
      </c>
      <c r="F34" s="22">
        <v>57</v>
      </c>
      <c r="G34" s="22">
        <v>19</v>
      </c>
      <c r="H34" s="22">
        <f t="shared" si="16"/>
        <v>319</v>
      </c>
      <c r="I34" s="22">
        <v>535</v>
      </c>
      <c r="J34" s="22">
        <v>216</v>
      </c>
      <c r="K34" s="22">
        <f t="shared" si="17"/>
        <v>120</v>
      </c>
      <c r="L34" s="22">
        <v>146</v>
      </c>
      <c r="M34" s="22">
        <v>26</v>
      </c>
      <c r="N34" s="22">
        <f t="shared" si="18"/>
        <v>199</v>
      </c>
      <c r="O34" s="22">
        <v>389</v>
      </c>
      <c r="P34" s="22">
        <v>190</v>
      </c>
      <c r="R34" s="4"/>
      <c r="S34" s="4"/>
    </row>
    <row r="35" spans="1:19" s="1" customFormat="1" ht="21" customHeight="1" x14ac:dyDescent="0.2">
      <c r="A35" s="29" t="s">
        <v>8</v>
      </c>
      <c r="B35" s="24">
        <f t="shared" si="12"/>
        <v>417</v>
      </c>
      <c r="C35" s="24">
        <f t="shared" si="13"/>
        <v>668</v>
      </c>
      <c r="D35" s="24">
        <f t="shared" si="14"/>
        <v>251</v>
      </c>
      <c r="E35" s="24">
        <f t="shared" si="15"/>
        <v>86</v>
      </c>
      <c r="F35" s="24">
        <v>112</v>
      </c>
      <c r="G35" s="24">
        <v>26</v>
      </c>
      <c r="H35" s="24">
        <f t="shared" si="16"/>
        <v>331</v>
      </c>
      <c r="I35" s="24">
        <v>556</v>
      </c>
      <c r="J35" s="24">
        <v>225</v>
      </c>
      <c r="K35" s="24">
        <f t="shared" si="17"/>
        <v>126</v>
      </c>
      <c r="L35" s="24">
        <v>154</v>
      </c>
      <c r="M35" s="24">
        <v>28</v>
      </c>
      <c r="N35" s="24">
        <f t="shared" si="18"/>
        <v>205</v>
      </c>
      <c r="O35" s="24">
        <v>402</v>
      </c>
      <c r="P35" s="24">
        <v>197</v>
      </c>
      <c r="R35" s="4"/>
      <c r="S35" s="4"/>
    </row>
    <row r="36" spans="1:19" s="1" customFormat="1" ht="21" customHeight="1" x14ac:dyDescent="0.2">
      <c r="A36" s="28" t="s">
        <v>9</v>
      </c>
      <c r="B36" s="22">
        <f t="shared" si="12"/>
        <v>573</v>
      </c>
      <c r="C36" s="22">
        <f t="shared" si="13"/>
        <v>861</v>
      </c>
      <c r="D36" s="22">
        <f t="shared" si="14"/>
        <v>288</v>
      </c>
      <c r="E36" s="22">
        <f t="shared" si="15"/>
        <v>189</v>
      </c>
      <c r="F36" s="22">
        <v>234</v>
      </c>
      <c r="G36" s="22">
        <v>45</v>
      </c>
      <c r="H36" s="22">
        <f t="shared" si="16"/>
        <v>384</v>
      </c>
      <c r="I36" s="22">
        <v>627</v>
      </c>
      <c r="J36" s="22">
        <v>243</v>
      </c>
      <c r="K36" s="22">
        <f t="shared" si="17"/>
        <v>143</v>
      </c>
      <c r="L36" s="22">
        <v>163</v>
      </c>
      <c r="M36" s="22">
        <v>20</v>
      </c>
      <c r="N36" s="22">
        <f t="shared" si="18"/>
        <v>241</v>
      </c>
      <c r="O36" s="22">
        <v>464</v>
      </c>
      <c r="P36" s="22">
        <v>223</v>
      </c>
      <c r="R36" s="4"/>
      <c r="S36" s="4"/>
    </row>
    <row r="37" spans="1:19" s="1" customFormat="1" ht="21" customHeight="1" x14ac:dyDescent="0.2">
      <c r="A37" s="29" t="s">
        <v>10</v>
      </c>
      <c r="B37" s="24">
        <f t="shared" si="12"/>
        <v>644</v>
      </c>
      <c r="C37" s="24">
        <f t="shared" si="13"/>
        <v>928</v>
      </c>
      <c r="D37" s="24">
        <f t="shared" si="14"/>
        <v>284</v>
      </c>
      <c r="E37" s="24">
        <f t="shared" si="15"/>
        <v>184</v>
      </c>
      <c r="F37" s="24">
        <v>219</v>
      </c>
      <c r="G37" s="24">
        <v>35</v>
      </c>
      <c r="H37" s="24">
        <f t="shared" si="16"/>
        <v>460</v>
      </c>
      <c r="I37" s="24">
        <v>709</v>
      </c>
      <c r="J37" s="24">
        <v>249</v>
      </c>
      <c r="K37" s="24">
        <f t="shared" si="17"/>
        <v>118</v>
      </c>
      <c r="L37" s="24">
        <v>130</v>
      </c>
      <c r="M37" s="24">
        <v>12</v>
      </c>
      <c r="N37" s="24">
        <f t="shared" si="18"/>
        <v>342</v>
      </c>
      <c r="O37" s="24">
        <v>579</v>
      </c>
      <c r="P37" s="24">
        <v>237</v>
      </c>
      <c r="R37" s="4"/>
      <c r="S37" s="4"/>
    </row>
    <row r="38" spans="1:19" s="1" customFormat="1" ht="21" customHeight="1" x14ac:dyDescent="0.2">
      <c r="A38" s="28" t="s">
        <v>15</v>
      </c>
      <c r="B38" s="22">
        <f t="shared" si="12"/>
        <v>533</v>
      </c>
      <c r="C38" s="22">
        <f t="shared" si="13"/>
        <v>811</v>
      </c>
      <c r="D38" s="22">
        <f t="shared" si="14"/>
        <v>278</v>
      </c>
      <c r="E38" s="22">
        <f t="shared" si="15"/>
        <v>103</v>
      </c>
      <c r="F38" s="22">
        <v>152</v>
      </c>
      <c r="G38" s="22">
        <v>49</v>
      </c>
      <c r="H38" s="22">
        <f t="shared" si="16"/>
        <v>430</v>
      </c>
      <c r="I38" s="22">
        <v>659</v>
      </c>
      <c r="J38" s="22">
        <v>229</v>
      </c>
      <c r="K38" s="22">
        <f t="shared" si="17"/>
        <v>173</v>
      </c>
      <c r="L38" s="22">
        <v>180</v>
      </c>
      <c r="M38" s="22">
        <v>7</v>
      </c>
      <c r="N38" s="22">
        <f t="shared" si="18"/>
        <v>257</v>
      </c>
      <c r="O38" s="22">
        <v>479</v>
      </c>
      <c r="P38" s="22">
        <v>222</v>
      </c>
      <c r="R38" s="4"/>
      <c r="S38" s="4"/>
    </row>
    <row r="39" spans="1:19" s="1" customFormat="1" ht="21" customHeight="1" x14ac:dyDescent="0.2">
      <c r="A39" s="29" t="s">
        <v>12</v>
      </c>
      <c r="B39" s="24">
        <f t="shared" si="12"/>
        <v>614</v>
      </c>
      <c r="C39" s="24">
        <f t="shared" si="13"/>
        <v>960</v>
      </c>
      <c r="D39" s="24">
        <f t="shared" si="14"/>
        <v>346</v>
      </c>
      <c r="E39" s="24">
        <f t="shared" si="15"/>
        <v>155</v>
      </c>
      <c r="F39" s="24">
        <v>209</v>
      </c>
      <c r="G39" s="24">
        <v>54</v>
      </c>
      <c r="H39" s="24">
        <f t="shared" si="16"/>
        <v>459</v>
      </c>
      <c r="I39" s="24">
        <v>751</v>
      </c>
      <c r="J39" s="24">
        <v>292</v>
      </c>
      <c r="K39" s="24">
        <f t="shared" si="17"/>
        <v>180</v>
      </c>
      <c r="L39" s="24">
        <v>187</v>
      </c>
      <c r="M39" s="24">
        <v>7</v>
      </c>
      <c r="N39" s="24">
        <f t="shared" si="18"/>
        <v>279</v>
      </c>
      <c r="O39" s="24">
        <v>564</v>
      </c>
      <c r="P39" s="24">
        <v>285</v>
      </c>
      <c r="R39" s="4"/>
      <c r="S39" s="4"/>
    </row>
    <row r="40" spans="1:19" s="1" customFormat="1" ht="21" customHeight="1" x14ac:dyDescent="0.2">
      <c r="A40" s="28" t="s">
        <v>13</v>
      </c>
      <c r="B40" s="22">
        <f t="shared" si="12"/>
        <v>555</v>
      </c>
      <c r="C40" s="22">
        <f t="shared" si="13"/>
        <v>879</v>
      </c>
      <c r="D40" s="22">
        <f t="shared" si="14"/>
        <v>324</v>
      </c>
      <c r="E40" s="22">
        <f t="shared" si="15"/>
        <v>103</v>
      </c>
      <c r="F40" s="22">
        <v>118</v>
      </c>
      <c r="G40" s="22">
        <v>15</v>
      </c>
      <c r="H40" s="22">
        <f t="shared" si="16"/>
        <v>452</v>
      </c>
      <c r="I40" s="22">
        <v>761</v>
      </c>
      <c r="J40" s="22">
        <v>309</v>
      </c>
      <c r="K40" s="22">
        <f t="shared" si="17"/>
        <v>170</v>
      </c>
      <c r="L40" s="22">
        <v>180</v>
      </c>
      <c r="M40" s="22">
        <v>10</v>
      </c>
      <c r="N40" s="22">
        <f t="shared" si="18"/>
        <v>282</v>
      </c>
      <c r="O40" s="22">
        <v>581</v>
      </c>
      <c r="P40" s="22">
        <v>299</v>
      </c>
      <c r="R40" s="4"/>
      <c r="S40" s="4"/>
    </row>
    <row r="41" spans="1:19" s="1" customFormat="1" ht="21" customHeight="1" x14ac:dyDescent="0.2">
      <c r="A41" s="29" t="s">
        <v>14</v>
      </c>
      <c r="B41" s="24">
        <f t="shared" si="12"/>
        <v>768</v>
      </c>
      <c r="C41" s="24">
        <f t="shared" si="13"/>
        <v>1119</v>
      </c>
      <c r="D41" s="24">
        <f t="shared" si="14"/>
        <v>351</v>
      </c>
      <c r="E41" s="24">
        <f t="shared" si="15"/>
        <v>188</v>
      </c>
      <c r="F41" s="24">
        <v>239</v>
      </c>
      <c r="G41" s="24">
        <v>51</v>
      </c>
      <c r="H41" s="24">
        <f t="shared" si="16"/>
        <v>580</v>
      </c>
      <c r="I41" s="24">
        <v>880</v>
      </c>
      <c r="J41" s="24">
        <v>300</v>
      </c>
      <c r="K41" s="24">
        <f t="shared" si="17"/>
        <v>185</v>
      </c>
      <c r="L41" s="24">
        <v>194</v>
      </c>
      <c r="M41" s="24">
        <v>9</v>
      </c>
      <c r="N41" s="24">
        <f t="shared" si="18"/>
        <v>395</v>
      </c>
      <c r="O41" s="24">
        <v>686</v>
      </c>
      <c r="P41" s="24">
        <v>291</v>
      </c>
      <c r="R41" s="4"/>
      <c r="S41" s="4"/>
    </row>
    <row r="42" spans="1:19" s="1" customFormat="1" ht="21" customHeight="1" x14ac:dyDescent="0.2">
      <c r="A42" s="28" t="s">
        <v>19</v>
      </c>
      <c r="B42" s="22">
        <f t="shared" si="12"/>
        <v>305</v>
      </c>
      <c r="C42" s="22">
        <f t="shared" si="13"/>
        <v>591</v>
      </c>
      <c r="D42" s="22">
        <f t="shared" si="14"/>
        <v>286</v>
      </c>
      <c r="E42" s="22">
        <f t="shared" si="15"/>
        <v>148</v>
      </c>
      <c r="F42" s="22">
        <v>220</v>
      </c>
      <c r="G42" s="22">
        <v>72</v>
      </c>
      <c r="H42" s="22">
        <f t="shared" si="16"/>
        <v>157</v>
      </c>
      <c r="I42" s="22">
        <v>371</v>
      </c>
      <c r="J42" s="22">
        <v>214</v>
      </c>
      <c r="K42" s="22">
        <f t="shared" si="17"/>
        <v>231</v>
      </c>
      <c r="L42" s="22">
        <v>236</v>
      </c>
      <c r="M42" s="22">
        <v>5</v>
      </c>
      <c r="N42" s="22">
        <f t="shared" si="18"/>
        <v>-74</v>
      </c>
      <c r="O42" s="22">
        <v>135</v>
      </c>
      <c r="P42" s="22">
        <v>209</v>
      </c>
      <c r="R42" s="4"/>
      <c r="S42" s="4"/>
    </row>
    <row r="43" spans="1:19" s="1" customFormat="1" ht="21" customHeight="1" x14ac:dyDescent="0.2">
      <c r="A43" s="29" t="s">
        <v>20</v>
      </c>
      <c r="B43" s="24">
        <f t="shared" si="12"/>
        <v>-4</v>
      </c>
      <c r="C43" s="24">
        <f t="shared" si="13"/>
        <v>680</v>
      </c>
      <c r="D43" s="24">
        <f t="shared" si="14"/>
        <v>684</v>
      </c>
      <c r="E43" s="24">
        <f t="shared" si="15"/>
        <v>-92</v>
      </c>
      <c r="F43" s="24">
        <v>321</v>
      </c>
      <c r="G43" s="24">
        <v>413</v>
      </c>
      <c r="H43" s="24">
        <f t="shared" si="16"/>
        <v>88</v>
      </c>
      <c r="I43" s="24">
        <v>359</v>
      </c>
      <c r="J43" s="24">
        <v>271</v>
      </c>
      <c r="K43" s="24">
        <f t="shared" si="17"/>
        <v>250</v>
      </c>
      <c r="L43" s="24">
        <v>255</v>
      </c>
      <c r="M43" s="24">
        <v>5</v>
      </c>
      <c r="N43" s="24">
        <f t="shared" si="18"/>
        <v>-162</v>
      </c>
      <c r="O43" s="24">
        <v>104</v>
      </c>
      <c r="P43" s="24">
        <v>266</v>
      </c>
      <c r="R43" s="4"/>
      <c r="S43" s="4"/>
    </row>
    <row r="44" spans="1:19" s="1" customFormat="1" ht="21" customHeight="1" x14ac:dyDescent="0.2">
      <c r="A44" s="28" t="s">
        <v>21</v>
      </c>
      <c r="B44" s="22">
        <f t="shared" si="12"/>
        <v>181</v>
      </c>
      <c r="C44" s="22">
        <f t="shared" si="13"/>
        <v>1197</v>
      </c>
      <c r="D44" s="22">
        <f t="shared" si="14"/>
        <v>1016</v>
      </c>
      <c r="E44" s="22">
        <f t="shared" si="15"/>
        <v>116</v>
      </c>
      <c r="F44" s="22">
        <v>824</v>
      </c>
      <c r="G44" s="22">
        <v>708</v>
      </c>
      <c r="H44" s="22">
        <f t="shared" si="16"/>
        <v>65</v>
      </c>
      <c r="I44" s="22">
        <v>373</v>
      </c>
      <c r="J44" s="22">
        <v>308</v>
      </c>
      <c r="K44" s="22">
        <f t="shared" si="17"/>
        <v>289</v>
      </c>
      <c r="L44" s="22">
        <v>294</v>
      </c>
      <c r="M44" s="22">
        <v>5</v>
      </c>
      <c r="N44" s="22">
        <f t="shared" si="18"/>
        <v>-224</v>
      </c>
      <c r="O44" s="22">
        <v>79</v>
      </c>
      <c r="P44" s="22">
        <v>303</v>
      </c>
      <c r="R44" s="4"/>
      <c r="S44" s="4"/>
    </row>
    <row r="45" spans="1:19" s="1" customFormat="1" ht="21" customHeight="1" x14ac:dyDescent="0.2">
      <c r="A45" s="29" t="s">
        <v>22</v>
      </c>
      <c r="B45" s="24">
        <f t="shared" si="12"/>
        <v>579</v>
      </c>
      <c r="C45" s="24">
        <f t="shared" si="13"/>
        <v>1543</v>
      </c>
      <c r="D45" s="24">
        <f t="shared" si="14"/>
        <v>964</v>
      </c>
      <c r="E45" s="24">
        <f t="shared" si="15"/>
        <v>421</v>
      </c>
      <c r="F45" s="24">
        <v>1095</v>
      </c>
      <c r="G45" s="24">
        <v>674</v>
      </c>
      <c r="H45" s="24">
        <f t="shared" si="16"/>
        <v>158</v>
      </c>
      <c r="I45" s="24">
        <v>448</v>
      </c>
      <c r="J45" s="24">
        <v>290</v>
      </c>
      <c r="K45" s="24">
        <f t="shared" si="17"/>
        <v>334</v>
      </c>
      <c r="L45" s="24">
        <v>339</v>
      </c>
      <c r="M45" s="24">
        <v>5</v>
      </c>
      <c r="N45" s="24">
        <f t="shared" si="18"/>
        <v>-176</v>
      </c>
      <c r="O45" s="24">
        <v>109</v>
      </c>
      <c r="P45" s="24">
        <v>285</v>
      </c>
      <c r="R45" s="4"/>
      <c r="S45" s="4"/>
    </row>
    <row r="46" spans="1:19" s="1" customFormat="1" ht="21" customHeight="1" x14ac:dyDescent="0.2">
      <c r="A46" s="28" t="s">
        <v>23</v>
      </c>
      <c r="B46" s="22">
        <f t="shared" si="12"/>
        <v>441</v>
      </c>
      <c r="C46" s="22">
        <f t="shared" si="13"/>
        <v>1693</v>
      </c>
      <c r="D46" s="22">
        <f t="shared" si="14"/>
        <v>1252</v>
      </c>
      <c r="E46" s="22">
        <f t="shared" si="15"/>
        <v>193</v>
      </c>
      <c r="F46" s="22">
        <v>1215</v>
      </c>
      <c r="G46" s="22">
        <v>1022</v>
      </c>
      <c r="H46" s="22">
        <f t="shared" si="16"/>
        <v>248</v>
      </c>
      <c r="I46" s="22">
        <v>478</v>
      </c>
      <c r="J46" s="22">
        <v>230</v>
      </c>
      <c r="K46" s="22">
        <f t="shared" si="17"/>
        <v>379</v>
      </c>
      <c r="L46" s="22">
        <v>385</v>
      </c>
      <c r="M46" s="22">
        <v>6</v>
      </c>
      <c r="N46" s="22">
        <f t="shared" si="18"/>
        <v>-131</v>
      </c>
      <c r="O46" s="22">
        <v>93</v>
      </c>
      <c r="P46" s="22">
        <v>224</v>
      </c>
      <c r="R46" s="4"/>
      <c r="S46" s="4"/>
    </row>
    <row r="47" spans="1:19" s="1" customFormat="1" ht="21" customHeight="1" x14ac:dyDescent="0.2">
      <c r="A47" s="29" t="s">
        <v>24</v>
      </c>
      <c r="B47" s="24">
        <f t="shared" si="12"/>
        <v>1057</v>
      </c>
      <c r="C47" s="24">
        <f t="shared" si="13"/>
        <v>1968</v>
      </c>
      <c r="D47" s="24">
        <f t="shared" si="14"/>
        <v>911</v>
      </c>
      <c r="E47" s="24">
        <f t="shared" si="15"/>
        <v>867</v>
      </c>
      <c r="F47" s="24">
        <v>1438</v>
      </c>
      <c r="G47" s="24">
        <v>571</v>
      </c>
      <c r="H47" s="24">
        <f t="shared" si="16"/>
        <v>190</v>
      </c>
      <c r="I47" s="24">
        <v>530</v>
      </c>
      <c r="J47" s="24">
        <v>340</v>
      </c>
      <c r="K47" s="24">
        <f t="shared" si="17"/>
        <v>423</v>
      </c>
      <c r="L47" s="24">
        <v>428</v>
      </c>
      <c r="M47" s="24">
        <v>5</v>
      </c>
      <c r="N47" s="24">
        <f t="shared" si="18"/>
        <v>-233</v>
      </c>
      <c r="O47" s="24">
        <v>102</v>
      </c>
      <c r="P47" s="24">
        <v>335</v>
      </c>
      <c r="R47" s="4"/>
      <c r="S47" s="4"/>
    </row>
    <row r="48" spans="1:19" s="1" customFormat="1" ht="21" customHeight="1" x14ac:dyDescent="0.2">
      <c r="A48" s="28" t="s">
        <v>25</v>
      </c>
      <c r="B48" s="22">
        <f t="shared" si="12"/>
        <v>325</v>
      </c>
      <c r="C48" s="22">
        <f t="shared" si="13"/>
        <v>1297</v>
      </c>
      <c r="D48" s="22">
        <f t="shared" si="14"/>
        <v>972</v>
      </c>
      <c r="E48" s="22">
        <f t="shared" si="15"/>
        <v>105</v>
      </c>
      <c r="F48" s="22">
        <v>715</v>
      </c>
      <c r="G48" s="22">
        <v>610</v>
      </c>
      <c r="H48" s="22">
        <f t="shared" si="16"/>
        <v>220</v>
      </c>
      <c r="I48" s="22">
        <v>582</v>
      </c>
      <c r="J48" s="22">
        <v>362</v>
      </c>
      <c r="K48" s="22">
        <f t="shared" si="17"/>
        <v>478</v>
      </c>
      <c r="L48" s="22">
        <v>483</v>
      </c>
      <c r="M48" s="22">
        <v>5</v>
      </c>
      <c r="N48" s="22">
        <f t="shared" si="18"/>
        <v>-258</v>
      </c>
      <c r="O48" s="22">
        <v>99</v>
      </c>
      <c r="P48" s="22">
        <v>357</v>
      </c>
      <c r="R48" s="4"/>
      <c r="S48" s="4"/>
    </row>
    <row r="49" spans="1:19" s="1" customFormat="1" ht="21" customHeight="1" x14ac:dyDescent="0.2">
      <c r="A49" s="29" t="s">
        <v>26</v>
      </c>
      <c r="B49" s="24">
        <f t="shared" si="12"/>
        <v>135</v>
      </c>
      <c r="C49" s="24">
        <f t="shared" si="13"/>
        <v>1494</v>
      </c>
      <c r="D49" s="24">
        <f t="shared" si="14"/>
        <v>1359</v>
      </c>
      <c r="E49" s="24">
        <f t="shared" si="15"/>
        <v>-159</v>
      </c>
      <c r="F49" s="24">
        <v>863</v>
      </c>
      <c r="G49" s="24">
        <v>1022</v>
      </c>
      <c r="H49" s="24">
        <f t="shared" si="16"/>
        <v>294</v>
      </c>
      <c r="I49" s="24">
        <v>631</v>
      </c>
      <c r="J49" s="24">
        <v>337</v>
      </c>
      <c r="K49" s="24">
        <f t="shared" si="17"/>
        <v>521</v>
      </c>
      <c r="L49" s="24">
        <v>526</v>
      </c>
      <c r="M49" s="24">
        <v>5</v>
      </c>
      <c r="N49" s="24">
        <f t="shared" si="18"/>
        <v>-227</v>
      </c>
      <c r="O49" s="24">
        <v>105</v>
      </c>
      <c r="P49" s="24">
        <v>332</v>
      </c>
      <c r="R49" s="4"/>
      <c r="S49" s="4"/>
    </row>
    <row r="50" spans="1:19" s="1" customFormat="1" ht="21" customHeight="1" x14ac:dyDescent="0.2">
      <c r="A50" s="28" t="s">
        <v>131</v>
      </c>
      <c r="B50" s="22">
        <f t="shared" ref="B50:B57" si="19">C50-D50</f>
        <v>-9</v>
      </c>
      <c r="C50" s="22">
        <f t="shared" ref="C50:D53" si="20">+F50+I50</f>
        <v>1299</v>
      </c>
      <c r="D50" s="22">
        <f t="shared" si="20"/>
        <v>1308</v>
      </c>
      <c r="E50" s="22">
        <f t="shared" ref="E50:E57" si="21">+F50-G50</f>
        <v>-406</v>
      </c>
      <c r="F50" s="22">
        <v>597</v>
      </c>
      <c r="G50" s="22">
        <v>1003</v>
      </c>
      <c r="H50" s="22">
        <f t="shared" ref="H50:H57" si="22">+I50-J50</f>
        <v>397</v>
      </c>
      <c r="I50" s="22">
        <v>702</v>
      </c>
      <c r="J50" s="22">
        <v>305</v>
      </c>
      <c r="K50" s="22">
        <f t="shared" si="17"/>
        <v>589</v>
      </c>
      <c r="L50" s="22">
        <v>595</v>
      </c>
      <c r="M50" s="22">
        <v>6</v>
      </c>
      <c r="N50" s="22">
        <f t="shared" si="18"/>
        <v>-192</v>
      </c>
      <c r="O50" s="22">
        <v>107</v>
      </c>
      <c r="P50" s="22">
        <v>299</v>
      </c>
      <c r="R50" s="4"/>
      <c r="S50" s="4"/>
    </row>
    <row r="51" spans="1:19" s="1" customFormat="1" ht="21" customHeight="1" x14ac:dyDescent="0.2">
      <c r="A51" s="29" t="s">
        <v>132</v>
      </c>
      <c r="B51" s="24">
        <f t="shared" si="19"/>
        <v>1329</v>
      </c>
      <c r="C51" s="24">
        <f t="shared" si="20"/>
        <v>2339</v>
      </c>
      <c r="D51" s="24">
        <f t="shared" si="20"/>
        <v>1010</v>
      </c>
      <c r="E51" s="24">
        <f t="shared" si="21"/>
        <v>937</v>
      </c>
      <c r="F51" s="24">
        <v>1534</v>
      </c>
      <c r="G51" s="24">
        <v>597</v>
      </c>
      <c r="H51" s="24">
        <f t="shared" si="22"/>
        <v>392</v>
      </c>
      <c r="I51" s="24">
        <v>805</v>
      </c>
      <c r="J51" s="24">
        <v>413</v>
      </c>
      <c r="K51" s="24">
        <f t="shared" si="17"/>
        <v>687</v>
      </c>
      <c r="L51" s="24">
        <v>693</v>
      </c>
      <c r="M51" s="24">
        <v>6</v>
      </c>
      <c r="N51" s="24">
        <f t="shared" si="18"/>
        <v>-295</v>
      </c>
      <c r="O51" s="24">
        <v>112</v>
      </c>
      <c r="P51" s="24">
        <v>407</v>
      </c>
      <c r="R51" s="4"/>
      <c r="S51" s="4"/>
    </row>
    <row r="52" spans="1:19" s="1" customFormat="1" ht="21" customHeight="1" x14ac:dyDescent="0.2">
      <c r="A52" s="28" t="s">
        <v>133</v>
      </c>
      <c r="B52" s="22">
        <f t="shared" si="19"/>
        <v>1280</v>
      </c>
      <c r="C52" s="22">
        <f t="shared" si="20"/>
        <v>2544</v>
      </c>
      <c r="D52" s="22">
        <f t="shared" si="20"/>
        <v>1264</v>
      </c>
      <c r="E52" s="22">
        <f t="shared" si="21"/>
        <v>833</v>
      </c>
      <c r="F52" s="22">
        <v>1642</v>
      </c>
      <c r="G52" s="22">
        <v>809</v>
      </c>
      <c r="H52" s="22">
        <f t="shared" si="22"/>
        <v>447</v>
      </c>
      <c r="I52" s="22">
        <v>902</v>
      </c>
      <c r="J52" s="22">
        <v>455</v>
      </c>
      <c r="K52" s="22">
        <f t="shared" si="17"/>
        <v>783</v>
      </c>
      <c r="L52" s="22">
        <v>789</v>
      </c>
      <c r="M52" s="22">
        <v>6</v>
      </c>
      <c r="N52" s="22">
        <f t="shared" si="18"/>
        <v>-336</v>
      </c>
      <c r="O52" s="22">
        <v>113</v>
      </c>
      <c r="P52" s="22">
        <v>449</v>
      </c>
      <c r="R52" s="4"/>
      <c r="S52" s="4"/>
    </row>
    <row r="53" spans="1:19" s="1" customFormat="1" ht="21" customHeight="1" x14ac:dyDescent="0.2">
      <c r="A53" s="29" t="s">
        <v>134</v>
      </c>
      <c r="B53" s="24">
        <f t="shared" si="19"/>
        <v>637</v>
      </c>
      <c r="C53" s="24">
        <f t="shared" si="20"/>
        <v>2053</v>
      </c>
      <c r="D53" s="24">
        <f t="shared" si="20"/>
        <v>1416</v>
      </c>
      <c r="E53" s="24">
        <f t="shared" si="21"/>
        <v>7</v>
      </c>
      <c r="F53" s="24">
        <v>1011</v>
      </c>
      <c r="G53" s="24">
        <v>1004</v>
      </c>
      <c r="H53" s="24">
        <f t="shared" si="22"/>
        <v>630</v>
      </c>
      <c r="I53" s="24">
        <v>1042</v>
      </c>
      <c r="J53" s="24">
        <v>412</v>
      </c>
      <c r="K53" s="24">
        <f t="shared" si="17"/>
        <v>872</v>
      </c>
      <c r="L53" s="24">
        <v>878</v>
      </c>
      <c r="M53" s="24">
        <v>6</v>
      </c>
      <c r="N53" s="24">
        <f t="shared" si="18"/>
        <v>-242</v>
      </c>
      <c r="O53" s="24">
        <v>164</v>
      </c>
      <c r="P53" s="24">
        <v>406</v>
      </c>
      <c r="R53" s="4"/>
      <c r="S53" s="4"/>
    </row>
    <row r="54" spans="1:19" s="1" customFormat="1" ht="21" customHeight="1" x14ac:dyDescent="0.2">
      <c r="A54" s="28" t="s">
        <v>136</v>
      </c>
      <c r="B54" s="22">
        <f t="shared" si="19"/>
        <v>964</v>
      </c>
      <c r="C54" s="22">
        <f t="shared" ref="C54:D57" si="23">+F54+I54</f>
        <v>2494</v>
      </c>
      <c r="D54" s="22">
        <f t="shared" si="23"/>
        <v>1530</v>
      </c>
      <c r="E54" s="22">
        <f t="shared" si="21"/>
        <v>253</v>
      </c>
      <c r="F54" s="22">
        <v>1411</v>
      </c>
      <c r="G54" s="22">
        <v>1158</v>
      </c>
      <c r="H54" s="22">
        <f t="shared" si="22"/>
        <v>711</v>
      </c>
      <c r="I54" s="22">
        <v>1083</v>
      </c>
      <c r="J54" s="22">
        <v>372</v>
      </c>
      <c r="K54" s="22">
        <f t="shared" si="17"/>
        <v>947</v>
      </c>
      <c r="L54" s="22">
        <v>954</v>
      </c>
      <c r="M54" s="22">
        <v>7</v>
      </c>
      <c r="N54" s="22">
        <f t="shared" si="18"/>
        <v>-236</v>
      </c>
      <c r="O54" s="22">
        <v>129</v>
      </c>
      <c r="P54" s="22">
        <v>365</v>
      </c>
      <c r="R54" s="4"/>
      <c r="S54" s="4"/>
    </row>
    <row r="55" spans="1:19" s="1" customFormat="1" ht="21" customHeight="1" x14ac:dyDescent="0.2">
      <c r="A55" s="29" t="s">
        <v>137</v>
      </c>
      <c r="B55" s="24">
        <f t="shared" si="19"/>
        <v>1118</v>
      </c>
      <c r="C55" s="24">
        <f t="shared" si="23"/>
        <v>2276</v>
      </c>
      <c r="D55" s="24">
        <f t="shared" si="23"/>
        <v>1158</v>
      </c>
      <c r="E55" s="24">
        <f t="shared" si="21"/>
        <v>464</v>
      </c>
      <c r="F55" s="24">
        <v>1104</v>
      </c>
      <c r="G55" s="24">
        <v>640</v>
      </c>
      <c r="H55" s="24">
        <f t="shared" si="22"/>
        <v>654</v>
      </c>
      <c r="I55" s="24">
        <v>1172</v>
      </c>
      <c r="J55" s="24">
        <v>518</v>
      </c>
      <c r="K55" s="24">
        <f t="shared" si="17"/>
        <v>1037</v>
      </c>
      <c r="L55" s="24">
        <v>1044</v>
      </c>
      <c r="M55" s="24">
        <v>7</v>
      </c>
      <c r="N55" s="24">
        <f t="shared" si="18"/>
        <v>-383</v>
      </c>
      <c r="O55" s="24">
        <v>128</v>
      </c>
      <c r="P55" s="24">
        <v>511</v>
      </c>
      <c r="R55" s="4"/>
      <c r="S55" s="4"/>
    </row>
    <row r="56" spans="1:19" s="1" customFormat="1" ht="21" customHeight="1" x14ac:dyDescent="0.2">
      <c r="A56" s="28" t="s">
        <v>138</v>
      </c>
      <c r="B56" s="22">
        <f t="shared" si="19"/>
        <v>1135</v>
      </c>
      <c r="C56" s="22">
        <f t="shared" si="23"/>
        <v>2589</v>
      </c>
      <c r="D56" s="22">
        <f t="shared" si="23"/>
        <v>1454</v>
      </c>
      <c r="E56" s="22">
        <f t="shared" si="21"/>
        <v>433</v>
      </c>
      <c r="F56" s="22">
        <v>1353</v>
      </c>
      <c r="G56" s="22">
        <v>920</v>
      </c>
      <c r="H56" s="22">
        <f t="shared" si="22"/>
        <v>702</v>
      </c>
      <c r="I56" s="22">
        <v>1236</v>
      </c>
      <c r="J56" s="22">
        <v>534</v>
      </c>
      <c r="K56" s="22">
        <f t="shared" si="17"/>
        <v>1076</v>
      </c>
      <c r="L56" s="22">
        <v>1084</v>
      </c>
      <c r="M56" s="22">
        <v>8</v>
      </c>
      <c r="N56" s="22">
        <f t="shared" si="18"/>
        <v>-374</v>
      </c>
      <c r="O56" s="22">
        <v>152</v>
      </c>
      <c r="P56" s="22">
        <v>526</v>
      </c>
      <c r="R56" s="4"/>
      <c r="S56" s="4"/>
    </row>
    <row r="57" spans="1:19" s="1" customFormat="1" ht="21" customHeight="1" x14ac:dyDescent="0.2">
      <c r="A57" s="29" t="s">
        <v>139</v>
      </c>
      <c r="B57" s="24">
        <f t="shared" si="19"/>
        <v>977</v>
      </c>
      <c r="C57" s="24">
        <f t="shared" si="23"/>
        <v>3038</v>
      </c>
      <c r="D57" s="24">
        <f t="shared" si="23"/>
        <v>2061</v>
      </c>
      <c r="E57" s="24">
        <f t="shared" si="21"/>
        <v>147</v>
      </c>
      <c r="F57" s="24">
        <v>1677</v>
      </c>
      <c r="G57" s="24">
        <v>1530</v>
      </c>
      <c r="H57" s="24">
        <f t="shared" si="22"/>
        <v>830</v>
      </c>
      <c r="I57" s="24">
        <v>1361</v>
      </c>
      <c r="J57" s="24">
        <v>531</v>
      </c>
      <c r="K57" s="24">
        <f t="shared" si="17"/>
        <v>1151</v>
      </c>
      <c r="L57" s="24">
        <v>1160</v>
      </c>
      <c r="M57" s="24">
        <v>9</v>
      </c>
      <c r="N57" s="24">
        <f t="shared" si="18"/>
        <v>-321</v>
      </c>
      <c r="O57" s="24">
        <v>201</v>
      </c>
      <c r="P57" s="24">
        <v>522</v>
      </c>
      <c r="R57" s="4"/>
      <c r="S57" s="4"/>
    </row>
    <row r="58" spans="1:19" s="1" customFormat="1" ht="21" customHeight="1" x14ac:dyDescent="0.2">
      <c r="A58" s="28" t="s">
        <v>140</v>
      </c>
      <c r="B58" s="22">
        <f t="shared" ref="B58:B65" si="24">C58-D58</f>
        <v>264</v>
      </c>
      <c r="C58" s="22">
        <f t="shared" ref="C58:D61" si="25">+F58+I58</f>
        <v>2616</v>
      </c>
      <c r="D58" s="22">
        <f t="shared" si="25"/>
        <v>2352</v>
      </c>
      <c r="E58" s="22">
        <f t="shared" ref="E58:E65" si="26">+F58-G58</f>
        <v>-728</v>
      </c>
      <c r="F58" s="22">
        <v>1156</v>
      </c>
      <c r="G58" s="22">
        <v>1884</v>
      </c>
      <c r="H58" s="22">
        <f t="shared" ref="H58:H65" si="27">+I58-J58</f>
        <v>992</v>
      </c>
      <c r="I58" s="22">
        <v>1460</v>
      </c>
      <c r="J58" s="22">
        <v>468</v>
      </c>
      <c r="K58" s="22">
        <f t="shared" ref="K58:K65" si="28">+L58-M58</f>
        <v>1228</v>
      </c>
      <c r="L58" s="22">
        <v>1240</v>
      </c>
      <c r="M58" s="22">
        <v>12</v>
      </c>
      <c r="N58" s="22">
        <f t="shared" ref="N58:N65" si="29">+O58-P58</f>
        <v>-236</v>
      </c>
      <c r="O58" s="22">
        <v>220</v>
      </c>
      <c r="P58" s="22">
        <v>456</v>
      </c>
      <c r="R58" s="4"/>
      <c r="S58" s="4"/>
    </row>
    <row r="59" spans="1:19" s="1" customFormat="1" ht="21" customHeight="1" x14ac:dyDescent="0.2">
      <c r="A59" s="29" t="s">
        <v>141</v>
      </c>
      <c r="B59" s="24">
        <f t="shared" si="24"/>
        <v>1567</v>
      </c>
      <c r="C59" s="24">
        <f t="shared" si="25"/>
        <v>3250</v>
      </c>
      <c r="D59" s="24">
        <f t="shared" si="25"/>
        <v>1683</v>
      </c>
      <c r="E59" s="24">
        <f t="shared" si="26"/>
        <v>658</v>
      </c>
      <c r="F59" s="24">
        <v>1723</v>
      </c>
      <c r="G59" s="24">
        <v>1065</v>
      </c>
      <c r="H59" s="24">
        <f t="shared" si="27"/>
        <v>909</v>
      </c>
      <c r="I59" s="24">
        <v>1527</v>
      </c>
      <c r="J59" s="24">
        <v>618</v>
      </c>
      <c r="K59" s="24">
        <f t="shared" si="28"/>
        <v>1258</v>
      </c>
      <c r="L59" s="24">
        <v>1271</v>
      </c>
      <c r="M59" s="24">
        <v>13</v>
      </c>
      <c r="N59" s="24">
        <f t="shared" si="29"/>
        <v>-349</v>
      </c>
      <c r="O59" s="24">
        <v>256</v>
      </c>
      <c r="P59" s="24">
        <v>605</v>
      </c>
      <c r="R59" s="4"/>
      <c r="S59" s="4"/>
    </row>
    <row r="60" spans="1:19" s="1" customFormat="1" ht="21" customHeight="1" x14ac:dyDescent="0.2">
      <c r="A60" s="28" t="s">
        <v>142</v>
      </c>
      <c r="B60" s="22">
        <f t="shared" si="24"/>
        <v>1800</v>
      </c>
      <c r="C60" s="22">
        <f t="shared" si="25"/>
        <v>3275</v>
      </c>
      <c r="D60" s="22">
        <f t="shared" si="25"/>
        <v>1475</v>
      </c>
      <c r="E60" s="22">
        <f t="shared" si="26"/>
        <v>1000</v>
      </c>
      <c r="F60" s="22">
        <v>1860</v>
      </c>
      <c r="G60" s="22">
        <v>860</v>
      </c>
      <c r="H60" s="22">
        <f t="shared" si="27"/>
        <v>800</v>
      </c>
      <c r="I60" s="22">
        <v>1415</v>
      </c>
      <c r="J60" s="22">
        <v>615</v>
      </c>
      <c r="K60" s="22">
        <f t="shared" si="28"/>
        <v>1182</v>
      </c>
      <c r="L60" s="22">
        <v>1196</v>
      </c>
      <c r="M60" s="22">
        <v>14</v>
      </c>
      <c r="N60" s="22">
        <f t="shared" si="29"/>
        <v>-382</v>
      </c>
      <c r="O60" s="22">
        <v>219</v>
      </c>
      <c r="P60" s="22">
        <v>601</v>
      </c>
      <c r="R60" s="4"/>
      <c r="S60" s="4"/>
    </row>
    <row r="61" spans="1:19" s="1" customFormat="1" ht="21" customHeight="1" x14ac:dyDescent="0.2">
      <c r="A61" s="29" t="s">
        <v>143</v>
      </c>
      <c r="B61" s="24">
        <f t="shared" si="24"/>
        <v>-53</v>
      </c>
      <c r="C61" s="24">
        <f t="shared" si="25"/>
        <v>2031</v>
      </c>
      <c r="D61" s="24">
        <f t="shared" si="25"/>
        <v>2084</v>
      </c>
      <c r="E61" s="24">
        <f t="shared" si="26"/>
        <v>-710</v>
      </c>
      <c r="F61" s="24">
        <v>848</v>
      </c>
      <c r="G61" s="24">
        <v>1558</v>
      </c>
      <c r="H61" s="24">
        <f t="shared" si="27"/>
        <v>657</v>
      </c>
      <c r="I61" s="24">
        <v>1183</v>
      </c>
      <c r="J61" s="24">
        <v>526</v>
      </c>
      <c r="K61" s="24">
        <f t="shared" si="28"/>
        <v>981</v>
      </c>
      <c r="L61" s="24">
        <v>993</v>
      </c>
      <c r="M61" s="24">
        <v>12</v>
      </c>
      <c r="N61" s="24">
        <f t="shared" si="29"/>
        <v>-324</v>
      </c>
      <c r="O61" s="24">
        <v>190</v>
      </c>
      <c r="P61" s="24">
        <v>514</v>
      </c>
      <c r="R61" s="4"/>
      <c r="S61" s="4"/>
    </row>
    <row r="62" spans="1:19" s="1" customFormat="1" ht="21" customHeight="1" x14ac:dyDescent="0.2">
      <c r="A62" s="28" t="s">
        <v>146</v>
      </c>
      <c r="B62" s="22">
        <f t="shared" si="24"/>
        <v>947</v>
      </c>
      <c r="C62" s="22">
        <f t="shared" ref="C62:D65" si="30">+F62+I62</f>
        <v>3043</v>
      </c>
      <c r="D62" s="22">
        <f t="shared" si="30"/>
        <v>2096</v>
      </c>
      <c r="E62" s="22">
        <f t="shared" si="26"/>
        <v>260</v>
      </c>
      <c r="F62" s="22">
        <v>1959</v>
      </c>
      <c r="G62" s="22">
        <v>1699</v>
      </c>
      <c r="H62" s="22">
        <f t="shared" si="27"/>
        <v>687</v>
      </c>
      <c r="I62" s="22">
        <v>1084</v>
      </c>
      <c r="J62" s="22">
        <v>397</v>
      </c>
      <c r="K62" s="22">
        <f t="shared" si="28"/>
        <v>902</v>
      </c>
      <c r="L62" s="22">
        <v>912</v>
      </c>
      <c r="M62" s="22">
        <v>10</v>
      </c>
      <c r="N62" s="22">
        <f t="shared" si="29"/>
        <v>-215</v>
      </c>
      <c r="O62" s="22">
        <v>172</v>
      </c>
      <c r="P62" s="22">
        <v>387</v>
      </c>
      <c r="R62" s="4"/>
      <c r="S62" s="4"/>
    </row>
    <row r="63" spans="1:19" s="1" customFormat="1" ht="21" customHeight="1" x14ac:dyDescent="0.2">
      <c r="A63" s="29" t="s">
        <v>147</v>
      </c>
      <c r="B63" s="24">
        <f t="shared" si="24"/>
        <v>1212</v>
      </c>
      <c r="C63" s="24">
        <f t="shared" si="30"/>
        <v>2871</v>
      </c>
      <c r="D63" s="24">
        <f t="shared" si="30"/>
        <v>1659</v>
      </c>
      <c r="E63" s="24">
        <f t="shared" si="26"/>
        <v>581</v>
      </c>
      <c r="F63" s="24">
        <v>1740</v>
      </c>
      <c r="G63" s="24">
        <v>1159</v>
      </c>
      <c r="H63" s="24">
        <f t="shared" si="27"/>
        <v>631</v>
      </c>
      <c r="I63" s="24">
        <v>1131</v>
      </c>
      <c r="J63" s="24">
        <v>500</v>
      </c>
      <c r="K63" s="24">
        <f t="shared" si="28"/>
        <v>914</v>
      </c>
      <c r="L63" s="24">
        <v>924</v>
      </c>
      <c r="M63" s="24">
        <v>10</v>
      </c>
      <c r="N63" s="24">
        <f t="shared" si="29"/>
        <v>-283</v>
      </c>
      <c r="O63" s="24">
        <v>207</v>
      </c>
      <c r="P63" s="24">
        <v>490</v>
      </c>
      <c r="R63" s="4"/>
      <c r="S63" s="4"/>
    </row>
    <row r="64" spans="1:19" s="1" customFormat="1" ht="21" customHeight="1" x14ac:dyDescent="0.2">
      <c r="A64" s="28" t="s">
        <v>148</v>
      </c>
      <c r="B64" s="22">
        <f t="shared" si="24"/>
        <v>861</v>
      </c>
      <c r="C64" s="22">
        <f t="shared" si="30"/>
        <v>2467</v>
      </c>
      <c r="D64" s="22">
        <f t="shared" si="30"/>
        <v>1606</v>
      </c>
      <c r="E64" s="22">
        <f t="shared" si="26"/>
        <v>400</v>
      </c>
      <c r="F64" s="22">
        <v>1339</v>
      </c>
      <c r="G64" s="22">
        <v>939</v>
      </c>
      <c r="H64" s="22">
        <f t="shared" si="27"/>
        <v>461</v>
      </c>
      <c r="I64" s="22">
        <v>1128</v>
      </c>
      <c r="J64" s="22">
        <v>667</v>
      </c>
      <c r="K64" s="22">
        <f t="shared" si="28"/>
        <v>898</v>
      </c>
      <c r="L64" s="22">
        <v>910</v>
      </c>
      <c r="M64" s="22">
        <v>12</v>
      </c>
      <c r="N64" s="22">
        <f t="shared" si="29"/>
        <v>-437</v>
      </c>
      <c r="O64" s="22">
        <v>218</v>
      </c>
      <c r="P64" s="22">
        <v>655</v>
      </c>
      <c r="R64" s="4"/>
      <c r="S64" s="4"/>
    </row>
    <row r="65" spans="1:19" s="1" customFormat="1" ht="21" customHeight="1" x14ac:dyDescent="0.2">
      <c r="A65" s="29" t="s">
        <v>149</v>
      </c>
      <c r="B65" s="24">
        <f t="shared" si="24"/>
        <v>-802</v>
      </c>
      <c r="C65" s="24">
        <f t="shared" si="30"/>
        <v>1968</v>
      </c>
      <c r="D65" s="24">
        <f t="shared" si="30"/>
        <v>2770</v>
      </c>
      <c r="E65" s="24">
        <f t="shared" si="26"/>
        <v>-1393</v>
      </c>
      <c r="F65" s="24">
        <v>831</v>
      </c>
      <c r="G65" s="24">
        <v>2224</v>
      </c>
      <c r="H65" s="24">
        <f t="shared" si="27"/>
        <v>591</v>
      </c>
      <c r="I65" s="24">
        <v>1137</v>
      </c>
      <c r="J65" s="24">
        <v>546</v>
      </c>
      <c r="K65" s="24">
        <f t="shared" si="28"/>
        <v>892</v>
      </c>
      <c r="L65" s="24">
        <v>906</v>
      </c>
      <c r="M65" s="24">
        <v>14</v>
      </c>
      <c r="N65" s="24">
        <f t="shared" si="29"/>
        <v>-301</v>
      </c>
      <c r="O65" s="24">
        <v>231</v>
      </c>
      <c r="P65" s="24">
        <v>532</v>
      </c>
      <c r="R65" s="4"/>
      <c r="S65" s="4"/>
    </row>
    <row r="66" spans="1:19" s="1" customFormat="1" ht="21" customHeight="1" x14ac:dyDescent="0.2">
      <c r="A66" s="28" t="s">
        <v>152</v>
      </c>
      <c r="B66" s="22">
        <f t="shared" ref="B66:B73" si="31">C66-D66</f>
        <v>1739</v>
      </c>
      <c r="C66" s="22">
        <f t="shared" ref="C66:D69" si="32">+F66+I66</f>
        <v>3631</v>
      </c>
      <c r="D66" s="22">
        <f t="shared" si="32"/>
        <v>1892</v>
      </c>
      <c r="E66" s="22">
        <f t="shared" ref="E66:E73" si="33">+F66-G66</f>
        <v>939</v>
      </c>
      <c r="F66" s="22">
        <v>2520</v>
      </c>
      <c r="G66" s="22">
        <v>1581</v>
      </c>
      <c r="H66" s="22">
        <f t="shared" ref="H66:H73" si="34">+I66-J66</f>
        <v>800</v>
      </c>
      <c r="I66" s="22">
        <v>1111</v>
      </c>
      <c r="J66" s="22">
        <v>311</v>
      </c>
      <c r="K66" s="22">
        <f t="shared" ref="K66:K73" si="35">+L66-M66</f>
        <v>948</v>
      </c>
      <c r="L66" s="22">
        <v>962</v>
      </c>
      <c r="M66" s="22">
        <v>14</v>
      </c>
      <c r="N66" s="22">
        <f t="shared" ref="N66:N73" si="36">+O66-P66</f>
        <v>-148</v>
      </c>
      <c r="O66" s="22">
        <v>149</v>
      </c>
      <c r="P66" s="22">
        <v>297</v>
      </c>
      <c r="R66" s="4"/>
      <c r="S66" s="4"/>
    </row>
    <row r="67" spans="1:19" s="1" customFormat="1" ht="21" customHeight="1" x14ac:dyDescent="0.2">
      <c r="A67" s="29" t="s">
        <v>153</v>
      </c>
      <c r="B67" s="24">
        <f t="shared" si="31"/>
        <v>1641</v>
      </c>
      <c r="C67" s="24">
        <f t="shared" si="32"/>
        <v>2581</v>
      </c>
      <c r="D67" s="24">
        <f t="shared" si="32"/>
        <v>940</v>
      </c>
      <c r="E67" s="24">
        <f t="shared" si="33"/>
        <v>931</v>
      </c>
      <c r="F67" s="24">
        <v>1627</v>
      </c>
      <c r="G67" s="24">
        <v>696</v>
      </c>
      <c r="H67" s="24">
        <f t="shared" si="34"/>
        <v>710</v>
      </c>
      <c r="I67" s="24">
        <v>954</v>
      </c>
      <c r="J67" s="24">
        <v>244</v>
      </c>
      <c r="K67" s="24">
        <f t="shared" si="35"/>
        <v>879</v>
      </c>
      <c r="L67" s="24">
        <v>893</v>
      </c>
      <c r="M67" s="24">
        <v>14</v>
      </c>
      <c r="N67" s="24">
        <f t="shared" si="36"/>
        <v>-169</v>
      </c>
      <c r="O67" s="24">
        <v>61</v>
      </c>
      <c r="P67" s="24">
        <v>230</v>
      </c>
      <c r="R67" s="4"/>
      <c r="S67" s="4"/>
    </row>
    <row r="68" spans="1:19" s="1" customFormat="1" ht="21" customHeight="1" x14ac:dyDescent="0.2">
      <c r="A68" s="28" t="s">
        <v>154</v>
      </c>
      <c r="B68" s="22">
        <f t="shared" si="31"/>
        <v>507</v>
      </c>
      <c r="C68" s="22">
        <f t="shared" si="32"/>
        <v>1698</v>
      </c>
      <c r="D68" s="22">
        <f t="shared" si="32"/>
        <v>1191</v>
      </c>
      <c r="E68" s="22">
        <f t="shared" si="33"/>
        <v>-211</v>
      </c>
      <c r="F68" s="22">
        <v>746</v>
      </c>
      <c r="G68" s="22">
        <v>957</v>
      </c>
      <c r="H68" s="22">
        <f t="shared" si="34"/>
        <v>718</v>
      </c>
      <c r="I68" s="22">
        <v>952</v>
      </c>
      <c r="J68" s="22">
        <v>234</v>
      </c>
      <c r="K68" s="22">
        <f t="shared" si="35"/>
        <v>877</v>
      </c>
      <c r="L68" s="22">
        <v>892</v>
      </c>
      <c r="M68" s="22">
        <v>15</v>
      </c>
      <c r="N68" s="22">
        <f t="shared" si="36"/>
        <v>-159</v>
      </c>
      <c r="O68" s="22">
        <v>60</v>
      </c>
      <c r="P68" s="22">
        <v>219</v>
      </c>
      <c r="R68" s="4"/>
      <c r="S68" s="4"/>
    </row>
    <row r="69" spans="1:19" s="1" customFormat="1" ht="21" customHeight="1" x14ac:dyDescent="0.2">
      <c r="A69" s="29" t="s">
        <v>155</v>
      </c>
      <c r="B69" s="24">
        <f t="shared" si="31"/>
        <v>-125</v>
      </c>
      <c r="C69" s="24">
        <f t="shared" si="32"/>
        <v>2026</v>
      </c>
      <c r="D69" s="24">
        <f t="shared" si="32"/>
        <v>2151</v>
      </c>
      <c r="E69" s="24">
        <f t="shared" si="33"/>
        <v>-808</v>
      </c>
      <c r="F69" s="24">
        <v>1077</v>
      </c>
      <c r="G69" s="24">
        <v>1885</v>
      </c>
      <c r="H69" s="24">
        <f t="shared" si="34"/>
        <v>683</v>
      </c>
      <c r="I69" s="24">
        <v>949</v>
      </c>
      <c r="J69" s="24">
        <v>266</v>
      </c>
      <c r="K69" s="24">
        <f t="shared" si="35"/>
        <v>848</v>
      </c>
      <c r="L69" s="24">
        <v>866</v>
      </c>
      <c r="M69" s="24">
        <v>18</v>
      </c>
      <c r="N69" s="24">
        <f t="shared" si="36"/>
        <v>-165</v>
      </c>
      <c r="O69" s="24">
        <v>83</v>
      </c>
      <c r="P69" s="24">
        <v>248</v>
      </c>
      <c r="R69" s="4"/>
      <c r="S69" s="4"/>
    </row>
    <row r="70" spans="1:19" s="1" customFormat="1" ht="21" customHeight="1" x14ac:dyDescent="0.2">
      <c r="A70" s="28" t="s">
        <v>156</v>
      </c>
      <c r="B70" s="22">
        <f t="shared" si="31"/>
        <v>1009</v>
      </c>
      <c r="C70" s="22">
        <f t="shared" ref="C70:D73" si="37">+F70+I70</f>
        <v>3175</v>
      </c>
      <c r="D70" s="22">
        <f t="shared" si="37"/>
        <v>2166</v>
      </c>
      <c r="E70" s="22">
        <f t="shared" si="33"/>
        <v>252</v>
      </c>
      <c r="F70" s="22">
        <v>2212</v>
      </c>
      <c r="G70" s="22">
        <v>1960</v>
      </c>
      <c r="H70" s="22">
        <f t="shared" si="34"/>
        <v>757</v>
      </c>
      <c r="I70" s="22">
        <v>963</v>
      </c>
      <c r="J70" s="22">
        <v>206</v>
      </c>
      <c r="K70" s="22">
        <f t="shared" si="35"/>
        <v>866</v>
      </c>
      <c r="L70" s="22">
        <v>904</v>
      </c>
      <c r="M70" s="22">
        <v>38</v>
      </c>
      <c r="N70" s="22">
        <f t="shared" si="36"/>
        <v>-109</v>
      </c>
      <c r="O70" s="22">
        <v>59</v>
      </c>
      <c r="P70" s="22">
        <v>168</v>
      </c>
      <c r="R70" s="4"/>
      <c r="S70" s="4"/>
    </row>
    <row r="71" spans="1:19" s="1" customFormat="1" ht="21" customHeight="1" x14ac:dyDescent="0.2">
      <c r="A71" s="29" t="s">
        <v>157</v>
      </c>
      <c r="B71" s="24">
        <f t="shared" si="31"/>
        <v>3452</v>
      </c>
      <c r="C71" s="24">
        <f t="shared" si="37"/>
        <v>4665</v>
      </c>
      <c r="D71" s="24">
        <f t="shared" si="37"/>
        <v>1213</v>
      </c>
      <c r="E71" s="24">
        <f t="shared" si="33"/>
        <v>2716</v>
      </c>
      <c r="F71" s="24">
        <v>3645</v>
      </c>
      <c r="G71" s="24">
        <v>929</v>
      </c>
      <c r="H71" s="24">
        <f t="shared" si="34"/>
        <v>736</v>
      </c>
      <c r="I71" s="24">
        <v>1020</v>
      </c>
      <c r="J71" s="24">
        <v>284</v>
      </c>
      <c r="K71" s="24">
        <f t="shared" si="35"/>
        <v>913</v>
      </c>
      <c r="L71" s="24">
        <v>950</v>
      </c>
      <c r="M71" s="24">
        <v>37</v>
      </c>
      <c r="N71" s="24">
        <f t="shared" si="36"/>
        <v>-177</v>
      </c>
      <c r="O71" s="24">
        <v>70</v>
      </c>
      <c r="P71" s="24">
        <v>247</v>
      </c>
      <c r="R71" s="4"/>
      <c r="S71" s="4"/>
    </row>
    <row r="72" spans="1:19" s="1" customFormat="1" ht="21" customHeight="1" x14ac:dyDescent="0.2">
      <c r="A72" s="28" t="s">
        <v>158</v>
      </c>
      <c r="B72" s="22">
        <f t="shared" si="31"/>
        <v>991</v>
      </c>
      <c r="C72" s="22">
        <f t="shared" si="37"/>
        <v>2488</v>
      </c>
      <c r="D72" s="22">
        <f t="shared" si="37"/>
        <v>1497</v>
      </c>
      <c r="E72" s="22">
        <f t="shared" si="33"/>
        <v>233</v>
      </c>
      <c r="F72" s="22">
        <v>1430</v>
      </c>
      <c r="G72" s="22">
        <v>1197</v>
      </c>
      <c r="H72" s="22">
        <f t="shared" si="34"/>
        <v>758</v>
      </c>
      <c r="I72" s="22">
        <v>1058</v>
      </c>
      <c r="J72" s="22">
        <v>300</v>
      </c>
      <c r="K72" s="22">
        <f t="shared" si="35"/>
        <v>961</v>
      </c>
      <c r="L72" s="22">
        <v>996</v>
      </c>
      <c r="M72" s="22">
        <v>35</v>
      </c>
      <c r="N72" s="22">
        <f t="shared" si="36"/>
        <v>-203</v>
      </c>
      <c r="O72" s="22">
        <v>62</v>
      </c>
      <c r="P72" s="22">
        <v>265</v>
      </c>
      <c r="R72" s="4"/>
      <c r="S72" s="4"/>
    </row>
    <row r="73" spans="1:19" s="1" customFormat="1" ht="21" customHeight="1" x14ac:dyDescent="0.2">
      <c r="A73" s="29" t="s">
        <v>159</v>
      </c>
      <c r="B73" s="24">
        <f t="shared" si="31"/>
        <v>707</v>
      </c>
      <c r="C73" s="24">
        <f t="shared" si="37"/>
        <v>2192</v>
      </c>
      <c r="D73" s="24">
        <f t="shared" si="37"/>
        <v>1485</v>
      </c>
      <c r="E73" s="24">
        <f t="shared" si="33"/>
        <v>-78</v>
      </c>
      <c r="F73" s="24">
        <v>1151</v>
      </c>
      <c r="G73" s="24">
        <v>1229</v>
      </c>
      <c r="H73" s="24">
        <f t="shared" si="34"/>
        <v>785</v>
      </c>
      <c r="I73" s="24">
        <v>1041</v>
      </c>
      <c r="J73" s="24">
        <v>256</v>
      </c>
      <c r="K73" s="24">
        <f t="shared" si="35"/>
        <v>933</v>
      </c>
      <c r="L73" s="24">
        <v>966</v>
      </c>
      <c r="M73" s="24">
        <v>33</v>
      </c>
      <c r="N73" s="24">
        <f t="shared" si="36"/>
        <v>-148</v>
      </c>
      <c r="O73" s="24">
        <v>75</v>
      </c>
      <c r="P73" s="24">
        <v>223</v>
      </c>
      <c r="R73" s="4"/>
      <c r="S73" s="4"/>
    </row>
    <row r="74" spans="1:19" s="1" customFormat="1" ht="21" customHeight="1" x14ac:dyDescent="0.2">
      <c r="A74" s="28" t="s">
        <v>161</v>
      </c>
      <c r="B74" s="22">
        <f t="shared" ref="B74:B81" si="38">C74-D74</f>
        <v>537</v>
      </c>
      <c r="C74" s="22">
        <f t="shared" ref="C74:D77" si="39">+F74+I74</f>
        <v>3784</v>
      </c>
      <c r="D74" s="22">
        <f t="shared" si="39"/>
        <v>3247</v>
      </c>
      <c r="E74" s="22">
        <f t="shared" ref="E74:E81" si="40">+F74-G74</f>
        <v>508</v>
      </c>
      <c r="F74" s="22">
        <v>2843</v>
      </c>
      <c r="G74" s="22">
        <v>2335</v>
      </c>
      <c r="H74" s="22">
        <f t="shared" ref="H74:H81" si="41">+I74-J74</f>
        <v>29</v>
      </c>
      <c r="I74" s="22">
        <v>941</v>
      </c>
      <c r="J74" s="22">
        <v>912</v>
      </c>
      <c r="K74" s="22">
        <f t="shared" ref="K74:K81" si="42">+L74-M74</f>
        <v>851</v>
      </c>
      <c r="L74" s="22">
        <v>888</v>
      </c>
      <c r="M74" s="22">
        <v>37</v>
      </c>
      <c r="N74" s="22">
        <f t="shared" ref="N74:N81" si="43">+O74-P74</f>
        <v>-822</v>
      </c>
      <c r="O74" s="22">
        <v>53</v>
      </c>
      <c r="P74" s="22">
        <v>875</v>
      </c>
      <c r="R74" s="4"/>
      <c r="S74" s="4"/>
    </row>
    <row r="75" spans="1:19" s="1" customFormat="1" ht="21" customHeight="1" x14ac:dyDescent="0.2">
      <c r="A75" s="29" t="s">
        <v>162</v>
      </c>
      <c r="B75" s="24">
        <f t="shared" si="38"/>
        <v>2356</v>
      </c>
      <c r="C75" s="24">
        <f t="shared" si="39"/>
        <v>3813</v>
      </c>
      <c r="D75" s="24">
        <f t="shared" si="39"/>
        <v>1457</v>
      </c>
      <c r="E75" s="24">
        <f t="shared" si="40"/>
        <v>1692</v>
      </c>
      <c r="F75" s="24">
        <v>2876</v>
      </c>
      <c r="G75" s="24">
        <v>1184</v>
      </c>
      <c r="H75" s="24">
        <f t="shared" si="41"/>
        <v>664</v>
      </c>
      <c r="I75" s="24">
        <v>937</v>
      </c>
      <c r="J75" s="24">
        <v>273</v>
      </c>
      <c r="K75" s="24">
        <f t="shared" si="42"/>
        <v>829</v>
      </c>
      <c r="L75" s="24">
        <v>868</v>
      </c>
      <c r="M75" s="24">
        <v>39</v>
      </c>
      <c r="N75" s="24">
        <f t="shared" si="43"/>
        <v>-165</v>
      </c>
      <c r="O75" s="24">
        <v>69</v>
      </c>
      <c r="P75" s="24">
        <v>234</v>
      </c>
      <c r="R75" s="4"/>
      <c r="S75" s="4"/>
    </row>
    <row r="76" spans="1:19" s="1" customFormat="1" ht="21" customHeight="1" x14ac:dyDescent="0.2">
      <c r="A76" s="28" t="s">
        <v>163</v>
      </c>
      <c r="B76" s="22">
        <f t="shared" si="38"/>
        <v>946</v>
      </c>
      <c r="C76" s="22">
        <f t="shared" si="39"/>
        <v>2394</v>
      </c>
      <c r="D76" s="22">
        <f t="shared" si="39"/>
        <v>1448</v>
      </c>
      <c r="E76" s="22">
        <f t="shared" si="40"/>
        <v>342</v>
      </c>
      <c r="F76" s="22">
        <v>1484</v>
      </c>
      <c r="G76" s="22">
        <v>1142</v>
      </c>
      <c r="H76" s="22">
        <f t="shared" si="41"/>
        <v>604</v>
      </c>
      <c r="I76" s="22">
        <v>910</v>
      </c>
      <c r="J76" s="22">
        <v>306</v>
      </c>
      <c r="K76" s="22">
        <f t="shared" si="42"/>
        <v>797</v>
      </c>
      <c r="L76" s="22">
        <v>831</v>
      </c>
      <c r="M76" s="22">
        <v>34</v>
      </c>
      <c r="N76" s="22">
        <f t="shared" si="43"/>
        <v>-193</v>
      </c>
      <c r="O76" s="22">
        <v>79</v>
      </c>
      <c r="P76" s="22">
        <v>272</v>
      </c>
      <c r="R76" s="4"/>
      <c r="S76" s="4"/>
    </row>
    <row r="77" spans="1:19" s="1" customFormat="1" ht="21" customHeight="1" x14ac:dyDescent="0.2">
      <c r="A77" s="29" t="s">
        <v>164</v>
      </c>
      <c r="B77" s="24">
        <f t="shared" si="38"/>
        <v>1300</v>
      </c>
      <c r="C77" s="24">
        <f t="shared" si="39"/>
        <v>2231</v>
      </c>
      <c r="D77" s="24">
        <f t="shared" si="39"/>
        <v>931</v>
      </c>
      <c r="E77" s="24">
        <f t="shared" si="40"/>
        <v>694</v>
      </c>
      <c r="F77" s="24">
        <v>1285</v>
      </c>
      <c r="G77" s="24">
        <v>591</v>
      </c>
      <c r="H77" s="24">
        <f t="shared" si="41"/>
        <v>606</v>
      </c>
      <c r="I77" s="24">
        <v>946</v>
      </c>
      <c r="J77" s="24">
        <v>340</v>
      </c>
      <c r="K77" s="24">
        <f t="shared" si="42"/>
        <v>816</v>
      </c>
      <c r="L77" s="24">
        <v>852</v>
      </c>
      <c r="M77" s="24">
        <v>36</v>
      </c>
      <c r="N77" s="24">
        <f t="shared" si="43"/>
        <v>-210</v>
      </c>
      <c r="O77" s="24">
        <v>94</v>
      </c>
      <c r="P77" s="24">
        <v>304</v>
      </c>
      <c r="R77" s="4"/>
      <c r="S77" s="4"/>
    </row>
    <row r="78" spans="1:19" s="1" customFormat="1" ht="21" customHeight="1" x14ac:dyDescent="0.2">
      <c r="A78" s="28" t="s">
        <v>165</v>
      </c>
      <c r="B78" s="22">
        <f t="shared" si="38"/>
        <v>430</v>
      </c>
      <c r="C78" s="22">
        <f t="shared" ref="C78:D81" si="44">+F78+I78</f>
        <v>3070</v>
      </c>
      <c r="D78" s="22">
        <f t="shared" si="44"/>
        <v>2640</v>
      </c>
      <c r="E78" s="22">
        <f t="shared" si="40"/>
        <v>-256</v>
      </c>
      <c r="F78" s="22">
        <v>2146</v>
      </c>
      <c r="G78" s="22">
        <v>2402</v>
      </c>
      <c r="H78" s="22">
        <f t="shared" si="41"/>
        <v>686</v>
      </c>
      <c r="I78" s="22">
        <v>924</v>
      </c>
      <c r="J78" s="22">
        <v>238</v>
      </c>
      <c r="K78" s="22">
        <f t="shared" si="42"/>
        <v>785</v>
      </c>
      <c r="L78" s="22">
        <v>845</v>
      </c>
      <c r="M78" s="22">
        <v>60</v>
      </c>
      <c r="N78" s="22">
        <f t="shared" si="43"/>
        <v>-99</v>
      </c>
      <c r="O78" s="22">
        <v>79</v>
      </c>
      <c r="P78" s="22">
        <v>178</v>
      </c>
      <c r="R78" s="4"/>
      <c r="S78" s="4"/>
    </row>
    <row r="79" spans="1:19" s="1" customFormat="1" ht="21" customHeight="1" x14ac:dyDescent="0.2">
      <c r="A79" s="29" t="s">
        <v>166</v>
      </c>
      <c r="B79" s="24">
        <f t="shared" si="38"/>
        <v>2843</v>
      </c>
      <c r="C79" s="24">
        <f t="shared" si="44"/>
        <v>4544</v>
      </c>
      <c r="D79" s="24">
        <f t="shared" si="44"/>
        <v>1701</v>
      </c>
      <c r="E79" s="24">
        <f t="shared" si="40"/>
        <v>2177</v>
      </c>
      <c r="F79" s="24">
        <v>3577</v>
      </c>
      <c r="G79" s="24">
        <v>1400</v>
      </c>
      <c r="H79" s="24">
        <f t="shared" si="41"/>
        <v>666</v>
      </c>
      <c r="I79" s="24">
        <v>967</v>
      </c>
      <c r="J79" s="24">
        <v>301</v>
      </c>
      <c r="K79" s="24">
        <f t="shared" si="42"/>
        <v>834</v>
      </c>
      <c r="L79" s="24">
        <v>894</v>
      </c>
      <c r="M79" s="24">
        <v>60</v>
      </c>
      <c r="N79" s="24">
        <f t="shared" si="43"/>
        <v>-168</v>
      </c>
      <c r="O79" s="24">
        <v>73</v>
      </c>
      <c r="P79" s="24">
        <v>241</v>
      </c>
      <c r="R79" s="4"/>
      <c r="S79" s="4"/>
    </row>
    <row r="80" spans="1:19" s="1" customFormat="1" ht="21" customHeight="1" x14ac:dyDescent="0.2">
      <c r="A80" s="28" t="s">
        <v>167</v>
      </c>
      <c r="B80" s="22">
        <f t="shared" si="38"/>
        <v>673</v>
      </c>
      <c r="C80" s="22">
        <f t="shared" si="44"/>
        <v>2340</v>
      </c>
      <c r="D80" s="22">
        <f t="shared" si="44"/>
        <v>1667</v>
      </c>
      <c r="E80" s="22">
        <f t="shared" si="40"/>
        <v>4</v>
      </c>
      <c r="F80" s="22">
        <v>1360</v>
      </c>
      <c r="G80" s="22">
        <v>1356</v>
      </c>
      <c r="H80" s="22">
        <f t="shared" si="41"/>
        <v>669</v>
      </c>
      <c r="I80" s="22">
        <v>980</v>
      </c>
      <c r="J80" s="22">
        <v>311</v>
      </c>
      <c r="K80" s="22">
        <f t="shared" si="42"/>
        <v>860</v>
      </c>
      <c r="L80" s="22">
        <v>917</v>
      </c>
      <c r="M80" s="22">
        <v>57</v>
      </c>
      <c r="N80" s="22">
        <f t="shared" si="43"/>
        <v>-191</v>
      </c>
      <c r="O80" s="22">
        <v>63</v>
      </c>
      <c r="P80" s="22">
        <v>254</v>
      </c>
      <c r="R80" s="4"/>
      <c r="S80" s="4"/>
    </row>
    <row r="81" spans="1:19" s="1" customFormat="1" ht="21" customHeight="1" x14ac:dyDescent="0.2">
      <c r="A81" s="29" t="s">
        <v>168</v>
      </c>
      <c r="B81" s="24">
        <f t="shared" si="38"/>
        <v>1117</v>
      </c>
      <c r="C81" s="24">
        <f t="shared" si="44"/>
        <v>2422</v>
      </c>
      <c r="D81" s="24">
        <f t="shared" si="44"/>
        <v>1305</v>
      </c>
      <c r="E81" s="24">
        <f t="shared" si="40"/>
        <v>380</v>
      </c>
      <c r="F81" s="24">
        <v>1393</v>
      </c>
      <c r="G81" s="24">
        <v>1013</v>
      </c>
      <c r="H81" s="24">
        <f t="shared" si="41"/>
        <v>737</v>
      </c>
      <c r="I81" s="24">
        <v>1029</v>
      </c>
      <c r="J81" s="24">
        <v>292</v>
      </c>
      <c r="K81" s="24">
        <f t="shared" si="42"/>
        <v>893</v>
      </c>
      <c r="L81" s="24">
        <v>953</v>
      </c>
      <c r="M81" s="24">
        <v>60</v>
      </c>
      <c r="N81" s="24">
        <f t="shared" si="43"/>
        <v>-156</v>
      </c>
      <c r="O81" s="24">
        <v>76</v>
      </c>
      <c r="P81" s="24">
        <v>232</v>
      </c>
      <c r="R81" s="4"/>
      <c r="S81" s="4"/>
    </row>
    <row r="82" spans="1:19" s="1" customFormat="1" ht="21" customHeight="1" x14ac:dyDescent="0.2">
      <c r="A82" s="28" t="s">
        <v>172</v>
      </c>
      <c r="B82" s="22">
        <f t="shared" ref="B82:B85" si="45">C82-D82</f>
        <v>1077</v>
      </c>
      <c r="C82" s="22">
        <f t="shared" ref="C82:C85" si="46">+F82+I82</f>
        <v>3804</v>
      </c>
      <c r="D82" s="22">
        <f t="shared" ref="D82:D85" si="47">+G82+J82</f>
        <v>2727</v>
      </c>
      <c r="E82" s="22">
        <f t="shared" ref="E82:E85" si="48">+F82-G82</f>
        <v>213</v>
      </c>
      <c r="F82" s="22">
        <v>2635</v>
      </c>
      <c r="G82" s="22">
        <v>2422</v>
      </c>
      <c r="H82" s="22">
        <f t="shared" ref="H82:H85" si="49">+I82-J82</f>
        <v>864</v>
      </c>
      <c r="I82" s="22">
        <v>1169</v>
      </c>
      <c r="J82" s="22">
        <v>305</v>
      </c>
      <c r="K82" s="22">
        <f t="shared" ref="K82:K85" si="50">+L82-M82</f>
        <v>917</v>
      </c>
      <c r="L82" s="22">
        <v>986</v>
      </c>
      <c r="M82" s="22">
        <v>69</v>
      </c>
      <c r="N82" s="22">
        <f t="shared" ref="N82:N85" si="51">+O82-P82</f>
        <v>-53</v>
      </c>
      <c r="O82" s="22">
        <v>183</v>
      </c>
      <c r="P82" s="22">
        <v>236</v>
      </c>
      <c r="R82" s="4"/>
      <c r="S82" s="4"/>
    </row>
    <row r="83" spans="1:19" s="1" customFormat="1" ht="21" customHeight="1" x14ac:dyDescent="0.2">
      <c r="A83" s="29" t="s">
        <v>173</v>
      </c>
      <c r="B83" s="24">
        <f t="shared" si="45"/>
        <v>0</v>
      </c>
      <c r="C83" s="24">
        <f t="shared" si="46"/>
        <v>0</v>
      </c>
      <c r="D83" s="24">
        <f t="shared" si="47"/>
        <v>0</v>
      </c>
      <c r="E83" s="24">
        <f t="shared" si="48"/>
        <v>0</v>
      </c>
      <c r="F83" s="24">
        <v>0</v>
      </c>
      <c r="G83" s="24">
        <v>0</v>
      </c>
      <c r="H83" s="24">
        <f t="shared" si="49"/>
        <v>0</v>
      </c>
      <c r="I83" s="24">
        <v>0</v>
      </c>
      <c r="J83" s="24">
        <v>0</v>
      </c>
      <c r="K83" s="24">
        <f t="shared" si="50"/>
        <v>0</v>
      </c>
      <c r="L83" s="24">
        <v>0</v>
      </c>
      <c r="M83" s="24">
        <v>0</v>
      </c>
      <c r="N83" s="24">
        <f t="shared" si="51"/>
        <v>0</v>
      </c>
      <c r="O83" s="24">
        <v>0</v>
      </c>
      <c r="P83" s="24">
        <v>0</v>
      </c>
      <c r="R83" s="4"/>
      <c r="S83" s="4"/>
    </row>
    <row r="84" spans="1:19" s="1" customFormat="1" ht="21" customHeight="1" x14ac:dyDescent="0.2">
      <c r="A84" s="28" t="s">
        <v>174</v>
      </c>
      <c r="B84" s="22">
        <f t="shared" si="45"/>
        <v>0</v>
      </c>
      <c r="C84" s="22">
        <f t="shared" si="46"/>
        <v>0</v>
      </c>
      <c r="D84" s="22">
        <f t="shared" si="47"/>
        <v>0</v>
      </c>
      <c r="E84" s="22">
        <f t="shared" si="48"/>
        <v>0</v>
      </c>
      <c r="F84" s="22">
        <v>0</v>
      </c>
      <c r="G84" s="22">
        <v>0</v>
      </c>
      <c r="H84" s="22">
        <f t="shared" si="49"/>
        <v>0</v>
      </c>
      <c r="I84" s="22">
        <v>0</v>
      </c>
      <c r="J84" s="22">
        <v>0</v>
      </c>
      <c r="K84" s="22">
        <f t="shared" si="50"/>
        <v>0</v>
      </c>
      <c r="L84" s="22">
        <v>0</v>
      </c>
      <c r="M84" s="22">
        <v>0</v>
      </c>
      <c r="N84" s="22">
        <f t="shared" si="51"/>
        <v>0</v>
      </c>
      <c r="O84" s="22">
        <v>0</v>
      </c>
      <c r="P84" s="22">
        <v>0</v>
      </c>
      <c r="R84" s="4"/>
      <c r="S84" s="4"/>
    </row>
    <row r="85" spans="1:19" s="1" customFormat="1" ht="21" customHeight="1" x14ac:dyDescent="0.2">
      <c r="A85" s="29" t="s">
        <v>175</v>
      </c>
      <c r="B85" s="24">
        <f t="shared" si="45"/>
        <v>0</v>
      </c>
      <c r="C85" s="24">
        <f t="shared" si="46"/>
        <v>0</v>
      </c>
      <c r="D85" s="24">
        <f t="shared" si="47"/>
        <v>0</v>
      </c>
      <c r="E85" s="24">
        <f t="shared" si="48"/>
        <v>0</v>
      </c>
      <c r="F85" s="24">
        <v>0</v>
      </c>
      <c r="G85" s="24">
        <v>0</v>
      </c>
      <c r="H85" s="24">
        <f t="shared" si="49"/>
        <v>0</v>
      </c>
      <c r="I85" s="24">
        <v>0</v>
      </c>
      <c r="J85" s="24">
        <v>0</v>
      </c>
      <c r="K85" s="24">
        <f t="shared" si="50"/>
        <v>0</v>
      </c>
      <c r="L85" s="24">
        <v>0</v>
      </c>
      <c r="M85" s="24">
        <v>0</v>
      </c>
      <c r="N85" s="24">
        <f t="shared" si="51"/>
        <v>0</v>
      </c>
      <c r="O85" s="24">
        <v>0</v>
      </c>
      <c r="P85" s="24">
        <v>0</v>
      </c>
      <c r="R85" s="4"/>
      <c r="S85" s="4"/>
    </row>
    <row r="86" spans="1:19" s="1" customFormat="1" ht="21" customHeight="1" x14ac:dyDescent="0.2">
      <c r="A86"/>
      <c r="B86"/>
      <c r="C86"/>
      <c r="D86"/>
      <c r="E86"/>
      <c r="F86"/>
      <c r="G86"/>
      <c r="H86"/>
      <c r="I86"/>
      <c r="J86"/>
    </row>
    <row r="87" spans="1:19" s="1" customFormat="1" ht="21" customHeight="1" x14ac:dyDescent="0.2">
      <c r="A87"/>
      <c r="B87"/>
      <c r="C87"/>
      <c r="D87"/>
      <c r="E87"/>
      <c r="F87"/>
      <c r="G87"/>
      <c r="H87"/>
      <c r="I87"/>
      <c r="J87"/>
    </row>
    <row r="88" spans="1:19" s="1" customFormat="1" ht="21" customHeight="1" x14ac:dyDescent="0.2">
      <c r="A88"/>
      <c r="B88"/>
      <c r="C88"/>
      <c r="D88"/>
      <c r="E88"/>
      <c r="F88"/>
      <c r="G88"/>
      <c r="H88"/>
      <c r="I88"/>
      <c r="J88"/>
    </row>
    <row r="89" spans="1:19" s="1" customFormat="1" ht="21" customHeight="1" x14ac:dyDescent="0.2">
      <c r="A89"/>
      <c r="B89"/>
      <c r="C89"/>
      <c r="D89"/>
      <c r="E89"/>
      <c r="F89"/>
      <c r="G89"/>
      <c r="H89"/>
      <c r="I89"/>
      <c r="J89"/>
    </row>
    <row r="90" spans="1:19" s="1" customFormat="1" ht="21" customHeight="1" x14ac:dyDescent="0.2">
      <c r="A90"/>
      <c r="B90"/>
      <c r="C90"/>
      <c r="D90"/>
      <c r="E90"/>
      <c r="F90"/>
      <c r="G90"/>
      <c r="H90"/>
      <c r="I90"/>
      <c r="J90"/>
    </row>
    <row r="91" spans="1:19" s="1" customFormat="1" ht="21" customHeight="1" x14ac:dyDescent="0.2">
      <c r="A91"/>
      <c r="B91"/>
      <c r="C91"/>
      <c r="D91"/>
      <c r="E91"/>
      <c r="F91"/>
      <c r="G91"/>
      <c r="H91"/>
      <c r="I91"/>
      <c r="J91"/>
    </row>
    <row r="92" spans="1:19" s="1" customFormat="1" ht="21" customHeight="1" x14ac:dyDescent="0.2">
      <c r="A92"/>
      <c r="B92"/>
      <c r="C92"/>
      <c r="D92"/>
      <c r="E92"/>
      <c r="F92"/>
      <c r="G92"/>
      <c r="H92"/>
      <c r="I92"/>
      <c r="J92"/>
    </row>
    <row r="93" spans="1:19" s="1" customFormat="1" ht="21" customHeight="1" x14ac:dyDescent="0.2">
      <c r="A93"/>
      <c r="B93"/>
      <c r="C93"/>
      <c r="D93"/>
      <c r="E93"/>
      <c r="F93"/>
      <c r="G93"/>
      <c r="H93"/>
      <c r="I93"/>
      <c r="J93"/>
    </row>
    <row r="94" spans="1:19" s="1" customFormat="1" ht="21" customHeight="1" x14ac:dyDescent="0.2">
      <c r="A94"/>
      <c r="B94"/>
      <c r="C94"/>
      <c r="D94"/>
      <c r="E94"/>
      <c r="F94"/>
      <c r="G94"/>
      <c r="H94"/>
      <c r="I94"/>
      <c r="J94"/>
    </row>
    <row r="95" spans="1:19" s="1" customFormat="1" ht="21" customHeight="1" x14ac:dyDescent="0.2">
      <c r="A95"/>
      <c r="B95"/>
      <c r="C95"/>
      <c r="D95"/>
      <c r="E95"/>
      <c r="F95"/>
      <c r="G95"/>
      <c r="H95"/>
      <c r="I95"/>
      <c r="J95"/>
    </row>
    <row r="96" spans="1:19" s="1" customFormat="1" ht="21" customHeight="1" x14ac:dyDescent="0.2">
      <c r="A96"/>
      <c r="B96"/>
      <c r="C96"/>
      <c r="D96"/>
      <c r="E96"/>
      <c r="F96"/>
      <c r="G96"/>
      <c r="H96"/>
      <c r="I96"/>
      <c r="J96"/>
    </row>
    <row r="97" spans="1:10" s="1" customFormat="1" ht="21" customHeight="1" x14ac:dyDescent="0.2">
      <c r="A97"/>
      <c r="B97"/>
      <c r="C97"/>
      <c r="D97"/>
      <c r="E97"/>
      <c r="F97"/>
      <c r="G97"/>
      <c r="H97"/>
      <c r="I97"/>
      <c r="J97"/>
    </row>
    <row r="98" spans="1:10" s="1" customFormat="1" ht="21" customHeight="1" x14ac:dyDescent="0.2">
      <c r="A98"/>
      <c r="B98"/>
      <c r="C98"/>
      <c r="D98"/>
      <c r="E98"/>
      <c r="F98"/>
      <c r="G98"/>
      <c r="H98"/>
      <c r="I98"/>
      <c r="J98"/>
    </row>
    <row r="99" spans="1:10" s="1" customFormat="1" ht="21" customHeight="1" x14ac:dyDescent="0.2">
      <c r="A99"/>
      <c r="B99"/>
      <c r="C99"/>
      <c r="D99"/>
      <c r="E99"/>
      <c r="F99"/>
      <c r="G99"/>
      <c r="H99"/>
      <c r="I99"/>
      <c r="J99"/>
    </row>
    <row r="100" spans="1:10" s="1" customFormat="1" ht="21" customHeight="1" x14ac:dyDescent="0.2">
      <c r="A100"/>
      <c r="B100"/>
      <c r="C100"/>
      <c r="D100"/>
      <c r="E100"/>
      <c r="F100"/>
      <c r="G100"/>
      <c r="H100"/>
      <c r="I100"/>
      <c r="J100"/>
    </row>
    <row r="101" spans="1:10" s="1" customFormat="1" ht="21" customHeight="1" x14ac:dyDescent="0.2">
      <c r="A101"/>
      <c r="B101"/>
      <c r="C101"/>
      <c r="D101"/>
      <c r="E101"/>
      <c r="F101"/>
      <c r="G101"/>
      <c r="H101"/>
      <c r="I101"/>
      <c r="J101"/>
    </row>
    <row r="102" spans="1:10" s="1" customFormat="1" ht="21" customHeight="1" x14ac:dyDescent="0.2">
      <c r="A102"/>
      <c r="B102"/>
      <c r="C102"/>
      <c r="D102"/>
      <c r="E102"/>
      <c r="F102"/>
      <c r="G102"/>
      <c r="H102"/>
      <c r="I102"/>
      <c r="J102"/>
    </row>
    <row r="103" spans="1:10" s="1" customFormat="1" ht="21" customHeight="1" x14ac:dyDescent="0.2">
      <c r="A103"/>
      <c r="B103"/>
      <c r="C103"/>
      <c r="D103"/>
      <c r="E103"/>
      <c r="F103"/>
      <c r="G103"/>
      <c r="H103"/>
      <c r="I103"/>
      <c r="J103"/>
    </row>
    <row r="104" spans="1:10" s="1" customFormat="1" ht="21" customHeight="1" x14ac:dyDescent="0.2">
      <c r="A104"/>
      <c r="B104"/>
      <c r="C104"/>
      <c r="D104"/>
      <c r="E104"/>
      <c r="F104"/>
      <c r="G104"/>
      <c r="H104"/>
      <c r="I104"/>
      <c r="J104"/>
    </row>
    <row r="105" spans="1:10" s="1" customFormat="1" ht="21" customHeight="1" x14ac:dyDescent="0.2">
      <c r="A105"/>
      <c r="B105"/>
      <c r="C105"/>
      <c r="D105"/>
      <c r="E105"/>
      <c r="F105"/>
      <c r="G105"/>
      <c r="H105"/>
      <c r="I105"/>
      <c r="J105"/>
    </row>
    <row r="106" spans="1:10" s="1" customFormat="1" ht="21" customHeight="1" x14ac:dyDescent="0.2">
      <c r="A106"/>
      <c r="B106"/>
      <c r="C106"/>
      <c r="D106"/>
      <c r="E106"/>
      <c r="F106"/>
      <c r="G106"/>
      <c r="H106"/>
      <c r="I106"/>
      <c r="J106"/>
    </row>
    <row r="107" spans="1:10" s="1" customFormat="1" ht="21" customHeight="1" x14ac:dyDescent="0.2">
      <c r="A107"/>
      <c r="B107"/>
      <c r="C107"/>
      <c r="D107"/>
      <c r="E107"/>
      <c r="F107"/>
      <c r="G107"/>
      <c r="H107"/>
      <c r="I107"/>
      <c r="J107"/>
    </row>
    <row r="108" spans="1:10" s="1" customFormat="1" ht="21" customHeight="1" x14ac:dyDescent="0.2">
      <c r="A108"/>
      <c r="B108"/>
      <c r="C108"/>
      <c r="D108"/>
      <c r="E108"/>
      <c r="F108"/>
      <c r="G108"/>
      <c r="H108"/>
      <c r="I108"/>
      <c r="J108"/>
    </row>
    <row r="109" spans="1:10" s="1" customFormat="1" ht="21" customHeight="1" x14ac:dyDescent="0.2">
      <c r="A109"/>
      <c r="B109"/>
      <c r="C109"/>
      <c r="D109"/>
      <c r="E109"/>
      <c r="F109"/>
      <c r="G109"/>
      <c r="H109"/>
      <c r="I109"/>
      <c r="J109"/>
    </row>
    <row r="110" spans="1:10" s="1" customFormat="1" ht="21" customHeight="1" x14ac:dyDescent="0.2">
      <c r="A110"/>
      <c r="B110"/>
      <c r="C110"/>
      <c r="D110"/>
      <c r="E110"/>
      <c r="F110"/>
      <c r="G110"/>
      <c r="H110"/>
      <c r="I110"/>
      <c r="J110"/>
    </row>
    <row r="111" spans="1:10" s="1" customFormat="1" ht="21" customHeight="1" x14ac:dyDescent="0.2">
      <c r="A111"/>
      <c r="B111"/>
      <c r="C111"/>
      <c r="D111"/>
      <c r="E111"/>
      <c r="F111"/>
      <c r="G111"/>
      <c r="H111"/>
      <c r="I111"/>
      <c r="J111"/>
    </row>
    <row r="112" spans="1:10" s="1" customFormat="1" ht="21" customHeight="1" x14ac:dyDescent="0.2">
      <c r="A112"/>
      <c r="B112"/>
      <c r="C112"/>
      <c r="D112"/>
      <c r="E112"/>
      <c r="F112"/>
      <c r="G112"/>
      <c r="H112"/>
      <c r="I112"/>
      <c r="J112"/>
    </row>
    <row r="113" spans="1:10" s="1" customFormat="1" ht="15" x14ac:dyDescent="0.2">
      <c r="A113"/>
      <c r="B113"/>
      <c r="C113"/>
      <c r="D113"/>
      <c r="E113"/>
      <c r="F113"/>
      <c r="G113"/>
      <c r="H113"/>
      <c r="I113"/>
      <c r="J113"/>
    </row>
    <row r="114" spans="1:10" s="1" customFormat="1" ht="15" x14ac:dyDescent="0.2">
      <c r="A114"/>
      <c r="B114"/>
      <c r="C114"/>
      <c r="D114"/>
      <c r="E114"/>
      <c r="F114"/>
      <c r="G114"/>
      <c r="H114"/>
      <c r="I114"/>
      <c r="J114"/>
    </row>
    <row r="115" spans="1:10" s="1" customFormat="1" ht="15" x14ac:dyDescent="0.2">
      <c r="A115"/>
      <c r="B115"/>
      <c r="C115"/>
      <c r="D115"/>
      <c r="E115"/>
      <c r="F115"/>
      <c r="G115"/>
      <c r="H115"/>
      <c r="I115"/>
      <c r="J115"/>
    </row>
    <row r="116" spans="1:10" s="1" customFormat="1" ht="15" x14ac:dyDescent="0.2">
      <c r="A116"/>
      <c r="B116"/>
      <c r="C116"/>
      <c r="D116"/>
      <c r="E116"/>
      <c r="F116"/>
      <c r="G116"/>
      <c r="H116"/>
      <c r="I116"/>
      <c r="J116"/>
    </row>
    <row r="117" spans="1:10" s="1" customFormat="1" ht="15" x14ac:dyDescent="0.2">
      <c r="A117"/>
      <c r="B117"/>
      <c r="C117"/>
      <c r="D117"/>
      <c r="E117"/>
      <c r="F117"/>
      <c r="G117"/>
      <c r="H117"/>
      <c r="I117"/>
      <c r="J117"/>
    </row>
    <row r="118" spans="1:10" s="1" customFormat="1" ht="15" x14ac:dyDescent="0.2">
      <c r="A118"/>
      <c r="B118"/>
      <c r="C118"/>
      <c r="D118"/>
      <c r="E118"/>
      <c r="F118"/>
      <c r="G118"/>
      <c r="H118"/>
      <c r="I118"/>
      <c r="J118"/>
    </row>
    <row r="119" spans="1:10" s="1" customFormat="1" ht="15" x14ac:dyDescent="0.2">
      <c r="A119"/>
      <c r="B119"/>
      <c r="C119"/>
      <c r="D119"/>
      <c r="E119"/>
      <c r="F119"/>
      <c r="G119"/>
      <c r="H119"/>
      <c r="I119"/>
      <c r="J119"/>
    </row>
    <row r="120" spans="1:10" s="1" customFormat="1" ht="15" x14ac:dyDescent="0.2">
      <c r="A120"/>
      <c r="B120"/>
      <c r="C120"/>
      <c r="D120"/>
      <c r="E120"/>
      <c r="F120"/>
      <c r="G120"/>
      <c r="H120"/>
      <c r="I120"/>
      <c r="J120"/>
    </row>
    <row r="121" spans="1:10" s="1" customFormat="1" ht="15" x14ac:dyDescent="0.2">
      <c r="A121"/>
      <c r="B121"/>
      <c r="C121"/>
      <c r="D121"/>
      <c r="E121"/>
      <c r="F121"/>
      <c r="G121"/>
      <c r="H121"/>
      <c r="I121"/>
      <c r="J121"/>
    </row>
    <row r="122" spans="1:10" s="1" customFormat="1" ht="15" x14ac:dyDescent="0.2">
      <c r="A122"/>
      <c r="B122"/>
      <c r="C122"/>
      <c r="D122"/>
      <c r="E122"/>
      <c r="F122"/>
      <c r="G122"/>
      <c r="H122"/>
      <c r="I122"/>
      <c r="J122"/>
    </row>
    <row r="123" spans="1:10" s="1" customFormat="1" ht="15" x14ac:dyDescent="0.2">
      <c r="A123"/>
      <c r="B123"/>
      <c r="C123"/>
      <c r="D123"/>
      <c r="E123"/>
      <c r="F123"/>
      <c r="G123"/>
      <c r="H123"/>
      <c r="I123"/>
      <c r="J123"/>
    </row>
    <row r="124" spans="1:10" s="1" customFormat="1" ht="15" x14ac:dyDescent="0.2">
      <c r="A124"/>
      <c r="B124"/>
      <c r="C124"/>
      <c r="D124"/>
      <c r="E124"/>
      <c r="F124"/>
      <c r="G124"/>
      <c r="H124"/>
      <c r="I124"/>
      <c r="J124"/>
    </row>
    <row r="125" spans="1:10" s="1" customFormat="1" ht="15" x14ac:dyDescent="0.2">
      <c r="A125"/>
      <c r="B125"/>
      <c r="C125"/>
      <c r="D125"/>
      <c r="E125"/>
      <c r="F125"/>
      <c r="G125"/>
      <c r="H125"/>
      <c r="I125"/>
      <c r="J125"/>
    </row>
    <row r="126" spans="1:10" s="1" customFormat="1" ht="15" x14ac:dyDescent="0.2">
      <c r="A126"/>
      <c r="B126"/>
      <c r="C126"/>
      <c r="D126"/>
      <c r="E126"/>
      <c r="F126"/>
      <c r="G126"/>
      <c r="H126"/>
      <c r="I126"/>
      <c r="J126"/>
    </row>
    <row r="127" spans="1:10" s="1" customFormat="1" ht="15" x14ac:dyDescent="0.2">
      <c r="A127"/>
      <c r="B127"/>
      <c r="C127"/>
      <c r="D127"/>
      <c r="E127"/>
      <c r="F127"/>
      <c r="G127"/>
      <c r="H127"/>
      <c r="I127"/>
      <c r="J127"/>
    </row>
    <row r="128" spans="1:10" s="1" customFormat="1" ht="15" x14ac:dyDescent="0.2">
      <c r="A128"/>
      <c r="B128"/>
      <c r="C128"/>
      <c r="D128"/>
      <c r="E128"/>
      <c r="F128"/>
      <c r="G128"/>
      <c r="H128"/>
      <c r="I128"/>
      <c r="J128"/>
    </row>
    <row r="129" spans="1:10" s="1" customFormat="1" ht="15" x14ac:dyDescent="0.2">
      <c r="A129"/>
      <c r="B129"/>
      <c r="C129"/>
      <c r="D129"/>
      <c r="E129"/>
      <c r="F129"/>
      <c r="G129"/>
      <c r="H129"/>
      <c r="I129"/>
      <c r="J129"/>
    </row>
    <row r="130" spans="1:10" s="1" customFormat="1" ht="15" x14ac:dyDescent="0.2">
      <c r="A130"/>
      <c r="B130"/>
      <c r="C130"/>
      <c r="D130"/>
      <c r="E130"/>
      <c r="F130"/>
      <c r="G130"/>
      <c r="H130"/>
      <c r="I130"/>
      <c r="J130"/>
    </row>
    <row r="131" spans="1:10" s="1" customFormat="1" ht="15" x14ac:dyDescent="0.2">
      <c r="A131"/>
      <c r="B131"/>
      <c r="C131"/>
      <c r="D131"/>
      <c r="E131"/>
      <c r="F131"/>
      <c r="G131"/>
      <c r="H131"/>
      <c r="I131"/>
      <c r="J131"/>
    </row>
    <row r="132" spans="1:10" s="1" customFormat="1" ht="15" x14ac:dyDescent="0.2">
      <c r="A132"/>
      <c r="B132"/>
      <c r="C132"/>
      <c r="D132"/>
      <c r="E132"/>
      <c r="F132"/>
      <c r="G132"/>
      <c r="H132"/>
      <c r="I132"/>
      <c r="J132"/>
    </row>
    <row r="133" spans="1:10" s="1" customFormat="1" ht="15" x14ac:dyDescent="0.2">
      <c r="A133"/>
      <c r="B133"/>
      <c r="C133"/>
      <c r="D133"/>
      <c r="E133"/>
      <c r="F133"/>
      <c r="G133"/>
      <c r="H133"/>
      <c r="I133"/>
      <c r="J133"/>
    </row>
    <row r="134" spans="1:10" s="1" customFormat="1" ht="15" x14ac:dyDescent="0.2">
      <c r="A134"/>
      <c r="B134"/>
      <c r="C134"/>
      <c r="D134"/>
      <c r="E134"/>
      <c r="F134"/>
      <c r="G134"/>
      <c r="H134"/>
      <c r="I134"/>
      <c r="J134"/>
    </row>
    <row r="135" spans="1:10" s="1" customFormat="1" ht="15" x14ac:dyDescent="0.2">
      <c r="A135"/>
      <c r="B135"/>
      <c r="C135"/>
      <c r="D135"/>
      <c r="E135"/>
      <c r="F135"/>
      <c r="G135"/>
      <c r="H135"/>
      <c r="I135"/>
      <c r="J135"/>
    </row>
    <row r="136" spans="1:10" s="1" customFormat="1" ht="15" x14ac:dyDescent="0.2">
      <c r="A136"/>
      <c r="B136"/>
      <c r="C136"/>
      <c r="D136"/>
      <c r="E136"/>
      <c r="F136"/>
      <c r="G136"/>
      <c r="H136"/>
      <c r="I136"/>
      <c r="J136"/>
    </row>
    <row r="137" spans="1:10" s="1" customFormat="1" ht="15" x14ac:dyDescent="0.2">
      <c r="A137"/>
      <c r="B137"/>
      <c r="C137"/>
      <c r="D137"/>
      <c r="E137"/>
      <c r="F137"/>
      <c r="G137"/>
      <c r="H137"/>
      <c r="I137"/>
      <c r="J137"/>
    </row>
    <row r="138" spans="1:10" s="1" customFormat="1" ht="15" x14ac:dyDescent="0.2">
      <c r="A138"/>
      <c r="B138"/>
      <c r="C138"/>
      <c r="D138"/>
      <c r="E138"/>
      <c r="F138"/>
      <c r="G138"/>
      <c r="H138"/>
      <c r="I138"/>
      <c r="J138"/>
    </row>
    <row r="139" spans="1:10" s="1" customFormat="1" ht="15" x14ac:dyDescent="0.2">
      <c r="A139"/>
      <c r="B139"/>
      <c r="C139"/>
      <c r="D139"/>
      <c r="E139"/>
      <c r="F139"/>
      <c r="G139"/>
      <c r="H139"/>
      <c r="I139"/>
      <c r="J139"/>
    </row>
    <row r="140" spans="1:10" s="1" customFormat="1" ht="15" x14ac:dyDescent="0.2">
      <c r="A140"/>
      <c r="B140"/>
      <c r="C140"/>
      <c r="D140"/>
      <c r="E140"/>
      <c r="F140"/>
      <c r="G140"/>
      <c r="H140"/>
      <c r="I140"/>
      <c r="J140"/>
    </row>
    <row r="141" spans="1:10" s="1" customFormat="1" ht="15" x14ac:dyDescent="0.2">
      <c r="A141"/>
      <c r="B141"/>
      <c r="C141"/>
      <c r="D141"/>
      <c r="E141"/>
      <c r="F141"/>
      <c r="G141"/>
      <c r="H141"/>
      <c r="I141"/>
      <c r="J141"/>
    </row>
    <row r="142" spans="1:10" s="1" customFormat="1" ht="15" x14ac:dyDescent="0.2">
      <c r="A142"/>
      <c r="B142"/>
      <c r="C142"/>
      <c r="D142"/>
      <c r="E142"/>
      <c r="F142"/>
      <c r="G142"/>
      <c r="H142"/>
      <c r="I142"/>
      <c r="J142"/>
    </row>
    <row r="143" spans="1:10" s="1" customFormat="1" ht="15" x14ac:dyDescent="0.2">
      <c r="A143"/>
      <c r="B143"/>
      <c r="C143"/>
      <c r="D143"/>
      <c r="E143"/>
      <c r="F143"/>
      <c r="G143"/>
      <c r="H143"/>
      <c r="I143"/>
      <c r="J143"/>
    </row>
    <row r="144" spans="1:10" s="1" customFormat="1" ht="15" x14ac:dyDescent="0.2">
      <c r="A144"/>
      <c r="B144"/>
      <c r="C144"/>
      <c r="D144"/>
      <c r="E144"/>
      <c r="F144"/>
      <c r="G144"/>
      <c r="H144"/>
      <c r="I144"/>
      <c r="J144"/>
    </row>
    <row r="145" spans="1:10" s="1" customFormat="1" ht="15" x14ac:dyDescent="0.2">
      <c r="A145"/>
      <c r="B145"/>
      <c r="C145"/>
      <c r="D145"/>
      <c r="E145"/>
      <c r="F145"/>
      <c r="G145"/>
      <c r="H145"/>
      <c r="I145"/>
      <c r="J145"/>
    </row>
    <row r="146" spans="1:10" s="1" customFormat="1" ht="15" x14ac:dyDescent="0.2">
      <c r="A146"/>
      <c r="B146"/>
      <c r="C146"/>
      <c r="D146"/>
      <c r="E146"/>
      <c r="F146"/>
      <c r="G146"/>
      <c r="H146"/>
      <c r="I146"/>
      <c r="J146"/>
    </row>
    <row r="147" spans="1:10" s="1" customFormat="1" ht="15" x14ac:dyDescent="0.2">
      <c r="A147"/>
      <c r="B147"/>
      <c r="C147"/>
      <c r="D147"/>
      <c r="E147"/>
      <c r="F147"/>
      <c r="G147"/>
      <c r="H147"/>
      <c r="I147"/>
      <c r="J147"/>
    </row>
    <row r="148" spans="1:10" s="1" customFormat="1" ht="15" x14ac:dyDescent="0.2">
      <c r="A148"/>
      <c r="B148"/>
      <c r="C148"/>
      <c r="D148"/>
      <c r="E148"/>
      <c r="F148"/>
      <c r="G148"/>
      <c r="H148"/>
      <c r="I148"/>
      <c r="J148"/>
    </row>
    <row r="149" spans="1:10" s="1" customFormat="1" ht="15" x14ac:dyDescent="0.2">
      <c r="A149"/>
      <c r="B149"/>
      <c r="C149"/>
      <c r="D149"/>
      <c r="E149"/>
      <c r="F149"/>
      <c r="G149"/>
      <c r="H149"/>
      <c r="I149"/>
      <c r="J149"/>
    </row>
    <row r="150" spans="1:10" s="1" customFormat="1" ht="15" x14ac:dyDescent="0.2">
      <c r="A150"/>
      <c r="B150"/>
      <c r="C150"/>
      <c r="D150"/>
      <c r="E150"/>
      <c r="F150"/>
      <c r="G150"/>
      <c r="H150"/>
      <c r="I150"/>
      <c r="J150"/>
    </row>
    <row r="151" spans="1:10" s="1" customFormat="1" ht="15" x14ac:dyDescent="0.2">
      <c r="A151"/>
      <c r="B151"/>
      <c r="C151"/>
      <c r="D151"/>
      <c r="E151"/>
      <c r="F151"/>
      <c r="G151"/>
      <c r="H151"/>
      <c r="I151"/>
      <c r="J151"/>
    </row>
    <row r="152" spans="1:10" s="1" customFormat="1" ht="15" x14ac:dyDescent="0.2">
      <c r="A152"/>
      <c r="B152"/>
      <c r="C152"/>
      <c r="D152"/>
      <c r="E152"/>
      <c r="F152"/>
      <c r="G152"/>
      <c r="H152"/>
      <c r="I152"/>
      <c r="J152"/>
    </row>
    <row r="153" spans="1:10" s="1" customFormat="1" ht="15" x14ac:dyDescent="0.2">
      <c r="A153"/>
      <c r="B153"/>
      <c r="C153"/>
      <c r="D153"/>
      <c r="E153"/>
      <c r="F153"/>
      <c r="G153"/>
      <c r="H153"/>
      <c r="I153"/>
      <c r="J153"/>
    </row>
    <row r="154" spans="1:10" s="1" customFormat="1" ht="15" x14ac:dyDescent="0.2">
      <c r="A154"/>
      <c r="B154"/>
      <c r="C154"/>
      <c r="D154"/>
      <c r="E154"/>
      <c r="F154"/>
      <c r="G154"/>
      <c r="H154"/>
      <c r="I154"/>
      <c r="J154"/>
    </row>
    <row r="155" spans="1:10" s="1" customFormat="1" ht="15" x14ac:dyDescent="0.2">
      <c r="A155"/>
      <c r="B155"/>
      <c r="C155"/>
      <c r="D155"/>
      <c r="E155"/>
      <c r="F155"/>
      <c r="G155"/>
      <c r="H155"/>
      <c r="I155"/>
      <c r="J155"/>
    </row>
    <row r="156" spans="1:10" s="1" customFormat="1" ht="15" x14ac:dyDescent="0.2">
      <c r="A156"/>
      <c r="B156"/>
      <c r="C156"/>
      <c r="D156"/>
      <c r="E156"/>
      <c r="F156"/>
      <c r="G156"/>
      <c r="H156"/>
      <c r="I156"/>
      <c r="J156"/>
    </row>
    <row r="157" spans="1:10" s="1" customFormat="1" ht="15" x14ac:dyDescent="0.2">
      <c r="A157"/>
      <c r="B157"/>
      <c r="C157"/>
      <c r="D157"/>
      <c r="E157"/>
      <c r="F157"/>
      <c r="G157"/>
      <c r="H157"/>
      <c r="I157"/>
      <c r="J157"/>
    </row>
    <row r="158" spans="1:10" s="1" customFormat="1" ht="15" x14ac:dyDescent="0.2">
      <c r="A158"/>
      <c r="B158"/>
      <c r="C158"/>
      <c r="D158"/>
      <c r="E158"/>
      <c r="F158"/>
      <c r="G158"/>
      <c r="H158"/>
      <c r="I158"/>
      <c r="J158"/>
    </row>
    <row r="159" spans="1:10" s="1" customFormat="1" ht="15" x14ac:dyDescent="0.2">
      <c r="A159"/>
      <c r="B159"/>
      <c r="C159"/>
      <c r="D159"/>
      <c r="E159"/>
      <c r="F159"/>
      <c r="G159"/>
      <c r="H159"/>
      <c r="I159"/>
      <c r="J159"/>
    </row>
    <row r="160" spans="1:10" s="1" customFormat="1" ht="15" x14ac:dyDescent="0.2">
      <c r="A160"/>
      <c r="B160"/>
      <c r="C160"/>
      <c r="D160"/>
      <c r="E160"/>
      <c r="F160"/>
      <c r="G160"/>
      <c r="H160"/>
      <c r="I160"/>
      <c r="J160"/>
    </row>
    <row r="161" spans="1:10" s="1" customFormat="1" ht="15" x14ac:dyDescent="0.2">
      <c r="A161"/>
      <c r="B161"/>
      <c r="C161"/>
      <c r="D161"/>
      <c r="E161"/>
      <c r="F161"/>
      <c r="G161"/>
      <c r="H161"/>
      <c r="I161"/>
      <c r="J161"/>
    </row>
    <row r="162" spans="1:10" s="1" customFormat="1" ht="15" x14ac:dyDescent="0.2">
      <c r="A162"/>
      <c r="B162"/>
      <c r="C162"/>
      <c r="D162"/>
      <c r="E162"/>
      <c r="F162"/>
      <c r="G162"/>
      <c r="H162"/>
      <c r="I162"/>
      <c r="J162"/>
    </row>
    <row r="163" spans="1:10" s="1" customFormat="1" ht="15" x14ac:dyDescent="0.2">
      <c r="A163"/>
      <c r="B163"/>
      <c r="C163"/>
      <c r="D163"/>
      <c r="E163"/>
      <c r="F163"/>
      <c r="G163"/>
      <c r="H163"/>
      <c r="I163"/>
      <c r="J163"/>
    </row>
    <row r="164" spans="1:10" s="1" customFormat="1" ht="15" x14ac:dyDescent="0.2">
      <c r="A164"/>
      <c r="B164"/>
      <c r="C164"/>
      <c r="D164"/>
      <c r="E164"/>
      <c r="F164"/>
      <c r="G164"/>
      <c r="H164"/>
      <c r="I164"/>
      <c r="J164"/>
    </row>
    <row r="165" spans="1:10" s="1" customFormat="1" ht="15" x14ac:dyDescent="0.2">
      <c r="A165"/>
      <c r="B165"/>
      <c r="C165"/>
      <c r="D165"/>
      <c r="E165"/>
      <c r="F165"/>
      <c r="G165"/>
      <c r="H165"/>
      <c r="I165"/>
      <c r="J165"/>
    </row>
    <row r="166" spans="1:10" s="1" customFormat="1" ht="15" x14ac:dyDescent="0.2">
      <c r="A166"/>
      <c r="B166"/>
      <c r="C166"/>
      <c r="D166"/>
      <c r="E166"/>
      <c r="F166"/>
      <c r="G166"/>
      <c r="H166"/>
      <c r="I166"/>
      <c r="J166"/>
    </row>
    <row r="167" spans="1:10" s="1" customFormat="1" ht="15" x14ac:dyDescent="0.2">
      <c r="A167"/>
      <c r="B167"/>
      <c r="C167"/>
      <c r="D167"/>
      <c r="E167"/>
      <c r="F167"/>
      <c r="G167"/>
      <c r="H167"/>
      <c r="I167"/>
      <c r="J167"/>
    </row>
    <row r="168" spans="1:10" s="1" customFormat="1" ht="15" x14ac:dyDescent="0.2">
      <c r="A168"/>
      <c r="B168"/>
      <c r="C168"/>
      <c r="D168"/>
      <c r="E168"/>
      <c r="F168"/>
      <c r="G168"/>
      <c r="H168"/>
      <c r="I168"/>
      <c r="J168"/>
    </row>
    <row r="169" spans="1:10" s="1" customFormat="1" ht="15" x14ac:dyDescent="0.2">
      <c r="A169"/>
      <c r="B169"/>
      <c r="C169"/>
      <c r="D169"/>
      <c r="E169"/>
      <c r="F169"/>
      <c r="G169"/>
      <c r="H169"/>
      <c r="I169"/>
      <c r="J169"/>
    </row>
    <row r="170" spans="1:10" s="1" customFormat="1" ht="15" x14ac:dyDescent="0.2">
      <c r="A170"/>
      <c r="B170"/>
      <c r="C170"/>
      <c r="D170"/>
      <c r="E170"/>
      <c r="F170"/>
      <c r="G170"/>
      <c r="H170"/>
      <c r="I170"/>
      <c r="J170"/>
    </row>
    <row r="171" spans="1:10" s="1" customFormat="1" ht="15" x14ac:dyDescent="0.2">
      <c r="A171"/>
      <c r="B171"/>
      <c r="C171"/>
      <c r="D171"/>
      <c r="E171"/>
      <c r="F171"/>
      <c r="G171"/>
      <c r="H171"/>
      <c r="I171"/>
      <c r="J171"/>
    </row>
    <row r="172" spans="1:10" s="1" customFormat="1" ht="15" x14ac:dyDescent="0.2">
      <c r="A172"/>
      <c r="B172"/>
      <c r="C172"/>
      <c r="D172"/>
      <c r="E172"/>
      <c r="F172"/>
      <c r="G172"/>
      <c r="H172"/>
      <c r="I172"/>
      <c r="J172"/>
    </row>
    <row r="173" spans="1:10" s="1" customFormat="1" ht="15" x14ac:dyDescent="0.2">
      <c r="A173"/>
      <c r="B173"/>
      <c r="C173"/>
      <c r="D173"/>
      <c r="E173"/>
      <c r="F173"/>
      <c r="G173"/>
      <c r="H173"/>
      <c r="I173"/>
      <c r="J173"/>
    </row>
    <row r="174" spans="1:10" s="1" customFormat="1" ht="15" x14ac:dyDescent="0.2">
      <c r="A174"/>
      <c r="B174"/>
      <c r="C174"/>
      <c r="D174"/>
      <c r="E174"/>
      <c r="F174"/>
      <c r="G174"/>
      <c r="H174"/>
      <c r="I174"/>
      <c r="J174"/>
    </row>
    <row r="175" spans="1:10" s="1" customFormat="1" ht="15" x14ac:dyDescent="0.2">
      <c r="A175"/>
      <c r="B175"/>
      <c r="C175"/>
      <c r="D175"/>
      <c r="E175"/>
      <c r="F175"/>
      <c r="G175"/>
      <c r="H175"/>
      <c r="I175"/>
      <c r="J175"/>
    </row>
    <row r="176" spans="1:10" s="1" customFormat="1" ht="15" x14ac:dyDescent="0.2">
      <c r="A176"/>
      <c r="B176"/>
      <c r="C176"/>
      <c r="D176"/>
      <c r="E176"/>
      <c r="F176"/>
      <c r="G176"/>
      <c r="H176"/>
      <c r="I176"/>
      <c r="J176"/>
    </row>
    <row r="177" spans="1:10" s="1" customFormat="1" ht="15" x14ac:dyDescent="0.2">
      <c r="A177"/>
      <c r="B177"/>
      <c r="C177"/>
      <c r="D177"/>
      <c r="E177"/>
      <c r="F177"/>
      <c r="G177"/>
      <c r="H177"/>
      <c r="I177"/>
      <c r="J177"/>
    </row>
    <row r="178" spans="1:10" s="1" customFormat="1" ht="15" x14ac:dyDescent="0.2">
      <c r="A178"/>
      <c r="B178"/>
      <c r="C178"/>
      <c r="D178"/>
      <c r="E178"/>
      <c r="F178"/>
      <c r="G178"/>
      <c r="H178"/>
      <c r="I178"/>
      <c r="J178"/>
    </row>
    <row r="179" spans="1:10" s="1" customFormat="1" ht="15" x14ac:dyDescent="0.2">
      <c r="A179"/>
      <c r="B179"/>
      <c r="C179"/>
      <c r="D179"/>
      <c r="E179"/>
      <c r="F179"/>
      <c r="G179"/>
      <c r="H179"/>
      <c r="I179"/>
      <c r="J179"/>
    </row>
    <row r="180" spans="1:10" s="1" customFormat="1" ht="15" x14ac:dyDescent="0.2">
      <c r="A180"/>
      <c r="B180"/>
      <c r="C180"/>
      <c r="D180"/>
      <c r="E180"/>
      <c r="F180"/>
      <c r="G180"/>
      <c r="H180"/>
      <c r="I180"/>
      <c r="J180"/>
    </row>
    <row r="181" spans="1:10" s="1" customFormat="1" ht="15" x14ac:dyDescent="0.2">
      <c r="A181"/>
      <c r="B181"/>
      <c r="C181"/>
      <c r="D181"/>
      <c r="E181"/>
      <c r="F181"/>
      <c r="G181"/>
      <c r="H181"/>
      <c r="I181"/>
      <c r="J181"/>
    </row>
    <row r="182" spans="1:10" s="1" customFormat="1" ht="15" x14ac:dyDescent="0.2">
      <c r="A182"/>
      <c r="B182"/>
      <c r="C182"/>
      <c r="D182"/>
      <c r="E182"/>
      <c r="F182"/>
      <c r="G182"/>
      <c r="H182"/>
      <c r="I182"/>
      <c r="J182"/>
    </row>
    <row r="183" spans="1:10" s="1" customFormat="1" ht="15" x14ac:dyDescent="0.2">
      <c r="A183"/>
      <c r="B183"/>
      <c r="C183"/>
      <c r="D183"/>
      <c r="E183"/>
      <c r="F183"/>
      <c r="G183"/>
      <c r="H183"/>
      <c r="I183"/>
      <c r="J183"/>
    </row>
    <row r="184" spans="1:10" s="1" customFormat="1" ht="15" x14ac:dyDescent="0.2">
      <c r="A184"/>
      <c r="B184"/>
      <c r="C184"/>
      <c r="D184"/>
      <c r="E184"/>
      <c r="F184"/>
      <c r="G184"/>
      <c r="H184"/>
      <c r="I184"/>
      <c r="J184"/>
    </row>
    <row r="185" spans="1:10" s="1" customFormat="1" ht="15" x14ac:dyDescent="0.2">
      <c r="A185"/>
      <c r="B185"/>
      <c r="C185"/>
      <c r="D185"/>
      <c r="E185"/>
      <c r="F185"/>
      <c r="G185"/>
      <c r="H185"/>
      <c r="I185"/>
      <c r="J185"/>
    </row>
    <row r="186" spans="1:10" s="1" customFormat="1" ht="15" x14ac:dyDescent="0.2">
      <c r="A186"/>
      <c r="B186"/>
      <c r="C186"/>
      <c r="D186"/>
      <c r="E186"/>
      <c r="F186"/>
      <c r="G186"/>
      <c r="H186"/>
      <c r="I186"/>
      <c r="J186"/>
    </row>
    <row r="187" spans="1:10" s="1" customFormat="1" ht="15" x14ac:dyDescent="0.2">
      <c r="A187"/>
      <c r="B187"/>
      <c r="C187"/>
      <c r="D187"/>
      <c r="E187"/>
      <c r="F187"/>
      <c r="G187"/>
      <c r="H187"/>
      <c r="I187"/>
      <c r="J187"/>
    </row>
    <row r="188" spans="1:10" s="1" customFormat="1" ht="15" x14ac:dyDescent="0.2">
      <c r="A188"/>
      <c r="B188"/>
      <c r="C188"/>
      <c r="D188"/>
      <c r="E188"/>
      <c r="F188"/>
      <c r="G188"/>
      <c r="H188"/>
      <c r="I188"/>
      <c r="J188"/>
    </row>
    <row r="189" spans="1:10" s="1" customFormat="1" ht="15" x14ac:dyDescent="0.2">
      <c r="A189"/>
      <c r="B189"/>
      <c r="C189"/>
      <c r="D189"/>
      <c r="E189"/>
      <c r="F189"/>
      <c r="G189"/>
      <c r="H189"/>
      <c r="I189"/>
      <c r="J189"/>
    </row>
    <row r="190" spans="1:10" s="1" customFormat="1" ht="15" x14ac:dyDescent="0.2">
      <c r="A190"/>
      <c r="B190"/>
      <c r="C190"/>
      <c r="D190"/>
      <c r="E190"/>
      <c r="F190"/>
      <c r="G190"/>
      <c r="H190"/>
      <c r="I190"/>
      <c r="J190"/>
    </row>
    <row r="191" spans="1:10" s="1" customFormat="1" ht="15" x14ac:dyDescent="0.2">
      <c r="A191"/>
      <c r="B191"/>
      <c r="C191"/>
      <c r="D191"/>
      <c r="E191"/>
      <c r="F191"/>
      <c r="G191"/>
      <c r="H191"/>
      <c r="I191"/>
      <c r="J191"/>
    </row>
    <row r="192" spans="1:10" s="1" customFormat="1" ht="15" x14ac:dyDescent="0.2">
      <c r="A192"/>
      <c r="B192"/>
      <c r="C192"/>
      <c r="D192"/>
      <c r="E192"/>
      <c r="F192"/>
      <c r="G192"/>
      <c r="H192"/>
      <c r="I192"/>
      <c r="J192"/>
    </row>
    <row r="193" spans="1:10" s="1" customFormat="1" ht="15" x14ac:dyDescent="0.2">
      <c r="A193"/>
      <c r="B193"/>
      <c r="C193"/>
      <c r="D193"/>
      <c r="E193"/>
      <c r="F193"/>
      <c r="G193"/>
      <c r="H193"/>
      <c r="I193"/>
      <c r="J193"/>
    </row>
    <row r="194" spans="1:10" s="1" customFormat="1" ht="15" x14ac:dyDescent="0.2">
      <c r="A194"/>
      <c r="B194"/>
      <c r="C194"/>
      <c r="D194"/>
      <c r="E194"/>
      <c r="F194"/>
      <c r="G194"/>
      <c r="H194"/>
      <c r="I194"/>
      <c r="J194"/>
    </row>
    <row r="195" spans="1:10" s="1" customFormat="1" ht="15" x14ac:dyDescent="0.2">
      <c r="A195"/>
      <c r="B195"/>
      <c r="C195"/>
      <c r="D195"/>
      <c r="E195"/>
      <c r="F195"/>
      <c r="G195"/>
      <c r="H195"/>
      <c r="I195"/>
      <c r="J195"/>
    </row>
    <row r="196" spans="1:10" s="1" customFormat="1" ht="15" x14ac:dyDescent="0.2">
      <c r="A196"/>
      <c r="B196"/>
      <c r="C196"/>
      <c r="D196"/>
      <c r="E196"/>
      <c r="F196"/>
      <c r="G196"/>
      <c r="H196"/>
      <c r="I196"/>
      <c r="J196"/>
    </row>
    <row r="197" spans="1:10" s="1" customFormat="1" ht="15" x14ac:dyDescent="0.2">
      <c r="A197"/>
      <c r="B197"/>
      <c r="C197"/>
      <c r="D197"/>
      <c r="E197"/>
      <c r="F197"/>
      <c r="G197"/>
      <c r="H197"/>
      <c r="I197"/>
      <c r="J197"/>
    </row>
    <row r="198" spans="1:10" s="1" customFormat="1" ht="15" x14ac:dyDescent="0.2">
      <c r="A198"/>
      <c r="B198"/>
      <c r="C198"/>
      <c r="D198"/>
      <c r="E198"/>
      <c r="F198"/>
      <c r="G198"/>
      <c r="H198"/>
      <c r="I198"/>
      <c r="J198"/>
    </row>
    <row r="199" spans="1:10" s="1" customFormat="1" ht="15" x14ac:dyDescent="0.2">
      <c r="A199"/>
      <c r="B199"/>
      <c r="C199"/>
      <c r="D199"/>
      <c r="E199"/>
      <c r="F199"/>
      <c r="G199"/>
      <c r="H199"/>
      <c r="I199"/>
      <c r="J199"/>
    </row>
    <row r="200" spans="1:10" s="1" customFormat="1" ht="15" x14ac:dyDescent="0.2">
      <c r="A200"/>
      <c r="B200"/>
      <c r="C200"/>
      <c r="D200"/>
      <c r="E200"/>
      <c r="F200"/>
      <c r="G200"/>
      <c r="H200"/>
      <c r="I200"/>
      <c r="J200"/>
    </row>
    <row r="201" spans="1:10" s="1" customFormat="1" ht="15" x14ac:dyDescent="0.2">
      <c r="A201"/>
      <c r="B201"/>
      <c r="C201"/>
      <c r="D201"/>
      <c r="E201"/>
      <c r="F201"/>
      <c r="G201"/>
      <c r="H201"/>
      <c r="I201"/>
      <c r="J201"/>
    </row>
    <row r="202" spans="1:10" s="1" customFormat="1" ht="15" x14ac:dyDescent="0.2">
      <c r="A202"/>
      <c r="B202"/>
      <c r="C202"/>
      <c r="D202"/>
      <c r="E202"/>
      <c r="F202"/>
      <c r="G202"/>
      <c r="H202"/>
      <c r="I202"/>
      <c r="J202"/>
    </row>
    <row r="203" spans="1:10" s="1" customFormat="1" ht="15" x14ac:dyDescent="0.2">
      <c r="A203"/>
      <c r="B203"/>
      <c r="C203"/>
      <c r="D203"/>
      <c r="E203"/>
      <c r="F203"/>
      <c r="G203"/>
      <c r="H203"/>
      <c r="I203"/>
      <c r="J203"/>
    </row>
    <row r="204" spans="1:10" s="1" customFormat="1" ht="15" x14ac:dyDescent="0.2">
      <c r="A204"/>
      <c r="B204"/>
      <c r="C204"/>
      <c r="D204"/>
      <c r="E204"/>
      <c r="F204"/>
      <c r="G204"/>
      <c r="H204"/>
      <c r="I204"/>
      <c r="J204"/>
    </row>
    <row r="205" spans="1:10" s="1" customFormat="1" ht="15" x14ac:dyDescent="0.2">
      <c r="A205"/>
      <c r="B205"/>
      <c r="C205"/>
      <c r="D205"/>
      <c r="E205"/>
      <c r="F205"/>
      <c r="G205"/>
      <c r="H205"/>
      <c r="I205"/>
      <c r="J205"/>
    </row>
    <row r="206" spans="1:10" s="1" customFormat="1" ht="15" x14ac:dyDescent="0.2">
      <c r="A206"/>
      <c r="B206"/>
      <c r="C206"/>
      <c r="D206"/>
      <c r="E206"/>
      <c r="F206"/>
      <c r="G206"/>
      <c r="H206"/>
      <c r="I206"/>
      <c r="J206"/>
    </row>
    <row r="207" spans="1:10" s="1" customFormat="1" ht="15" x14ac:dyDescent="0.2">
      <c r="A207"/>
      <c r="B207"/>
      <c r="C207"/>
      <c r="D207"/>
      <c r="E207"/>
      <c r="F207"/>
      <c r="G207"/>
      <c r="H207"/>
      <c r="I207"/>
      <c r="J207"/>
    </row>
    <row r="208" spans="1:10" s="1" customFormat="1" ht="15" x14ac:dyDescent="0.2">
      <c r="A208"/>
      <c r="B208"/>
      <c r="C208"/>
      <c r="D208"/>
      <c r="E208"/>
      <c r="F208"/>
      <c r="G208"/>
      <c r="H208"/>
      <c r="I208"/>
      <c r="J208"/>
    </row>
    <row r="209" spans="1:10" s="1" customFormat="1" ht="15" x14ac:dyDescent="0.2">
      <c r="A209"/>
      <c r="B209"/>
      <c r="C209"/>
      <c r="D209"/>
      <c r="E209"/>
      <c r="F209"/>
      <c r="G209"/>
      <c r="H209"/>
      <c r="I209"/>
      <c r="J209"/>
    </row>
    <row r="210" spans="1:10" s="1" customFormat="1" ht="15" x14ac:dyDescent="0.2">
      <c r="A210"/>
      <c r="B210"/>
      <c r="C210"/>
      <c r="D210"/>
      <c r="E210"/>
      <c r="F210"/>
      <c r="G210"/>
      <c r="H210"/>
      <c r="I210"/>
      <c r="J210"/>
    </row>
    <row r="211" spans="1:10" s="1" customFormat="1" ht="15" x14ac:dyDescent="0.2">
      <c r="A211"/>
      <c r="B211"/>
      <c r="C211"/>
      <c r="D211"/>
      <c r="E211"/>
      <c r="F211"/>
      <c r="G211"/>
      <c r="H211"/>
      <c r="I211"/>
      <c r="J211"/>
    </row>
    <row r="212" spans="1:10" s="1" customFormat="1" ht="15" x14ac:dyDescent="0.2">
      <c r="A212"/>
      <c r="B212"/>
      <c r="C212"/>
      <c r="D212"/>
      <c r="E212"/>
      <c r="F212"/>
      <c r="G212"/>
      <c r="H212"/>
      <c r="I212"/>
      <c r="J212"/>
    </row>
    <row r="213" spans="1:10" s="1" customFormat="1" ht="15" x14ac:dyDescent="0.2">
      <c r="A213"/>
      <c r="B213"/>
      <c r="C213"/>
      <c r="D213"/>
      <c r="E213"/>
      <c r="F213"/>
      <c r="G213"/>
      <c r="H213"/>
      <c r="I213"/>
      <c r="J213"/>
    </row>
    <row r="214" spans="1:10" s="1" customFormat="1" ht="15" x14ac:dyDescent="0.2">
      <c r="A214"/>
      <c r="B214"/>
      <c r="C214"/>
      <c r="D214"/>
      <c r="E214"/>
      <c r="F214"/>
      <c r="G214"/>
      <c r="H214"/>
      <c r="I214"/>
      <c r="J214"/>
    </row>
    <row r="215" spans="1:10" s="1" customFormat="1" ht="15" x14ac:dyDescent="0.2">
      <c r="A215"/>
      <c r="B215"/>
      <c r="C215"/>
      <c r="D215"/>
      <c r="E215"/>
      <c r="F215"/>
      <c r="G215"/>
      <c r="H215"/>
      <c r="I215"/>
      <c r="J215"/>
    </row>
    <row r="216" spans="1:10" s="1" customFormat="1" ht="15" x14ac:dyDescent="0.2">
      <c r="A216"/>
      <c r="B216"/>
      <c r="C216"/>
      <c r="D216"/>
      <c r="E216"/>
      <c r="F216"/>
      <c r="G216"/>
      <c r="H216"/>
      <c r="I216"/>
      <c r="J216"/>
    </row>
    <row r="217" spans="1:10" s="1" customFormat="1" ht="15" x14ac:dyDescent="0.2">
      <c r="A217"/>
      <c r="B217"/>
      <c r="C217"/>
      <c r="D217"/>
      <c r="E217"/>
      <c r="F217"/>
      <c r="G217"/>
      <c r="H217"/>
      <c r="I217"/>
      <c r="J217"/>
    </row>
    <row r="218" spans="1:10" s="1" customFormat="1" ht="15" x14ac:dyDescent="0.2">
      <c r="A218"/>
      <c r="B218"/>
      <c r="C218"/>
      <c r="D218"/>
      <c r="E218"/>
      <c r="F218"/>
      <c r="G218"/>
      <c r="H218"/>
      <c r="I218"/>
      <c r="J218"/>
    </row>
    <row r="219" spans="1:10" s="1" customFormat="1" ht="15" x14ac:dyDescent="0.2">
      <c r="A219"/>
      <c r="B219"/>
      <c r="C219"/>
      <c r="D219"/>
      <c r="E219"/>
      <c r="F219"/>
      <c r="G219"/>
      <c r="H219"/>
      <c r="I219"/>
      <c r="J219"/>
    </row>
    <row r="220" spans="1:10" s="1" customFormat="1" ht="15" x14ac:dyDescent="0.2">
      <c r="A220"/>
      <c r="B220"/>
      <c r="C220"/>
      <c r="D220"/>
      <c r="E220"/>
      <c r="F220"/>
      <c r="G220"/>
      <c r="H220"/>
      <c r="I220"/>
      <c r="J220"/>
    </row>
    <row r="221" spans="1:10" s="1" customFormat="1" ht="15" x14ac:dyDescent="0.2">
      <c r="A221"/>
      <c r="B221"/>
      <c r="C221"/>
      <c r="D221"/>
      <c r="E221"/>
      <c r="F221"/>
      <c r="G221"/>
      <c r="H221"/>
      <c r="I221"/>
      <c r="J221"/>
    </row>
  </sheetData>
  <mergeCells count="15">
    <mergeCell ref="A6:A9"/>
    <mergeCell ref="F8:F9"/>
    <mergeCell ref="G8:G9"/>
    <mergeCell ref="H8:H9"/>
    <mergeCell ref="I8:I9"/>
    <mergeCell ref="B6:P6"/>
    <mergeCell ref="B7:B9"/>
    <mergeCell ref="C7:C9"/>
    <mergeCell ref="D7:D9"/>
    <mergeCell ref="H7:P7"/>
    <mergeCell ref="E8:E9"/>
    <mergeCell ref="J8:J9"/>
    <mergeCell ref="K8:M8"/>
    <mergeCell ref="N8:P8"/>
    <mergeCell ref="E7:G7"/>
  </mergeCells>
  <phoneticPr fontId="4" type="noConversion"/>
  <pageMargins left="0.11811023622047245" right="0.31496062992125984" top="0.15748031496062992" bottom="0.23622047244094491" header="0.15748031496062992" footer="0.15748031496062992"/>
  <pageSetup paperSize="9" scale="66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2:AR210"/>
  <sheetViews>
    <sheetView showGridLines="0" view="pageBreakPreview" zoomScale="75" zoomScaleNormal="100" workbookViewId="0">
      <pane ySplit="9" topLeftCell="A58" activePane="bottomLeft" state="frozen"/>
      <selection pane="bottomLeft" activeCell="J85" sqref="J85"/>
    </sheetView>
  </sheetViews>
  <sheetFormatPr defaultRowHeight="12.75" x14ac:dyDescent="0.2"/>
  <cols>
    <col min="1" max="1" width="14.42578125" customWidth="1"/>
    <col min="2" max="2" width="14.85546875" customWidth="1"/>
    <col min="3" max="3" width="16.28515625" customWidth="1"/>
    <col min="4" max="4" width="22" customWidth="1"/>
    <col min="5" max="5" width="20.85546875" customWidth="1"/>
    <col min="6" max="6" width="21" customWidth="1"/>
    <col min="7" max="7" width="21.140625" customWidth="1"/>
    <col min="8" max="8" width="23.42578125" customWidth="1"/>
    <col min="9" max="9" width="21.85546875" customWidth="1"/>
    <col min="10" max="10" width="21" customWidth="1"/>
    <col min="11" max="11" width="15.7109375" customWidth="1"/>
    <col min="12" max="37" width="10.7109375" customWidth="1"/>
  </cols>
  <sheetData>
    <row r="2" spans="1:44" ht="20.25" x14ac:dyDescent="0.2">
      <c r="A2" s="12" t="s">
        <v>169</v>
      </c>
    </row>
    <row r="3" spans="1:44" x14ac:dyDescent="0.2">
      <c r="J3" s="3"/>
    </row>
    <row r="4" spans="1:44" ht="15.75" x14ac:dyDescent="0.25">
      <c r="A4" s="5" t="s">
        <v>106</v>
      </c>
    </row>
    <row r="5" spans="1:44" x14ac:dyDescent="0.2">
      <c r="J5" s="2"/>
    </row>
    <row r="6" spans="1:44" s="1" customFormat="1" ht="26.25" customHeight="1" x14ac:dyDescent="0.2">
      <c r="A6" s="49" t="s">
        <v>171</v>
      </c>
      <c r="B6" s="104" t="s">
        <v>61</v>
      </c>
      <c r="C6" s="104"/>
      <c r="D6" s="104"/>
      <c r="E6" s="104"/>
      <c r="F6" s="104"/>
      <c r="G6" s="104"/>
      <c r="H6" s="104"/>
      <c r="I6" s="104"/>
      <c r="J6" s="10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1" customFormat="1" ht="33" customHeight="1" x14ac:dyDescent="0.2">
      <c r="A7" s="56"/>
      <c r="B7" s="90" t="s">
        <v>63</v>
      </c>
      <c r="C7" s="57" t="s">
        <v>62</v>
      </c>
      <c r="D7" s="57"/>
      <c r="E7" s="57"/>
      <c r="F7" s="57"/>
      <c r="G7" s="57" t="s">
        <v>65</v>
      </c>
      <c r="H7" s="57"/>
      <c r="I7" s="57"/>
      <c r="J7" s="5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1" customFormat="1" ht="56.25" customHeight="1" x14ac:dyDescent="0.2">
      <c r="A8" s="50"/>
      <c r="B8" s="66"/>
      <c r="C8" s="45" t="s">
        <v>63</v>
      </c>
      <c r="D8" s="43" t="s">
        <v>104</v>
      </c>
      <c r="E8" s="43" t="s">
        <v>105</v>
      </c>
      <c r="F8" s="43" t="s">
        <v>64</v>
      </c>
      <c r="G8" s="45" t="s">
        <v>63</v>
      </c>
      <c r="H8" s="43" t="s">
        <v>104</v>
      </c>
      <c r="I8" s="43" t="s">
        <v>105</v>
      </c>
      <c r="J8" s="43" t="s">
        <v>64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1" customFormat="1" ht="21" customHeight="1" x14ac:dyDescent="0.2">
      <c r="A9" s="20">
        <v>1</v>
      </c>
      <c r="B9" s="20">
        <f t="shared" ref="B9:J9" si="0">A9+1</f>
        <v>2</v>
      </c>
      <c r="C9" s="20">
        <f t="shared" si="0"/>
        <v>3</v>
      </c>
      <c r="D9" s="20">
        <f t="shared" si="0"/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" customFormat="1" ht="21" customHeight="1" x14ac:dyDescent="0.2">
      <c r="A10" s="21">
        <v>2000</v>
      </c>
      <c r="B10" s="22">
        <f t="shared" ref="B10:B15" si="1">C10+G10</f>
        <v>9327</v>
      </c>
      <c r="C10" s="22">
        <f>D10+E10+F10</f>
        <v>-16</v>
      </c>
      <c r="D10" s="22">
        <f>D25+D26+D27+D28</f>
        <v>-111</v>
      </c>
      <c r="E10" s="22">
        <f>E25+E26+E27+E28</f>
        <v>12</v>
      </c>
      <c r="F10" s="22">
        <f>F25+F26+F27+F28</f>
        <v>83</v>
      </c>
      <c r="G10" s="22">
        <f>H10+I10+J10</f>
        <v>9343</v>
      </c>
      <c r="H10" s="22">
        <f>H25+H26+H27+H28</f>
        <v>8813</v>
      </c>
      <c r="I10" s="22">
        <f>I25+I26+I27+I28</f>
        <v>-400</v>
      </c>
      <c r="J10" s="22">
        <f>J25+J26+J27+J28</f>
        <v>930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1" customFormat="1" ht="21" customHeight="1" x14ac:dyDescent="0.2">
      <c r="A11" s="23">
        <v>2001</v>
      </c>
      <c r="B11" s="24">
        <f t="shared" si="1"/>
        <v>5804</v>
      </c>
      <c r="C11" s="24">
        <f t="shared" ref="C11:C48" si="2">D11+E11+F11</f>
        <v>90</v>
      </c>
      <c r="D11" s="24">
        <f>+D29+D30+D31+D32</f>
        <v>47</v>
      </c>
      <c r="E11" s="24">
        <f>+E29+E30+E31+E32</f>
        <v>-8</v>
      </c>
      <c r="F11" s="24">
        <f>+F29+F30+F31+F32</f>
        <v>51</v>
      </c>
      <c r="G11" s="24">
        <f t="shared" ref="G11:G48" si="3">H11+I11+J11</f>
        <v>5714</v>
      </c>
      <c r="H11" s="24">
        <f>+H29+H30+H31+H32</f>
        <v>5301</v>
      </c>
      <c r="I11" s="24">
        <f>+I29+I30+I31+I32</f>
        <v>-1040</v>
      </c>
      <c r="J11" s="24">
        <f>+J29+J30+J31+J32</f>
        <v>1453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1" customFormat="1" ht="21" customHeight="1" x14ac:dyDescent="0.2">
      <c r="A12" s="21">
        <v>2002</v>
      </c>
      <c r="B12" s="22">
        <f t="shared" si="1"/>
        <v>3901</v>
      </c>
      <c r="C12" s="22">
        <f t="shared" si="2"/>
        <v>-230</v>
      </c>
      <c r="D12" s="22">
        <f>+D33+D34+D35+D36</f>
        <v>-273</v>
      </c>
      <c r="E12" s="22">
        <f>+E33+E34+E35+E36</f>
        <v>72</v>
      </c>
      <c r="F12" s="22">
        <f>+F33+F34+F35+F36</f>
        <v>-29</v>
      </c>
      <c r="G12" s="22">
        <f t="shared" si="3"/>
        <v>4131</v>
      </c>
      <c r="H12" s="22">
        <f>+H33+H34+H35+H36</f>
        <v>4283</v>
      </c>
      <c r="I12" s="22">
        <f>+I33+I34+I35+I36</f>
        <v>-1224</v>
      </c>
      <c r="J12" s="22">
        <f>+J33+J34+J35+J36</f>
        <v>1072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8" customFormat="1" ht="21" customHeight="1" x14ac:dyDescent="0.2">
      <c r="A13" s="23">
        <v>2003</v>
      </c>
      <c r="B13" s="24">
        <f t="shared" si="1"/>
        <v>4284</v>
      </c>
      <c r="C13" s="24">
        <f t="shared" si="2"/>
        <v>-305</v>
      </c>
      <c r="D13" s="24">
        <f>+D37+D38+D39+D40</f>
        <v>-105</v>
      </c>
      <c r="E13" s="24">
        <f>+E37+E38+E39+E40</f>
        <v>12</v>
      </c>
      <c r="F13" s="24">
        <f>+F37+F38+F39+F40</f>
        <v>-212</v>
      </c>
      <c r="G13" s="24">
        <f t="shared" si="3"/>
        <v>4589</v>
      </c>
      <c r="H13" s="24">
        <f>+H37+H38+H39+H40</f>
        <v>4561</v>
      </c>
      <c r="I13" s="24">
        <f>+I37+I38+I39+I40</f>
        <v>-84</v>
      </c>
      <c r="J13" s="24">
        <f>+J37+J38+J39+J40</f>
        <v>112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" customFormat="1" ht="21" customHeight="1" x14ac:dyDescent="0.2">
      <c r="A14" s="21">
        <v>2004</v>
      </c>
      <c r="B14" s="22">
        <f t="shared" si="1"/>
        <v>11761</v>
      </c>
      <c r="C14" s="22">
        <f t="shared" si="2"/>
        <v>-955</v>
      </c>
      <c r="D14" s="22">
        <f>+D41+D42+D43+D44</f>
        <v>-565</v>
      </c>
      <c r="E14" s="22">
        <f>+E41+E42+E43+E44</f>
        <v>-22</v>
      </c>
      <c r="F14" s="22">
        <f>+F41+F42+F43+F44</f>
        <v>-368</v>
      </c>
      <c r="G14" s="22">
        <f t="shared" si="3"/>
        <v>12716</v>
      </c>
      <c r="H14" s="22">
        <f>+H41+H42+H43+H44</f>
        <v>7321</v>
      </c>
      <c r="I14" s="22">
        <f>+I41+I42+I43+I44</f>
        <v>6210</v>
      </c>
      <c r="J14" s="22">
        <f>+J41+J42+J43+J44</f>
        <v>-815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8" customFormat="1" ht="21" customHeight="1" x14ac:dyDescent="0.2">
      <c r="A15" s="23">
        <v>2005</v>
      </c>
      <c r="B15" s="24">
        <f t="shared" si="1"/>
        <v>6917</v>
      </c>
      <c r="C15" s="24">
        <f t="shared" si="2"/>
        <v>-3392</v>
      </c>
      <c r="D15" s="24">
        <f>+D45+D46+D47+D48</f>
        <v>-2734</v>
      </c>
      <c r="E15" s="24">
        <f>+E45+E46+E47+E48</f>
        <v>-55</v>
      </c>
      <c r="F15" s="24">
        <f>+F45+F46+F47+F48</f>
        <v>-603</v>
      </c>
      <c r="G15" s="24">
        <f t="shared" si="3"/>
        <v>10309</v>
      </c>
      <c r="H15" s="24">
        <f>+H45+H46+H47+H48</f>
        <v>4482</v>
      </c>
      <c r="I15" s="24">
        <f>+I45+I46+I47+I48</f>
        <v>3416</v>
      </c>
      <c r="J15" s="24">
        <f>+J45+J46+J47+J48</f>
        <v>2411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8" customFormat="1" ht="21" customHeight="1" x14ac:dyDescent="0.2">
      <c r="A16" s="21">
        <v>2006</v>
      </c>
      <c r="B16" s="22">
        <f>C16+G16</f>
        <v>10708</v>
      </c>
      <c r="C16" s="22">
        <f>D16+E16+F16</f>
        <v>-9168</v>
      </c>
      <c r="D16" s="22">
        <f t="shared" ref="D16:J16" si="4">+D49+D50+D51+D52</f>
        <v>-7848</v>
      </c>
      <c r="E16" s="22">
        <f t="shared" si="4"/>
        <v>-582</v>
      </c>
      <c r="F16" s="22">
        <f t="shared" si="4"/>
        <v>-738</v>
      </c>
      <c r="G16" s="22">
        <f t="shared" si="4"/>
        <v>19876</v>
      </c>
      <c r="H16" s="22">
        <f t="shared" si="4"/>
        <v>7382</v>
      </c>
      <c r="I16" s="22">
        <f t="shared" si="4"/>
        <v>5753</v>
      </c>
      <c r="J16" s="22">
        <f t="shared" si="4"/>
        <v>6741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" customFormat="1" ht="21" customHeight="1" x14ac:dyDescent="0.2">
      <c r="A17" s="23">
        <v>2007</v>
      </c>
      <c r="B17" s="24">
        <f>C17+G17</f>
        <v>17987</v>
      </c>
      <c r="C17" s="24">
        <f>D17+E17+F17</f>
        <v>-5664</v>
      </c>
      <c r="D17" s="24">
        <f t="shared" ref="D17:J17" si="5">+D56+D55+D54+D53</f>
        <v>-4131</v>
      </c>
      <c r="E17" s="24">
        <f t="shared" si="5"/>
        <v>87</v>
      </c>
      <c r="F17" s="24">
        <f t="shared" si="5"/>
        <v>-1620</v>
      </c>
      <c r="G17" s="24">
        <f t="shared" si="5"/>
        <v>23651</v>
      </c>
      <c r="H17" s="24">
        <f t="shared" si="5"/>
        <v>7728</v>
      </c>
      <c r="I17" s="24">
        <f t="shared" si="5"/>
        <v>9340</v>
      </c>
      <c r="J17" s="24">
        <f t="shared" si="5"/>
        <v>6583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8" customFormat="1" ht="21" customHeight="1" x14ac:dyDescent="0.2">
      <c r="A18" s="21">
        <v>2008</v>
      </c>
      <c r="B18" s="22">
        <f>C18+G18</f>
        <v>10365</v>
      </c>
      <c r="C18" s="22">
        <f>D18+E18+F18</f>
        <v>-4613</v>
      </c>
      <c r="D18" s="22">
        <f t="shared" ref="D18:J18" si="6">+D57+D58+D59+D60</f>
        <v>-2854</v>
      </c>
      <c r="E18" s="22">
        <f t="shared" si="6"/>
        <v>-225</v>
      </c>
      <c r="F18" s="22">
        <f t="shared" si="6"/>
        <v>-1534</v>
      </c>
      <c r="G18" s="22">
        <f t="shared" si="6"/>
        <v>14978</v>
      </c>
      <c r="H18" s="22">
        <f t="shared" si="6"/>
        <v>9873</v>
      </c>
      <c r="I18" s="22">
        <f t="shared" si="6"/>
        <v>-1116</v>
      </c>
      <c r="J18" s="22">
        <f t="shared" si="6"/>
        <v>6221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" customFormat="1" ht="21" customHeight="1" x14ac:dyDescent="0.2">
      <c r="A19" s="23">
        <v>2009</v>
      </c>
      <c r="B19" s="24">
        <f>C19+G19</f>
        <v>8460</v>
      </c>
      <c r="C19" s="24">
        <f>D19+E19+F19</f>
        <v>-4562</v>
      </c>
      <c r="D19" s="24">
        <f t="shared" ref="D19:J19" si="7">+D61+D62+D63+D64</f>
        <v>-4959</v>
      </c>
      <c r="E19" s="24">
        <f t="shared" si="7"/>
        <v>1399</v>
      </c>
      <c r="F19" s="24">
        <f t="shared" si="7"/>
        <v>-1002</v>
      </c>
      <c r="G19" s="24">
        <f t="shared" si="7"/>
        <v>13022</v>
      </c>
      <c r="H19" s="24">
        <f t="shared" si="7"/>
        <v>5282</v>
      </c>
      <c r="I19" s="24">
        <f t="shared" si="7"/>
        <v>5011</v>
      </c>
      <c r="J19" s="24">
        <f t="shared" si="7"/>
        <v>2729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8" customFormat="1" ht="21" customHeight="1" x14ac:dyDescent="0.2">
      <c r="A20" s="25">
        <v>2010</v>
      </c>
      <c r="B20" s="22">
        <f>+B65+B66+B67+B68</f>
        <v>6861</v>
      </c>
      <c r="C20" s="22">
        <f t="shared" ref="C20:J20" si="8">+C65+C66+C67+C68</f>
        <v>-7484</v>
      </c>
      <c r="D20" s="22">
        <f t="shared" si="8"/>
        <v>-1017</v>
      </c>
      <c r="E20" s="22">
        <f t="shared" si="8"/>
        <v>-313</v>
      </c>
      <c r="F20" s="22">
        <f t="shared" si="8"/>
        <v>-6154</v>
      </c>
      <c r="G20" s="22">
        <f t="shared" si="8"/>
        <v>14345</v>
      </c>
      <c r="H20" s="22">
        <f t="shared" si="8"/>
        <v>4563</v>
      </c>
      <c r="I20" s="22">
        <f t="shared" si="8"/>
        <v>7572</v>
      </c>
      <c r="J20" s="22">
        <f t="shared" si="8"/>
        <v>2210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4" s="8" customFormat="1" ht="21" customHeight="1" x14ac:dyDescent="0.2">
      <c r="A21" s="23">
        <v>2011</v>
      </c>
      <c r="B21" s="24">
        <f>+B69+B70+B71+B72</f>
        <v>12410</v>
      </c>
      <c r="C21" s="24">
        <f t="shared" ref="C21:J21" si="9">+C69+C70+C71+C72</f>
        <v>-8243</v>
      </c>
      <c r="D21" s="24">
        <f t="shared" si="9"/>
        <v>-6164</v>
      </c>
      <c r="E21" s="24">
        <f t="shared" si="9"/>
        <v>-163</v>
      </c>
      <c r="F21" s="24">
        <f t="shared" si="9"/>
        <v>-1916</v>
      </c>
      <c r="G21" s="24">
        <f t="shared" si="9"/>
        <v>20653</v>
      </c>
      <c r="H21" s="24">
        <f t="shared" si="9"/>
        <v>3793</v>
      </c>
      <c r="I21" s="24">
        <f t="shared" si="9"/>
        <v>7034</v>
      </c>
      <c r="J21" s="24">
        <f t="shared" si="9"/>
        <v>9826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4" s="8" customFormat="1" ht="21" customHeight="1" x14ac:dyDescent="0.2">
      <c r="A22" s="25">
        <v>2012</v>
      </c>
      <c r="B22" s="22">
        <f>+B73+B74+B75+B76</f>
        <v>5313</v>
      </c>
      <c r="C22" s="22">
        <f t="shared" ref="C22:J22" si="10">+C73+C74+C75+C76</f>
        <v>-755</v>
      </c>
      <c r="D22" s="22">
        <f t="shared" si="10"/>
        <v>521</v>
      </c>
      <c r="E22" s="22">
        <f t="shared" si="10"/>
        <v>-556</v>
      </c>
      <c r="F22" s="22">
        <f t="shared" si="10"/>
        <v>-720</v>
      </c>
      <c r="G22" s="22">
        <f t="shared" si="10"/>
        <v>6068</v>
      </c>
      <c r="H22" s="22">
        <f t="shared" si="10"/>
        <v>-3468</v>
      </c>
      <c r="I22" s="22">
        <f t="shared" si="10"/>
        <v>5771</v>
      </c>
      <c r="J22" s="22">
        <f t="shared" si="10"/>
        <v>3765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4" s="8" customFormat="1" ht="21" customHeight="1" x14ac:dyDescent="0.2">
      <c r="A23" s="23">
        <v>2013</v>
      </c>
      <c r="B23" s="24">
        <f>+B77+B78+B79+B80</f>
        <v>-300</v>
      </c>
      <c r="C23" s="24">
        <f t="shared" ref="C23:J23" si="11">+C77+C78+C79+C80</f>
        <v>4867</v>
      </c>
      <c r="D23" s="24">
        <f t="shared" si="11"/>
        <v>496</v>
      </c>
      <c r="E23" s="24">
        <f t="shared" si="11"/>
        <v>183</v>
      </c>
      <c r="F23" s="24">
        <f t="shared" si="11"/>
        <v>4188</v>
      </c>
      <c r="G23" s="24">
        <f t="shared" si="11"/>
        <v>-5167</v>
      </c>
      <c r="H23" s="24">
        <f t="shared" si="11"/>
        <v>-8554</v>
      </c>
      <c r="I23" s="24">
        <f t="shared" si="11"/>
        <v>2616</v>
      </c>
      <c r="J23" s="24">
        <f t="shared" si="11"/>
        <v>771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4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" customFormat="1" ht="21" customHeight="1" x14ac:dyDescent="0.2">
      <c r="A25" s="28" t="s">
        <v>0</v>
      </c>
      <c r="B25" s="22">
        <f t="shared" ref="B25:B48" si="12">C25+G25</f>
        <v>1884</v>
      </c>
      <c r="C25" s="22">
        <f t="shared" si="2"/>
        <v>-11</v>
      </c>
      <c r="D25" s="22">
        <v>-19</v>
      </c>
      <c r="E25" s="22">
        <v>3</v>
      </c>
      <c r="F25" s="22">
        <v>5</v>
      </c>
      <c r="G25" s="22">
        <f t="shared" si="3"/>
        <v>1895</v>
      </c>
      <c r="H25" s="22">
        <v>1784</v>
      </c>
      <c r="I25" s="22">
        <v>-100</v>
      </c>
      <c r="J25" s="22">
        <v>211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" customFormat="1" ht="21" customHeight="1" x14ac:dyDescent="0.2">
      <c r="A26" s="29" t="s">
        <v>1</v>
      </c>
      <c r="B26" s="24">
        <f t="shared" si="12"/>
        <v>1219</v>
      </c>
      <c r="C26" s="24">
        <f t="shared" si="2"/>
        <v>-2</v>
      </c>
      <c r="D26" s="24">
        <v>-27</v>
      </c>
      <c r="E26" s="24">
        <v>3</v>
      </c>
      <c r="F26" s="24">
        <v>22</v>
      </c>
      <c r="G26" s="24">
        <f t="shared" si="3"/>
        <v>1221</v>
      </c>
      <c r="H26" s="24">
        <v>880</v>
      </c>
      <c r="I26" s="24">
        <v>-100</v>
      </c>
      <c r="J26" s="24">
        <v>441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" customFormat="1" ht="21" customHeight="1" x14ac:dyDescent="0.2">
      <c r="A27" s="28" t="s">
        <v>2</v>
      </c>
      <c r="B27" s="22">
        <f t="shared" si="12"/>
        <v>1066</v>
      </c>
      <c r="C27" s="22">
        <f t="shared" si="2"/>
        <v>10</v>
      </c>
      <c r="D27" s="22">
        <v>-23</v>
      </c>
      <c r="E27" s="22">
        <v>3</v>
      </c>
      <c r="F27" s="22">
        <v>30</v>
      </c>
      <c r="G27" s="22">
        <f t="shared" si="3"/>
        <v>1056</v>
      </c>
      <c r="H27" s="22">
        <v>894</v>
      </c>
      <c r="I27" s="22">
        <v>-100</v>
      </c>
      <c r="J27" s="22">
        <v>262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" customFormat="1" ht="21" customHeight="1" x14ac:dyDescent="0.2">
      <c r="A28" s="29" t="s">
        <v>3</v>
      </c>
      <c r="B28" s="24">
        <f t="shared" si="12"/>
        <v>5158</v>
      </c>
      <c r="C28" s="24">
        <f t="shared" si="2"/>
        <v>-13</v>
      </c>
      <c r="D28" s="24">
        <v>-42</v>
      </c>
      <c r="E28" s="24">
        <v>3</v>
      </c>
      <c r="F28" s="24">
        <v>26</v>
      </c>
      <c r="G28" s="24">
        <f t="shared" si="3"/>
        <v>5171</v>
      </c>
      <c r="H28" s="24">
        <v>5255</v>
      </c>
      <c r="I28" s="24">
        <v>-100</v>
      </c>
      <c r="J28" s="24">
        <v>16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1" customFormat="1" ht="21" customHeight="1" x14ac:dyDescent="0.2">
      <c r="A29" s="28" t="s">
        <v>7</v>
      </c>
      <c r="B29" s="22">
        <f t="shared" si="12"/>
        <v>1199</v>
      </c>
      <c r="C29" s="22">
        <f t="shared" si="2"/>
        <v>48</v>
      </c>
      <c r="D29" s="22">
        <v>37</v>
      </c>
      <c r="E29" s="22">
        <v>-2</v>
      </c>
      <c r="F29" s="22">
        <v>13</v>
      </c>
      <c r="G29" s="22">
        <f t="shared" si="3"/>
        <v>1151</v>
      </c>
      <c r="H29" s="22">
        <v>1025</v>
      </c>
      <c r="I29" s="22">
        <v>-260</v>
      </c>
      <c r="J29" s="22">
        <v>386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" customFormat="1" ht="21" customHeight="1" x14ac:dyDescent="0.2">
      <c r="A30" s="29" t="s">
        <v>4</v>
      </c>
      <c r="B30" s="24">
        <f t="shared" si="12"/>
        <v>905</v>
      </c>
      <c r="C30" s="24">
        <f t="shared" si="2"/>
        <v>16</v>
      </c>
      <c r="D30" s="24">
        <v>-7</v>
      </c>
      <c r="E30" s="24">
        <v>-2</v>
      </c>
      <c r="F30" s="24">
        <v>25</v>
      </c>
      <c r="G30" s="24">
        <f t="shared" si="3"/>
        <v>889</v>
      </c>
      <c r="H30" s="24">
        <v>1083</v>
      </c>
      <c r="I30" s="24">
        <v>-260</v>
      </c>
      <c r="J30" s="24">
        <v>66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" customFormat="1" ht="21" customHeight="1" x14ac:dyDescent="0.2">
      <c r="A31" s="28" t="s">
        <v>5</v>
      </c>
      <c r="B31" s="22">
        <f t="shared" si="12"/>
        <v>773</v>
      </c>
      <c r="C31" s="22">
        <f t="shared" si="2"/>
        <v>24</v>
      </c>
      <c r="D31" s="22">
        <v>8</v>
      </c>
      <c r="E31" s="22">
        <v>-2</v>
      </c>
      <c r="F31" s="22">
        <v>18</v>
      </c>
      <c r="G31" s="22">
        <f t="shared" si="3"/>
        <v>749</v>
      </c>
      <c r="H31" s="22">
        <v>1001</v>
      </c>
      <c r="I31" s="22">
        <v>-260</v>
      </c>
      <c r="J31" s="22">
        <v>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" customFormat="1" ht="21" customHeight="1" x14ac:dyDescent="0.2">
      <c r="A32" s="29" t="s">
        <v>6</v>
      </c>
      <c r="B32" s="24">
        <f t="shared" si="12"/>
        <v>2927</v>
      </c>
      <c r="C32" s="24">
        <f t="shared" si="2"/>
        <v>2</v>
      </c>
      <c r="D32" s="24">
        <v>9</v>
      </c>
      <c r="E32" s="24">
        <v>-2</v>
      </c>
      <c r="F32" s="24">
        <v>-5</v>
      </c>
      <c r="G32" s="24">
        <f t="shared" si="3"/>
        <v>2925</v>
      </c>
      <c r="H32" s="24">
        <v>2192</v>
      </c>
      <c r="I32" s="24">
        <v>-260</v>
      </c>
      <c r="J32" s="24">
        <v>993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1" customFormat="1" ht="21" customHeight="1" x14ac:dyDescent="0.2">
      <c r="A33" s="28" t="s">
        <v>11</v>
      </c>
      <c r="B33" s="22">
        <f t="shared" si="12"/>
        <v>1131</v>
      </c>
      <c r="C33" s="22">
        <f t="shared" si="2"/>
        <v>32</v>
      </c>
      <c r="D33" s="22">
        <v>10</v>
      </c>
      <c r="E33" s="22">
        <v>18</v>
      </c>
      <c r="F33" s="22">
        <v>4</v>
      </c>
      <c r="G33" s="22">
        <f t="shared" si="3"/>
        <v>1099</v>
      </c>
      <c r="H33" s="22">
        <v>906</v>
      </c>
      <c r="I33" s="22">
        <v>-306</v>
      </c>
      <c r="J33" s="22">
        <v>499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1" customFormat="1" ht="21" customHeight="1" x14ac:dyDescent="0.2">
      <c r="A34" s="29" t="s">
        <v>8</v>
      </c>
      <c r="B34" s="24">
        <f t="shared" si="12"/>
        <v>824</v>
      </c>
      <c r="C34" s="24">
        <f t="shared" si="2"/>
        <v>5</v>
      </c>
      <c r="D34" s="24">
        <v>-9</v>
      </c>
      <c r="E34" s="24">
        <v>18</v>
      </c>
      <c r="F34" s="24">
        <v>-4</v>
      </c>
      <c r="G34" s="24">
        <f t="shared" si="3"/>
        <v>819</v>
      </c>
      <c r="H34" s="24">
        <v>910</v>
      </c>
      <c r="I34" s="24">
        <v>-306</v>
      </c>
      <c r="J34" s="24">
        <v>215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" customFormat="1" ht="21" customHeight="1" x14ac:dyDescent="0.2">
      <c r="A35" s="28" t="s">
        <v>9</v>
      </c>
      <c r="B35" s="22">
        <f t="shared" si="12"/>
        <v>694</v>
      </c>
      <c r="C35" s="22">
        <f t="shared" si="2"/>
        <v>-153</v>
      </c>
      <c r="D35" s="22">
        <v>-150</v>
      </c>
      <c r="E35" s="22">
        <v>18</v>
      </c>
      <c r="F35" s="22">
        <v>-21</v>
      </c>
      <c r="G35" s="22">
        <f t="shared" si="3"/>
        <v>847</v>
      </c>
      <c r="H35" s="22">
        <v>982</v>
      </c>
      <c r="I35" s="22">
        <v>-306</v>
      </c>
      <c r="J35" s="22">
        <v>171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" customFormat="1" ht="21" customHeight="1" x14ac:dyDescent="0.2">
      <c r="A36" s="29" t="s">
        <v>10</v>
      </c>
      <c r="B36" s="24">
        <f t="shared" si="12"/>
        <v>1252</v>
      </c>
      <c r="C36" s="24">
        <f t="shared" si="2"/>
        <v>-114</v>
      </c>
      <c r="D36" s="24">
        <v>-124</v>
      </c>
      <c r="E36" s="24">
        <v>18</v>
      </c>
      <c r="F36" s="24">
        <v>-8</v>
      </c>
      <c r="G36" s="24">
        <f t="shared" si="3"/>
        <v>1366</v>
      </c>
      <c r="H36" s="24">
        <v>1485</v>
      </c>
      <c r="I36" s="24">
        <v>-306</v>
      </c>
      <c r="J36" s="24">
        <v>187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" customFormat="1" ht="21" customHeight="1" x14ac:dyDescent="0.2">
      <c r="A37" s="28" t="s">
        <v>15</v>
      </c>
      <c r="B37" s="22">
        <f t="shared" si="12"/>
        <v>1467</v>
      </c>
      <c r="C37" s="22">
        <f t="shared" si="2"/>
        <v>-80</v>
      </c>
      <c r="D37" s="22">
        <v>-48</v>
      </c>
      <c r="E37" s="22">
        <v>3</v>
      </c>
      <c r="F37" s="22">
        <v>-35</v>
      </c>
      <c r="G37" s="22">
        <f t="shared" si="3"/>
        <v>1547</v>
      </c>
      <c r="H37" s="22">
        <v>1264</v>
      </c>
      <c r="I37" s="22">
        <v>-21</v>
      </c>
      <c r="J37" s="22">
        <v>304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1" customFormat="1" ht="21" customHeight="1" x14ac:dyDescent="0.2">
      <c r="A38" s="29" t="s">
        <v>12</v>
      </c>
      <c r="B38" s="24">
        <f t="shared" si="12"/>
        <v>864</v>
      </c>
      <c r="C38" s="24">
        <f t="shared" si="2"/>
        <v>-71</v>
      </c>
      <c r="D38" s="24">
        <v>-11</v>
      </c>
      <c r="E38" s="24">
        <v>3</v>
      </c>
      <c r="F38" s="24">
        <v>-63</v>
      </c>
      <c r="G38" s="24">
        <f t="shared" si="3"/>
        <v>935</v>
      </c>
      <c r="H38" s="24">
        <v>1007</v>
      </c>
      <c r="I38" s="24">
        <v>-21</v>
      </c>
      <c r="J38" s="24">
        <v>-51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1" customFormat="1" ht="21" customHeight="1" x14ac:dyDescent="0.2">
      <c r="A39" s="28" t="s">
        <v>13</v>
      </c>
      <c r="B39" s="22">
        <f t="shared" si="12"/>
        <v>545</v>
      </c>
      <c r="C39" s="22">
        <f t="shared" si="2"/>
        <v>-60</v>
      </c>
      <c r="D39" s="22">
        <v>-14</v>
      </c>
      <c r="E39" s="22">
        <v>3</v>
      </c>
      <c r="F39" s="22">
        <v>-49</v>
      </c>
      <c r="G39" s="22">
        <f t="shared" si="3"/>
        <v>605</v>
      </c>
      <c r="H39" s="22">
        <v>763</v>
      </c>
      <c r="I39" s="22">
        <v>-21</v>
      </c>
      <c r="J39" s="22">
        <v>-137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" customFormat="1" ht="21" customHeight="1" x14ac:dyDescent="0.2">
      <c r="A40" s="29" t="s">
        <v>14</v>
      </c>
      <c r="B40" s="24">
        <f t="shared" si="12"/>
        <v>1408</v>
      </c>
      <c r="C40" s="24">
        <f t="shared" si="2"/>
        <v>-94</v>
      </c>
      <c r="D40" s="24">
        <v>-32</v>
      </c>
      <c r="E40" s="24">
        <v>3</v>
      </c>
      <c r="F40" s="24">
        <v>-65</v>
      </c>
      <c r="G40" s="24">
        <f t="shared" si="3"/>
        <v>1502</v>
      </c>
      <c r="H40" s="24">
        <v>1527</v>
      </c>
      <c r="I40" s="24">
        <v>-21</v>
      </c>
      <c r="J40" s="24">
        <v>-4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" customFormat="1" ht="21" customHeight="1" x14ac:dyDescent="0.2">
      <c r="A41" s="28" t="s">
        <v>19</v>
      </c>
      <c r="B41" s="22">
        <f t="shared" si="12"/>
        <v>4941</v>
      </c>
      <c r="C41" s="22">
        <f t="shared" si="2"/>
        <v>-5</v>
      </c>
      <c r="D41" s="22">
        <v>6</v>
      </c>
      <c r="E41" s="22">
        <v>-7</v>
      </c>
      <c r="F41" s="22">
        <v>-4</v>
      </c>
      <c r="G41" s="22">
        <f t="shared" si="3"/>
        <v>4946</v>
      </c>
      <c r="H41" s="22">
        <v>2621</v>
      </c>
      <c r="I41" s="22">
        <v>2038</v>
      </c>
      <c r="J41" s="22">
        <v>287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1" customFormat="1" ht="21" customHeight="1" x14ac:dyDescent="0.2">
      <c r="A42" s="29" t="s">
        <v>20</v>
      </c>
      <c r="B42" s="24">
        <f t="shared" si="12"/>
        <v>3143</v>
      </c>
      <c r="C42" s="24">
        <f t="shared" si="2"/>
        <v>-191</v>
      </c>
      <c r="D42" s="24">
        <v>-102</v>
      </c>
      <c r="E42" s="24">
        <v>-7</v>
      </c>
      <c r="F42" s="24">
        <v>-82</v>
      </c>
      <c r="G42" s="24">
        <f t="shared" si="3"/>
        <v>3334</v>
      </c>
      <c r="H42" s="24">
        <v>2111</v>
      </c>
      <c r="I42" s="24">
        <v>1153</v>
      </c>
      <c r="J42" s="24">
        <v>70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1" customFormat="1" ht="21" customHeight="1" x14ac:dyDescent="0.2">
      <c r="A43" s="28" t="s">
        <v>21</v>
      </c>
      <c r="B43" s="22">
        <f t="shared" si="12"/>
        <v>1731</v>
      </c>
      <c r="C43" s="22">
        <f t="shared" si="2"/>
        <v>-134</v>
      </c>
      <c r="D43" s="22">
        <v>-16</v>
      </c>
      <c r="E43" s="22">
        <v>-4</v>
      </c>
      <c r="F43" s="22">
        <v>-114</v>
      </c>
      <c r="G43" s="22">
        <f t="shared" si="3"/>
        <v>1865</v>
      </c>
      <c r="H43" s="22">
        <v>998</v>
      </c>
      <c r="I43" s="22">
        <v>1258</v>
      </c>
      <c r="J43" s="22">
        <v>-391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1" customFormat="1" ht="21" customHeight="1" x14ac:dyDescent="0.2">
      <c r="A44" s="29" t="s">
        <v>22</v>
      </c>
      <c r="B44" s="24">
        <f t="shared" si="12"/>
        <v>1946</v>
      </c>
      <c r="C44" s="24">
        <f t="shared" si="2"/>
        <v>-625</v>
      </c>
      <c r="D44" s="24">
        <v>-453</v>
      </c>
      <c r="E44" s="24">
        <v>-4</v>
      </c>
      <c r="F44" s="24">
        <v>-168</v>
      </c>
      <c r="G44" s="24">
        <f t="shared" si="3"/>
        <v>2571</v>
      </c>
      <c r="H44" s="24">
        <v>1591</v>
      </c>
      <c r="I44" s="24">
        <v>1761</v>
      </c>
      <c r="J44" s="24">
        <v>-781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1" customFormat="1" ht="21" customHeight="1" x14ac:dyDescent="0.2">
      <c r="A45" s="28" t="s">
        <v>23</v>
      </c>
      <c r="B45" s="22">
        <f t="shared" si="12"/>
        <v>2604</v>
      </c>
      <c r="C45" s="22">
        <f t="shared" si="2"/>
        <v>-192</v>
      </c>
      <c r="D45" s="22">
        <v>-82</v>
      </c>
      <c r="E45" s="22">
        <v>-15</v>
      </c>
      <c r="F45" s="22">
        <v>-95</v>
      </c>
      <c r="G45" s="22">
        <f t="shared" si="3"/>
        <v>2796</v>
      </c>
      <c r="H45" s="22">
        <v>1250</v>
      </c>
      <c r="I45" s="22">
        <v>1384</v>
      </c>
      <c r="J45" s="22">
        <v>162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" customFormat="1" ht="21" customHeight="1" x14ac:dyDescent="0.2">
      <c r="A46" s="29" t="s">
        <v>24</v>
      </c>
      <c r="B46" s="24">
        <f t="shared" si="12"/>
        <v>669</v>
      </c>
      <c r="C46" s="24">
        <f t="shared" si="2"/>
        <v>-742</v>
      </c>
      <c r="D46" s="24">
        <v>-571</v>
      </c>
      <c r="E46" s="24">
        <v>-15</v>
      </c>
      <c r="F46" s="24">
        <v>-156</v>
      </c>
      <c r="G46" s="24">
        <f t="shared" si="3"/>
        <v>1411</v>
      </c>
      <c r="H46" s="24">
        <v>754</v>
      </c>
      <c r="I46" s="24">
        <v>249</v>
      </c>
      <c r="J46" s="24">
        <v>408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1" customFormat="1" ht="21" customHeight="1" x14ac:dyDescent="0.2">
      <c r="A47" s="28" t="s">
        <v>25</v>
      </c>
      <c r="B47" s="22">
        <f t="shared" si="12"/>
        <v>1759</v>
      </c>
      <c r="C47" s="22">
        <f t="shared" si="2"/>
        <v>-476</v>
      </c>
      <c r="D47" s="22">
        <v>-364</v>
      </c>
      <c r="E47" s="22">
        <v>-10</v>
      </c>
      <c r="F47" s="22">
        <v>-102</v>
      </c>
      <c r="G47" s="22">
        <f t="shared" si="3"/>
        <v>2235</v>
      </c>
      <c r="H47" s="22">
        <v>369</v>
      </c>
      <c r="I47" s="22">
        <v>426</v>
      </c>
      <c r="J47" s="22">
        <v>1440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1" customFormat="1" ht="21" customHeight="1" x14ac:dyDescent="0.2">
      <c r="A48" s="29" t="s">
        <v>26</v>
      </c>
      <c r="B48" s="24">
        <f t="shared" si="12"/>
        <v>1885</v>
      </c>
      <c r="C48" s="24">
        <f t="shared" si="2"/>
        <v>-1982</v>
      </c>
      <c r="D48" s="24">
        <v>-1717</v>
      </c>
      <c r="E48" s="24">
        <v>-15</v>
      </c>
      <c r="F48" s="24">
        <v>-250</v>
      </c>
      <c r="G48" s="24">
        <f t="shared" si="3"/>
        <v>3867</v>
      </c>
      <c r="H48" s="24">
        <v>2109</v>
      </c>
      <c r="I48" s="24">
        <v>1357</v>
      </c>
      <c r="J48" s="24">
        <v>401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1" customFormat="1" ht="21" customHeight="1" x14ac:dyDescent="0.2">
      <c r="A49" s="28" t="s">
        <v>131</v>
      </c>
      <c r="B49" s="22">
        <f t="shared" ref="B49:B56" si="13">C49+G49</f>
        <v>4491</v>
      </c>
      <c r="C49" s="22">
        <f t="shared" ref="C49:C56" si="14">D49+E49+F49</f>
        <v>-199</v>
      </c>
      <c r="D49" s="22">
        <v>-116</v>
      </c>
      <c r="E49" s="22">
        <v>-145</v>
      </c>
      <c r="F49" s="22">
        <v>62</v>
      </c>
      <c r="G49" s="22">
        <f t="shared" ref="G49:G56" si="15">H49+I49+J49</f>
        <v>4690</v>
      </c>
      <c r="H49" s="22">
        <v>1917</v>
      </c>
      <c r="I49" s="22">
        <v>1375</v>
      </c>
      <c r="J49" s="22">
        <v>1398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1" customFormat="1" ht="21" customHeight="1" x14ac:dyDescent="0.2">
      <c r="A50" s="29" t="s">
        <v>132</v>
      </c>
      <c r="B50" s="24">
        <f t="shared" si="13"/>
        <v>2106</v>
      </c>
      <c r="C50" s="24">
        <f t="shared" si="14"/>
        <v>-404</v>
      </c>
      <c r="D50" s="24">
        <v>-117</v>
      </c>
      <c r="E50" s="24">
        <v>-152</v>
      </c>
      <c r="F50" s="24">
        <v>-135</v>
      </c>
      <c r="G50" s="24">
        <f t="shared" si="15"/>
        <v>2510</v>
      </c>
      <c r="H50" s="24">
        <v>1407</v>
      </c>
      <c r="I50" s="24">
        <v>442</v>
      </c>
      <c r="J50" s="24">
        <v>661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" customFormat="1" ht="21" customHeight="1" x14ac:dyDescent="0.2">
      <c r="A51" s="28" t="s">
        <v>133</v>
      </c>
      <c r="B51" s="22">
        <f t="shared" si="13"/>
        <v>596</v>
      </c>
      <c r="C51" s="22">
        <f t="shared" si="14"/>
        <v>-937</v>
      </c>
      <c r="D51" s="22">
        <v>-373</v>
      </c>
      <c r="E51" s="22">
        <v>-141</v>
      </c>
      <c r="F51" s="22">
        <v>-423</v>
      </c>
      <c r="G51" s="22">
        <f t="shared" si="15"/>
        <v>1533</v>
      </c>
      <c r="H51" s="22">
        <v>-2320</v>
      </c>
      <c r="I51" s="22">
        <v>1094</v>
      </c>
      <c r="J51" s="22">
        <v>2759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" customFormat="1" ht="21" customHeight="1" x14ac:dyDescent="0.2">
      <c r="A52" s="29" t="s">
        <v>134</v>
      </c>
      <c r="B52" s="24">
        <f t="shared" si="13"/>
        <v>3515</v>
      </c>
      <c r="C52" s="24">
        <f t="shared" si="14"/>
        <v>-7628</v>
      </c>
      <c r="D52" s="24">
        <v>-7242</v>
      </c>
      <c r="E52" s="24">
        <v>-144</v>
      </c>
      <c r="F52" s="24">
        <v>-242</v>
      </c>
      <c r="G52" s="24">
        <f t="shared" si="15"/>
        <v>11143</v>
      </c>
      <c r="H52" s="24">
        <v>6378</v>
      </c>
      <c r="I52" s="24">
        <v>2842</v>
      </c>
      <c r="J52" s="24">
        <v>1923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" customFormat="1" ht="21" customHeight="1" x14ac:dyDescent="0.2">
      <c r="A53" s="28" t="s">
        <v>136</v>
      </c>
      <c r="B53" s="22">
        <f t="shared" si="13"/>
        <v>5749</v>
      </c>
      <c r="C53" s="22">
        <f t="shared" si="14"/>
        <v>-70</v>
      </c>
      <c r="D53" s="22">
        <v>-343</v>
      </c>
      <c r="E53" s="22">
        <v>5</v>
      </c>
      <c r="F53" s="22">
        <v>268</v>
      </c>
      <c r="G53" s="22">
        <f t="shared" si="15"/>
        <v>5819</v>
      </c>
      <c r="H53" s="22">
        <v>928</v>
      </c>
      <c r="I53" s="22">
        <v>2847</v>
      </c>
      <c r="J53" s="22">
        <v>2044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" customFormat="1" ht="21" customHeight="1" x14ac:dyDescent="0.2">
      <c r="A54" s="29" t="s">
        <v>137</v>
      </c>
      <c r="B54" s="24">
        <f t="shared" si="13"/>
        <v>3897</v>
      </c>
      <c r="C54" s="24">
        <f t="shared" si="14"/>
        <v>-762</v>
      </c>
      <c r="D54" s="24">
        <v>-414</v>
      </c>
      <c r="E54" s="24">
        <v>29</v>
      </c>
      <c r="F54" s="24">
        <v>-377</v>
      </c>
      <c r="G54" s="24">
        <f t="shared" si="15"/>
        <v>4659</v>
      </c>
      <c r="H54" s="24">
        <v>2558</v>
      </c>
      <c r="I54" s="24">
        <v>626</v>
      </c>
      <c r="J54" s="24">
        <v>1475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1" customFormat="1" ht="21" customHeight="1" x14ac:dyDescent="0.2">
      <c r="A55" s="28" t="s">
        <v>138</v>
      </c>
      <c r="B55" s="22">
        <f t="shared" si="13"/>
        <v>4918</v>
      </c>
      <c r="C55" s="22">
        <f t="shared" si="14"/>
        <v>-1699</v>
      </c>
      <c r="D55" s="22">
        <v>-1244</v>
      </c>
      <c r="E55" s="22">
        <v>5</v>
      </c>
      <c r="F55" s="22">
        <v>-460</v>
      </c>
      <c r="G55" s="22">
        <f t="shared" si="15"/>
        <v>6617</v>
      </c>
      <c r="H55" s="22">
        <v>2035</v>
      </c>
      <c r="I55" s="22">
        <v>2512</v>
      </c>
      <c r="J55" s="22">
        <v>2070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1" customFormat="1" ht="21" customHeight="1" x14ac:dyDescent="0.2">
      <c r="A56" s="29" t="s">
        <v>139</v>
      </c>
      <c r="B56" s="24">
        <f t="shared" si="13"/>
        <v>3423</v>
      </c>
      <c r="C56" s="24">
        <f t="shared" si="14"/>
        <v>-3133</v>
      </c>
      <c r="D56" s="24">
        <v>-2130</v>
      </c>
      <c r="E56" s="24">
        <v>48</v>
      </c>
      <c r="F56" s="24">
        <v>-1051</v>
      </c>
      <c r="G56" s="24">
        <f t="shared" si="15"/>
        <v>6556</v>
      </c>
      <c r="H56" s="24">
        <v>2207</v>
      </c>
      <c r="I56" s="24">
        <v>3355</v>
      </c>
      <c r="J56" s="24">
        <v>994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1" customFormat="1" ht="21" customHeight="1" x14ac:dyDescent="0.2">
      <c r="A57" s="28" t="s">
        <v>140</v>
      </c>
      <c r="B57" s="22">
        <f t="shared" ref="B57:B64" si="16">C57+G57</f>
        <v>4207</v>
      </c>
      <c r="C57" s="22">
        <f t="shared" ref="C57:C64" si="17">D57+E57+F57</f>
        <v>-1451</v>
      </c>
      <c r="D57" s="22">
        <v>-544</v>
      </c>
      <c r="E57" s="22">
        <v>-152</v>
      </c>
      <c r="F57" s="22">
        <v>-755</v>
      </c>
      <c r="G57" s="22">
        <f t="shared" ref="G57:G64" si="18">H57+I57+J57</f>
        <v>5658</v>
      </c>
      <c r="H57" s="22">
        <v>2319</v>
      </c>
      <c r="I57" s="22">
        <v>1511</v>
      </c>
      <c r="J57" s="22">
        <v>1828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1" customFormat="1" ht="21" customHeight="1" x14ac:dyDescent="0.2">
      <c r="A58" s="29" t="s">
        <v>141</v>
      </c>
      <c r="B58" s="24">
        <f t="shared" si="16"/>
        <v>2647</v>
      </c>
      <c r="C58" s="24">
        <f t="shared" si="17"/>
        <v>-1438</v>
      </c>
      <c r="D58" s="24">
        <v>-637</v>
      </c>
      <c r="E58" s="24">
        <v>-53</v>
      </c>
      <c r="F58" s="24">
        <v>-748</v>
      </c>
      <c r="G58" s="24">
        <f t="shared" si="18"/>
        <v>4085</v>
      </c>
      <c r="H58" s="24">
        <v>3412</v>
      </c>
      <c r="I58" s="24">
        <v>-1931</v>
      </c>
      <c r="J58" s="24">
        <v>2604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1" customFormat="1" ht="21" customHeight="1" x14ac:dyDescent="0.2">
      <c r="A59" s="28" t="s">
        <v>142</v>
      </c>
      <c r="B59" s="22">
        <f t="shared" si="16"/>
        <v>1145</v>
      </c>
      <c r="C59" s="22">
        <f t="shared" si="17"/>
        <v>-1366</v>
      </c>
      <c r="D59" s="22">
        <v>-1227</v>
      </c>
      <c r="E59" s="22">
        <v>57</v>
      </c>
      <c r="F59" s="22">
        <v>-196</v>
      </c>
      <c r="G59" s="22">
        <f t="shared" si="18"/>
        <v>2511</v>
      </c>
      <c r="H59" s="22">
        <v>1872</v>
      </c>
      <c r="I59" s="22">
        <v>-447</v>
      </c>
      <c r="J59" s="22">
        <v>1086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1" customFormat="1" ht="21" customHeight="1" x14ac:dyDescent="0.2">
      <c r="A60" s="29" t="s">
        <v>143</v>
      </c>
      <c r="B60" s="24">
        <f t="shared" si="16"/>
        <v>2366</v>
      </c>
      <c r="C60" s="24">
        <f t="shared" si="17"/>
        <v>-358</v>
      </c>
      <c r="D60" s="24">
        <v>-446</v>
      </c>
      <c r="E60" s="24">
        <v>-77</v>
      </c>
      <c r="F60" s="24">
        <v>165</v>
      </c>
      <c r="G60" s="24">
        <f t="shared" si="18"/>
        <v>2724</v>
      </c>
      <c r="H60" s="24">
        <v>2270</v>
      </c>
      <c r="I60" s="24">
        <v>-249</v>
      </c>
      <c r="J60" s="24">
        <v>703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1" customFormat="1" ht="21" customHeight="1" x14ac:dyDescent="0.2">
      <c r="A61" s="28" t="s">
        <v>146</v>
      </c>
      <c r="B61" s="22">
        <f t="shared" si="16"/>
        <v>1829</v>
      </c>
      <c r="C61" s="22">
        <f t="shared" si="17"/>
        <v>-1269</v>
      </c>
      <c r="D61" s="22">
        <v>-1550</v>
      </c>
      <c r="E61" s="22">
        <v>279</v>
      </c>
      <c r="F61" s="22">
        <v>2</v>
      </c>
      <c r="G61" s="22">
        <f t="shared" si="18"/>
        <v>3098</v>
      </c>
      <c r="H61" s="22">
        <v>1201</v>
      </c>
      <c r="I61" s="22">
        <v>1137</v>
      </c>
      <c r="J61" s="22">
        <v>760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1" customFormat="1" ht="21" customHeight="1" x14ac:dyDescent="0.2">
      <c r="A62" s="29" t="s">
        <v>147</v>
      </c>
      <c r="B62" s="24">
        <f t="shared" si="16"/>
        <v>435</v>
      </c>
      <c r="C62" s="24">
        <f t="shared" si="17"/>
        <v>-2131</v>
      </c>
      <c r="D62" s="24">
        <v>-1745</v>
      </c>
      <c r="E62" s="24">
        <v>323</v>
      </c>
      <c r="F62" s="24">
        <v>-709</v>
      </c>
      <c r="G62" s="24">
        <f t="shared" si="18"/>
        <v>2566</v>
      </c>
      <c r="H62" s="24">
        <v>1438</v>
      </c>
      <c r="I62" s="24">
        <v>1269</v>
      </c>
      <c r="J62" s="24">
        <v>-141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1" customFormat="1" ht="21" customHeight="1" x14ac:dyDescent="0.2">
      <c r="A63" s="28" t="s">
        <v>148</v>
      </c>
      <c r="B63" s="22">
        <f t="shared" si="16"/>
        <v>4107</v>
      </c>
      <c r="C63" s="22">
        <f t="shared" si="17"/>
        <v>-438</v>
      </c>
      <c r="D63" s="22">
        <v>-731</v>
      </c>
      <c r="E63" s="22">
        <v>331</v>
      </c>
      <c r="F63" s="22">
        <v>-38</v>
      </c>
      <c r="G63" s="22">
        <f t="shared" si="18"/>
        <v>4545</v>
      </c>
      <c r="H63" s="22">
        <v>1448</v>
      </c>
      <c r="I63" s="22">
        <v>672</v>
      </c>
      <c r="J63" s="22">
        <v>2425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" customFormat="1" ht="21" customHeight="1" x14ac:dyDescent="0.2">
      <c r="A64" s="29" t="s">
        <v>149</v>
      </c>
      <c r="B64" s="24">
        <f t="shared" si="16"/>
        <v>2089</v>
      </c>
      <c r="C64" s="24">
        <f t="shared" si="17"/>
        <v>-724</v>
      </c>
      <c r="D64" s="24">
        <v>-933</v>
      </c>
      <c r="E64" s="24">
        <v>466</v>
      </c>
      <c r="F64" s="24">
        <v>-257</v>
      </c>
      <c r="G64" s="24">
        <f t="shared" si="18"/>
        <v>2813</v>
      </c>
      <c r="H64" s="24">
        <v>1195</v>
      </c>
      <c r="I64" s="24">
        <v>1933</v>
      </c>
      <c r="J64" s="24">
        <v>-315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1" customFormat="1" ht="21" customHeight="1" x14ac:dyDescent="0.2">
      <c r="A65" s="28" t="s">
        <v>152</v>
      </c>
      <c r="B65" s="22">
        <f t="shared" ref="B65:B72" si="19">C65+G65</f>
        <v>4785</v>
      </c>
      <c r="C65" s="22">
        <f t="shared" ref="C65:C72" si="20">D65+E65+F65</f>
        <v>-1088</v>
      </c>
      <c r="D65" s="22">
        <v>-1026</v>
      </c>
      <c r="E65" s="22">
        <v>-117</v>
      </c>
      <c r="F65" s="22">
        <v>55</v>
      </c>
      <c r="G65" s="22">
        <f t="shared" ref="G65:G72" si="21">H65+I65+J65</f>
        <v>5873</v>
      </c>
      <c r="H65" s="22">
        <v>2494</v>
      </c>
      <c r="I65" s="22">
        <v>2724</v>
      </c>
      <c r="J65" s="22">
        <v>655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1" customFormat="1" ht="21" customHeight="1" x14ac:dyDescent="0.2">
      <c r="A66" s="29" t="s">
        <v>153</v>
      </c>
      <c r="B66" s="24">
        <f t="shared" si="19"/>
        <v>-126</v>
      </c>
      <c r="C66" s="24">
        <f t="shared" si="20"/>
        <v>1120</v>
      </c>
      <c r="D66" s="24">
        <v>2169</v>
      </c>
      <c r="E66" s="24">
        <v>-27</v>
      </c>
      <c r="F66" s="24">
        <v>-1022</v>
      </c>
      <c r="G66" s="24">
        <f t="shared" si="21"/>
        <v>-1246</v>
      </c>
      <c r="H66" s="24">
        <v>-2365</v>
      </c>
      <c r="I66" s="24">
        <v>221</v>
      </c>
      <c r="J66" s="24">
        <v>898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1" customFormat="1" ht="21" customHeight="1" x14ac:dyDescent="0.2">
      <c r="A67" s="28" t="s">
        <v>154</v>
      </c>
      <c r="B67" s="22">
        <f t="shared" si="19"/>
        <v>1085</v>
      </c>
      <c r="C67" s="22">
        <f t="shared" si="20"/>
        <v>-1273</v>
      </c>
      <c r="D67" s="22">
        <v>-400</v>
      </c>
      <c r="E67" s="22">
        <v>-23</v>
      </c>
      <c r="F67" s="22">
        <v>-850</v>
      </c>
      <c r="G67" s="22">
        <f t="shared" si="21"/>
        <v>2358</v>
      </c>
      <c r="H67" s="22">
        <v>-632</v>
      </c>
      <c r="I67" s="22">
        <v>2050</v>
      </c>
      <c r="J67" s="22">
        <v>940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1" customFormat="1" ht="21" customHeight="1" x14ac:dyDescent="0.2">
      <c r="A68" s="29" t="s">
        <v>155</v>
      </c>
      <c r="B68" s="24">
        <f t="shared" si="19"/>
        <v>1117</v>
      </c>
      <c r="C68" s="24">
        <f t="shared" si="20"/>
        <v>-6243</v>
      </c>
      <c r="D68" s="24">
        <v>-1760</v>
      </c>
      <c r="E68" s="24">
        <v>-146</v>
      </c>
      <c r="F68" s="24">
        <v>-4337</v>
      </c>
      <c r="G68" s="24">
        <f t="shared" si="21"/>
        <v>7360</v>
      </c>
      <c r="H68" s="24">
        <v>5066</v>
      </c>
      <c r="I68" s="24">
        <v>2577</v>
      </c>
      <c r="J68" s="24">
        <v>-283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1" customFormat="1" ht="21" customHeight="1" x14ac:dyDescent="0.2">
      <c r="A69" s="28" t="s">
        <v>156</v>
      </c>
      <c r="B69" s="22">
        <f t="shared" si="19"/>
        <v>4468</v>
      </c>
      <c r="C69" s="22">
        <f t="shared" si="20"/>
        <v>-3242</v>
      </c>
      <c r="D69" s="22">
        <v>-2792</v>
      </c>
      <c r="E69" s="22">
        <v>-189</v>
      </c>
      <c r="F69" s="22">
        <v>-261</v>
      </c>
      <c r="G69" s="22">
        <f t="shared" si="21"/>
        <v>7710</v>
      </c>
      <c r="H69" s="22">
        <v>3398</v>
      </c>
      <c r="I69" s="22">
        <v>2512</v>
      </c>
      <c r="J69" s="22">
        <v>1800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1" customFormat="1" ht="21" customHeight="1" x14ac:dyDescent="0.2">
      <c r="A70" s="29" t="s">
        <v>157</v>
      </c>
      <c r="B70" s="24">
        <f t="shared" si="19"/>
        <v>1144</v>
      </c>
      <c r="C70" s="24">
        <f t="shared" si="20"/>
        <v>-2318</v>
      </c>
      <c r="D70" s="24">
        <v>-748</v>
      </c>
      <c r="E70" s="24">
        <v>-54</v>
      </c>
      <c r="F70" s="24">
        <v>-1516</v>
      </c>
      <c r="G70" s="24">
        <f t="shared" si="21"/>
        <v>3462</v>
      </c>
      <c r="H70" s="24">
        <v>1078</v>
      </c>
      <c r="I70" s="24">
        <v>493</v>
      </c>
      <c r="J70" s="24">
        <v>1891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1" customFormat="1" ht="21" customHeight="1" x14ac:dyDescent="0.2">
      <c r="A71" s="28" t="s">
        <v>158</v>
      </c>
      <c r="B71" s="22">
        <f t="shared" si="19"/>
        <v>4093</v>
      </c>
      <c r="C71" s="22">
        <f t="shared" si="20"/>
        <v>-1090</v>
      </c>
      <c r="D71" s="22">
        <v>-1124</v>
      </c>
      <c r="E71" s="22">
        <v>126</v>
      </c>
      <c r="F71" s="22">
        <v>-92</v>
      </c>
      <c r="G71" s="22">
        <f t="shared" si="21"/>
        <v>5183</v>
      </c>
      <c r="H71" s="22">
        <v>1681</v>
      </c>
      <c r="I71" s="22">
        <v>1421</v>
      </c>
      <c r="J71" s="22">
        <v>2081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1" customFormat="1" ht="21" customHeight="1" x14ac:dyDescent="0.2">
      <c r="A72" s="29" t="s">
        <v>159</v>
      </c>
      <c r="B72" s="24">
        <f t="shared" si="19"/>
        <v>2705</v>
      </c>
      <c r="C72" s="24">
        <f t="shared" si="20"/>
        <v>-1593</v>
      </c>
      <c r="D72" s="24">
        <v>-1500</v>
      </c>
      <c r="E72" s="24">
        <v>-46</v>
      </c>
      <c r="F72" s="24">
        <v>-47</v>
      </c>
      <c r="G72" s="24">
        <f t="shared" si="21"/>
        <v>4298</v>
      </c>
      <c r="H72" s="24">
        <v>-2364</v>
      </c>
      <c r="I72" s="24">
        <v>2608</v>
      </c>
      <c r="J72" s="24">
        <v>4054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1" customFormat="1" ht="21" customHeight="1" x14ac:dyDescent="0.2">
      <c r="A73" s="28" t="s">
        <v>161</v>
      </c>
      <c r="B73" s="22">
        <f t="shared" ref="B73:B80" si="22">C73+G73</f>
        <v>-692</v>
      </c>
      <c r="C73" s="22">
        <f t="shared" ref="C73:C80" si="23">D73+E73+F73</f>
        <v>1096</v>
      </c>
      <c r="D73" s="22">
        <v>1310</v>
      </c>
      <c r="E73" s="22">
        <v>-199</v>
      </c>
      <c r="F73" s="22">
        <v>-15</v>
      </c>
      <c r="G73" s="22">
        <f t="shared" ref="G73:G80" si="24">H73+I73+J73</f>
        <v>-1788</v>
      </c>
      <c r="H73" s="22">
        <v>-5464</v>
      </c>
      <c r="I73" s="22">
        <v>2331</v>
      </c>
      <c r="J73" s="22">
        <v>1345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1" customFormat="1" ht="21" customHeight="1" x14ac:dyDescent="0.2">
      <c r="A74" s="29" t="s">
        <v>162</v>
      </c>
      <c r="B74" s="24">
        <f t="shared" si="22"/>
        <v>2785</v>
      </c>
      <c r="C74" s="24">
        <f t="shared" si="23"/>
        <v>399</v>
      </c>
      <c r="D74" s="24">
        <v>-18</v>
      </c>
      <c r="E74" s="24">
        <v>35</v>
      </c>
      <c r="F74" s="24">
        <v>382</v>
      </c>
      <c r="G74" s="24">
        <f t="shared" si="24"/>
        <v>2386</v>
      </c>
      <c r="H74" s="24">
        <v>915</v>
      </c>
      <c r="I74" s="24">
        <v>-392</v>
      </c>
      <c r="J74" s="24">
        <v>1863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s="1" customFormat="1" ht="21" customHeight="1" x14ac:dyDescent="0.2">
      <c r="A75" s="28" t="s">
        <v>163</v>
      </c>
      <c r="B75" s="22">
        <f t="shared" si="22"/>
        <v>1038</v>
      </c>
      <c r="C75" s="22">
        <f t="shared" si="23"/>
        <v>-688</v>
      </c>
      <c r="D75" s="22">
        <v>-189</v>
      </c>
      <c r="E75" s="22">
        <v>-274</v>
      </c>
      <c r="F75" s="22">
        <v>-225</v>
      </c>
      <c r="G75" s="22">
        <f t="shared" si="24"/>
        <v>1726</v>
      </c>
      <c r="H75" s="22">
        <v>943</v>
      </c>
      <c r="I75" s="22">
        <v>1488</v>
      </c>
      <c r="J75" s="22">
        <v>-705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1" customFormat="1" ht="21" customHeight="1" x14ac:dyDescent="0.2">
      <c r="A76" s="29" t="s">
        <v>164</v>
      </c>
      <c r="B76" s="24">
        <f t="shared" si="22"/>
        <v>2182</v>
      </c>
      <c r="C76" s="24">
        <f t="shared" si="23"/>
        <v>-1562</v>
      </c>
      <c r="D76" s="24">
        <v>-582</v>
      </c>
      <c r="E76" s="24">
        <v>-118</v>
      </c>
      <c r="F76" s="24">
        <v>-862</v>
      </c>
      <c r="G76" s="24">
        <f t="shared" si="24"/>
        <v>3744</v>
      </c>
      <c r="H76" s="24">
        <v>138</v>
      </c>
      <c r="I76" s="24">
        <v>2344</v>
      </c>
      <c r="J76" s="24">
        <v>1262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1" customFormat="1" ht="21" customHeight="1" x14ac:dyDescent="0.2">
      <c r="A77" s="28" t="s">
        <v>165</v>
      </c>
      <c r="B77" s="22">
        <f t="shared" si="22"/>
        <v>1493</v>
      </c>
      <c r="C77" s="22">
        <f t="shared" si="23"/>
        <v>1263</v>
      </c>
      <c r="D77" s="22">
        <v>497</v>
      </c>
      <c r="E77" s="22">
        <v>112</v>
      </c>
      <c r="F77" s="22">
        <v>654</v>
      </c>
      <c r="G77" s="22">
        <f t="shared" si="24"/>
        <v>230</v>
      </c>
      <c r="H77" s="22">
        <v>-3065</v>
      </c>
      <c r="I77" s="22">
        <v>2108</v>
      </c>
      <c r="J77" s="22">
        <v>1187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1" customFormat="1" ht="21" customHeight="1" x14ac:dyDescent="0.2">
      <c r="A78" s="29" t="s">
        <v>166</v>
      </c>
      <c r="B78" s="24">
        <f t="shared" si="22"/>
        <v>-566</v>
      </c>
      <c r="C78" s="24">
        <f t="shared" si="23"/>
        <v>3379</v>
      </c>
      <c r="D78" s="24">
        <v>-405</v>
      </c>
      <c r="E78" s="24">
        <v>92</v>
      </c>
      <c r="F78" s="24">
        <v>3692</v>
      </c>
      <c r="G78" s="24">
        <f t="shared" si="24"/>
        <v>-3945</v>
      </c>
      <c r="H78" s="24">
        <v>-3717</v>
      </c>
      <c r="I78" s="24">
        <v>-2523</v>
      </c>
      <c r="J78" s="24">
        <v>2295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1" customFormat="1" ht="21" customHeight="1" x14ac:dyDescent="0.2">
      <c r="A79" s="28" t="s">
        <v>167</v>
      </c>
      <c r="B79" s="22">
        <f t="shared" si="22"/>
        <v>576</v>
      </c>
      <c r="C79" s="22">
        <f t="shared" si="23"/>
        <v>-1920</v>
      </c>
      <c r="D79" s="22">
        <v>-610</v>
      </c>
      <c r="E79" s="22">
        <v>6</v>
      </c>
      <c r="F79" s="22">
        <v>-1316</v>
      </c>
      <c r="G79" s="22">
        <f t="shared" si="24"/>
        <v>2496</v>
      </c>
      <c r="H79" s="22">
        <v>-1098</v>
      </c>
      <c r="I79" s="22">
        <v>884</v>
      </c>
      <c r="J79" s="22">
        <v>2710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1" customFormat="1" ht="21" customHeight="1" x14ac:dyDescent="0.2">
      <c r="A80" s="29" t="s">
        <v>168</v>
      </c>
      <c r="B80" s="24">
        <f t="shared" si="22"/>
        <v>-1803</v>
      </c>
      <c r="C80" s="24">
        <f t="shared" si="23"/>
        <v>2145</v>
      </c>
      <c r="D80" s="24">
        <v>1014</v>
      </c>
      <c r="E80" s="24">
        <v>-27</v>
      </c>
      <c r="F80" s="24">
        <v>1158</v>
      </c>
      <c r="G80" s="24">
        <f t="shared" si="24"/>
        <v>-3948</v>
      </c>
      <c r="H80" s="24">
        <v>-674</v>
      </c>
      <c r="I80" s="24">
        <v>2147</v>
      </c>
      <c r="J80" s="24">
        <v>-5421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1" customFormat="1" ht="21" customHeight="1" x14ac:dyDescent="0.2">
      <c r="A81" s="28" t="s">
        <v>172</v>
      </c>
      <c r="B81" s="22">
        <f t="shared" ref="B81:B84" si="25">C81+G81</f>
        <v>4565</v>
      </c>
      <c r="C81" s="22">
        <f t="shared" ref="C81:C84" si="26">D81+E81+F81</f>
        <v>770</v>
      </c>
      <c r="D81" s="22">
        <v>520</v>
      </c>
      <c r="E81" s="22">
        <v>154</v>
      </c>
      <c r="F81" s="22">
        <v>96</v>
      </c>
      <c r="G81" s="22">
        <f t="shared" ref="G81:G84" si="27">H81+I81+J81</f>
        <v>3795</v>
      </c>
      <c r="H81" s="22">
        <v>452</v>
      </c>
      <c r="I81" s="22">
        <v>2948</v>
      </c>
      <c r="J81" s="22">
        <v>395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1" customFormat="1" ht="21" customHeight="1" x14ac:dyDescent="0.2">
      <c r="A82" s="29" t="s">
        <v>173</v>
      </c>
      <c r="B82" s="24">
        <f t="shared" si="25"/>
        <v>0</v>
      </c>
      <c r="C82" s="24">
        <f t="shared" si="26"/>
        <v>0</v>
      </c>
      <c r="D82" s="24">
        <v>0</v>
      </c>
      <c r="E82" s="24">
        <v>0</v>
      </c>
      <c r="F82" s="24">
        <v>0</v>
      </c>
      <c r="G82" s="24">
        <f t="shared" si="27"/>
        <v>0</v>
      </c>
      <c r="H82" s="24">
        <v>0</v>
      </c>
      <c r="I82" s="24">
        <v>0</v>
      </c>
      <c r="J82" s="24">
        <v>0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1" customFormat="1" ht="21" customHeight="1" x14ac:dyDescent="0.2">
      <c r="A83" s="28" t="s">
        <v>174</v>
      </c>
      <c r="B83" s="22">
        <f t="shared" si="25"/>
        <v>0</v>
      </c>
      <c r="C83" s="22">
        <f t="shared" si="26"/>
        <v>0</v>
      </c>
      <c r="D83" s="22">
        <v>0</v>
      </c>
      <c r="E83" s="22">
        <v>0</v>
      </c>
      <c r="F83" s="22">
        <v>0</v>
      </c>
      <c r="G83" s="22">
        <f t="shared" si="27"/>
        <v>0</v>
      </c>
      <c r="H83" s="22">
        <v>0</v>
      </c>
      <c r="I83" s="22">
        <v>0</v>
      </c>
      <c r="J83" s="22"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1" customFormat="1" ht="21" customHeight="1" x14ac:dyDescent="0.2">
      <c r="A84" s="29" t="s">
        <v>175</v>
      </c>
      <c r="B84" s="24">
        <f t="shared" si="25"/>
        <v>0</v>
      </c>
      <c r="C84" s="24">
        <f t="shared" si="26"/>
        <v>0</v>
      </c>
      <c r="D84" s="24">
        <v>0</v>
      </c>
      <c r="E84" s="24">
        <v>0</v>
      </c>
      <c r="F84" s="24">
        <v>0</v>
      </c>
      <c r="G84" s="24">
        <f t="shared" si="27"/>
        <v>0</v>
      </c>
      <c r="H84" s="24">
        <v>0</v>
      </c>
      <c r="I84" s="24">
        <v>0</v>
      </c>
      <c r="J84" s="24"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1" customFormat="1" ht="15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1" customFormat="1" ht="15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1" customFormat="1" ht="15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s="1" customFormat="1" ht="1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1" customFormat="1" ht="15" x14ac:dyDescent="0.2">
      <c r="A89" s="38"/>
      <c r="B89" s="22"/>
      <c r="C89" s="22"/>
      <c r="D89" s="22"/>
      <c r="E89" s="22"/>
      <c r="F89" s="22"/>
      <c r="G89" s="22"/>
      <c r="H89" s="22"/>
      <c r="I89" s="22"/>
      <c r="J89" s="22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s="1" customFormat="1" ht="15" x14ac:dyDescent="0.2">
      <c r="A90" s="41"/>
      <c r="B90" s="24"/>
      <c r="C90" s="24"/>
      <c r="D90" s="24"/>
      <c r="E90" s="24"/>
      <c r="F90" s="24"/>
      <c r="G90" s="24"/>
      <c r="H90" s="24"/>
      <c r="I90" s="24"/>
      <c r="J90" s="2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s="1" customFormat="1" ht="15" x14ac:dyDescent="0.2">
      <c r="A91" s="38"/>
      <c r="B91" s="22"/>
      <c r="C91" s="22"/>
      <c r="D91" s="22"/>
      <c r="E91" s="22"/>
      <c r="F91" s="22"/>
      <c r="G91" s="22"/>
      <c r="H91" s="22"/>
      <c r="I91" s="22"/>
      <c r="J91" s="22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s="1" customFormat="1" ht="15" x14ac:dyDescent="0.2">
      <c r="A92" s="41"/>
      <c r="B92" s="24"/>
      <c r="C92" s="24"/>
      <c r="D92" s="24"/>
      <c r="E92" s="24"/>
      <c r="F92" s="24"/>
      <c r="G92" s="24"/>
      <c r="H92" s="24"/>
      <c r="I92" s="24"/>
      <c r="J92" s="24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s="1" customFormat="1" ht="15" x14ac:dyDescent="0.2">
      <c r="A93" s="38"/>
      <c r="B93" s="22"/>
      <c r="C93" s="22"/>
      <c r="D93" s="22"/>
      <c r="E93" s="22"/>
      <c r="F93" s="22"/>
      <c r="G93" s="22"/>
      <c r="H93" s="22"/>
      <c r="I93" s="22"/>
      <c r="J93" s="22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s="1" customFormat="1" ht="15" x14ac:dyDescent="0.2">
      <c r="A94" s="41"/>
      <c r="B94" s="24"/>
      <c r="C94" s="24"/>
      <c r="D94" s="24"/>
      <c r="E94" s="24"/>
      <c r="F94" s="24"/>
      <c r="G94" s="24"/>
      <c r="H94" s="24"/>
      <c r="I94" s="24"/>
      <c r="J94" s="2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1" customFormat="1" ht="15" x14ac:dyDescent="0.2">
      <c r="A95" s="38"/>
      <c r="B95" s="22"/>
      <c r="C95" s="22"/>
      <c r="D95" s="22"/>
      <c r="E95" s="22"/>
      <c r="F95" s="22"/>
      <c r="G95" s="22"/>
      <c r="H95" s="22"/>
      <c r="I95" s="22"/>
      <c r="J95" s="22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1" customFormat="1" ht="15" x14ac:dyDescent="0.2">
      <c r="A96" s="41"/>
      <c r="B96" s="24"/>
      <c r="C96" s="24"/>
      <c r="D96" s="24"/>
      <c r="E96" s="24"/>
      <c r="F96" s="24"/>
      <c r="G96" s="24"/>
      <c r="H96" s="24"/>
      <c r="I96" s="24"/>
      <c r="J96" s="2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1" customFormat="1" ht="15" x14ac:dyDescent="0.2">
      <c r="A97" s="38"/>
      <c r="B97" s="22"/>
      <c r="C97" s="22"/>
      <c r="D97" s="22"/>
      <c r="E97" s="22"/>
      <c r="F97" s="22"/>
      <c r="G97" s="22"/>
      <c r="H97" s="22"/>
      <c r="I97" s="22"/>
      <c r="J97" s="22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s="1" customFormat="1" ht="15" x14ac:dyDescent="0.2">
      <c r="A98" s="41"/>
      <c r="B98" s="24"/>
      <c r="C98" s="24"/>
      <c r="D98" s="24"/>
      <c r="E98" s="24"/>
      <c r="F98" s="24"/>
      <c r="G98" s="24"/>
      <c r="H98" s="24"/>
      <c r="I98" s="24"/>
      <c r="J98" s="24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:44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:44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</sheetData>
  <mergeCells count="5">
    <mergeCell ref="C7:F7"/>
    <mergeCell ref="G7:J7"/>
    <mergeCell ref="B6:J6"/>
    <mergeCell ref="A6:A8"/>
    <mergeCell ref="B7:B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72" fitToHeight="5" orientation="landscape" r:id="rId1"/>
  <headerFooter alignWithMargins="0"/>
  <rowBreaks count="1" manualBreakCount="1">
    <brk id="6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2:AR204"/>
  <sheetViews>
    <sheetView showGridLines="0" view="pageBreakPreview" zoomScale="75" zoomScaleNormal="100" workbookViewId="0">
      <pane ySplit="9" topLeftCell="A61" activePane="bottomLeft" state="frozen"/>
      <selection pane="bottomLeft" activeCell="K85" sqref="K85"/>
    </sheetView>
  </sheetViews>
  <sheetFormatPr defaultRowHeight="12.75" x14ac:dyDescent="0.2"/>
  <cols>
    <col min="1" max="1" width="14" customWidth="1"/>
    <col min="2" max="2" width="18.140625" customWidth="1"/>
    <col min="3" max="3" width="19.85546875" customWidth="1"/>
    <col min="4" max="4" width="16.5703125" customWidth="1"/>
    <col min="5" max="5" width="24.5703125" customWidth="1"/>
    <col min="6" max="6" width="25.140625" customWidth="1"/>
    <col min="7" max="7" width="17.5703125" customWidth="1"/>
    <col min="8" max="8" width="20.5703125" customWidth="1"/>
    <col min="9" max="9" width="17.5703125" customWidth="1"/>
    <col min="10" max="10" width="21.140625" customWidth="1"/>
    <col min="11" max="11" width="23.140625" customWidth="1"/>
    <col min="12" max="37" width="10.7109375" customWidth="1"/>
  </cols>
  <sheetData>
    <row r="2" spans="1:44" ht="20.25" x14ac:dyDescent="0.2">
      <c r="A2" s="12" t="s">
        <v>169</v>
      </c>
    </row>
    <row r="4" spans="1:44" ht="15.75" x14ac:dyDescent="0.25">
      <c r="A4" s="5" t="s">
        <v>107</v>
      </c>
    </row>
    <row r="5" spans="1:44" x14ac:dyDescent="0.2">
      <c r="K5" s="2"/>
    </row>
    <row r="6" spans="1:44" s="1" customFormat="1" ht="23.25" customHeight="1" x14ac:dyDescent="0.2">
      <c r="A6" s="106" t="s">
        <v>171</v>
      </c>
      <c r="B6" s="109" t="s">
        <v>66</v>
      </c>
      <c r="C6" s="110"/>
      <c r="D6" s="110"/>
      <c r="E6" s="110"/>
      <c r="F6" s="110"/>
      <c r="G6" s="110" t="s">
        <v>71</v>
      </c>
      <c r="H6" s="110"/>
      <c r="I6" s="110"/>
      <c r="J6" s="110"/>
      <c r="K6" s="11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1" customFormat="1" ht="25.5" customHeight="1" x14ac:dyDescent="0.2">
      <c r="A7" s="107"/>
      <c r="B7" s="111" t="s">
        <v>63</v>
      </c>
      <c r="C7" s="57" t="s">
        <v>67</v>
      </c>
      <c r="D7" s="57" t="s">
        <v>68</v>
      </c>
      <c r="E7" s="57"/>
      <c r="F7" s="57"/>
      <c r="G7" s="113" t="s">
        <v>63</v>
      </c>
      <c r="H7" s="57" t="s">
        <v>67</v>
      </c>
      <c r="I7" s="57" t="s">
        <v>68</v>
      </c>
      <c r="J7" s="57"/>
      <c r="K7" s="5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1" customFormat="1" ht="55.5" customHeight="1" x14ac:dyDescent="0.2">
      <c r="A8" s="108"/>
      <c r="B8" s="112"/>
      <c r="C8" s="95"/>
      <c r="D8" s="45" t="s">
        <v>63</v>
      </c>
      <c r="E8" s="43" t="s">
        <v>69</v>
      </c>
      <c r="F8" s="43" t="s">
        <v>70</v>
      </c>
      <c r="G8" s="114"/>
      <c r="H8" s="95"/>
      <c r="I8" s="45" t="s">
        <v>63</v>
      </c>
      <c r="J8" s="43" t="s">
        <v>69</v>
      </c>
      <c r="K8" s="43" t="s">
        <v>70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1" customFormat="1" ht="21" customHeight="1" x14ac:dyDescent="0.2">
      <c r="A9" s="20">
        <v>1</v>
      </c>
      <c r="B9" s="20">
        <f>+A9+1</f>
        <v>2</v>
      </c>
      <c r="C9" s="20">
        <f>+B9+1</f>
        <v>3</v>
      </c>
      <c r="D9" s="20">
        <f t="shared" ref="D9:K9" si="0">+C9+1</f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" customFormat="1" ht="21" customHeight="1" x14ac:dyDescent="0.2">
      <c r="A10" s="21">
        <v>2000</v>
      </c>
      <c r="B10" s="22">
        <f t="shared" ref="B10:B15" si="1">+C10+D10</f>
        <v>-84</v>
      </c>
      <c r="C10" s="22">
        <f>C25+C26+C27+C28</f>
        <v>-20</v>
      </c>
      <c r="D10" s="22">
        <f>E10+F10</f>
        <v>-64</v>
      </c>
      <c r="E10" s="22">
        <f>E25+E26+E27+E28</f>
        <v>-8</v>
      </c>
      <c r="F10" s="22">
        <f>F25+F26+F27+F28</f>
        <v>-56</v>
      </c>
      <c r="G10" s="22">
        <f t="shared" ref="G10:G15" si="2">+H10+I10</f>
        <v>3423</v>
      </c>
      <c r="H10" s="22">
        <f>H25+H26+H27+H28</f>
        <v>447</v>
      </c>
      <c r="I10" s="22">
        <f>+J10+K10</f>
        <v>2976</v>
      </c>
      <c r="J10" s="22">
        <f>J25+J26+J27+J28</f>
        <v>2890</v>
      </c>
      <c r="K10" s="22">
        <f>K25+K26+K27+K28</f>
        <v>86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1" customFormat="1" ht="21" customHeight="1" x14ac:dyDescent="0.2">
      <c r="A11" s="23">
        <v>2001</v>
      </c>
      <c r="B11" s="24">
        <f t="shared" si="1"/>
        <v>48</v>
      </c>
      <c r="C11" s="24">
        <f>+C29+C30+C31+C32</f>
        <v>-67</v>
      </c>
      <c r="D11" s="24">
        <f>E11+F11</f>
        <v>115</v>
      </c>
      <c r="E11" s="24">
        <f>+E29+E30+E31+E32</f>
        <v>125</v>
      </c>
      <c r="F11" s="24">
        <f>+F29+F30+F31+F32</f>
        <v>-10</v>
      </c>
      <c r="G11" s="24">
        <f t="shared" si="2"/>
        <v>1067</v>
      </c>
      <c r="H11" s="24">
        <f>+H29+H30+H31+H32</f>
        <v>-307</v>
      </c>
      <c r="I11" s="24">
        <f>+J11+K11</f>
        <v>1374</v>
      </c>
      <c r="J11" s="24">
        <f>+J29+J30+J31+J32</f>
        <v>1365</v>
      </c>
      <c r="K11" s="24">
        <f>+K29+K30+K31+K32</f>
        <v>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1" customFormat="1" ht="21" customHeight="1" x14ac:dyDescent="0.2">
      <c r="A12" s="21">
        <v>2002</v>
      </c>
      <c r="B12" s="22">
        <f t="shared" si="1"/>
        <v>-1157</v>
      </c>
      <c r="C12" s="22">
        <f>+C33+C34+C35+C36</f>
        <v>-268</v>
      </c>
      <c r="D12" s="22">
        <f>E12+F12</f>
        <v>-889</v>
      </c>
      <c r="E12" s="22">
        <f>+E33+E34+E35+E36</f>
        <v>-614</v>
      </c>
      <c r="F12" s="22">
        <f>+F33+F34+F35+F36</f>
        <v>-275</v>
      </c>
      <c r="G12" s="22">
        <f t="shared" si="2"/>
        <v>3051</v>
      </c>
      <c r="H12" s="22">
        <f>+H33+H34+H35+H36</f>
        <v>-545</v>
      </c>
      <c r="I12" s="22">
        <f>+J12+K12</f>
        <v>3596</v>
      </c>
      <c r="J12" s="22">
        <f>+J33+J34+J35+J36</f>
        <v>3544</v>
      </c>
      <c r="K12" s="22">
        <f>+K33+K34+K35+K36</f>
        <v>52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8" customFormat="1" ht="21" customHeight="1" x14ac:dyDescent="0.2">
      <c r="A13" s="23">
        <v>2003</v>
      </c>
      <c r="B13" s="24">
        <f t="shared" si="1"/>
        <v>-1296</v>
      </c>
      <c r="C13" s="24">
        <f>+C37+C38+C39+C40</f>
        <v>183</v>
      </c>
      <c r="D13" s="24">
        <f>E13+F13</f>
        <v>-1479</v>
      </c>
      <c r="E13" s="24">
        <f>+E37+E38+E39+E40</f>
        <v>-1376</v>
      </c>
      <c r="F13" s="24">
        <f>+F37+F38+F39+F40</f>
        <v>-103</v>
      </c>
      <c r="G13" s="24">
        <f t="shared" si="2"/>
        <v>3740</v>
      </c>
      <c r="H13" s="24">
        <f>+H37+H38+H39+H40</f>
        <v>-837</v>
      </c>
      <c r="I13" s="24">
        <f>+J13+K13</f>
        <v>4577</v>
      </c>
      <c r="J13" s="24">
        <f>+J37+J38+J39+J40</f>
        <v>4741</v>
      </c>
      <c r="K13" s="24">
        <f>+K37+K38+K39+K40</f>
        <v>-164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" customFormat="1" ht="21" customHeight="1" x14ac:dyDescent="0.2">
      <c r="A14" s="21">
        <v>2004</v>
      </c>
      <c r="B14" s="22">
        <f t="shared" si="1"/>
        <v>-1331</v>
      </c>
      <c r="C14" s="22">
        <f>+C41+C42+C43+C44</f>
        <v>-57</v>
      </c>
      <c r="D14" s="22">
        <f>+D41+D42+D43+D44</f>
        <v>-1274</v>
      </c>
      <c r="E14" s="22">
        <f>+E41+E42+E43+E44</f>
        <v>-934</v>
      </c>
      <c r="F14" s="22">
        <f>+F41+F42+F43+F44</f>
        <v>-340</v>
      </c>
      <c r="G14" s="22">
        <f t="shared" si="2"/>
        <v>10571</v>
      </c>
      <c r="H14" s="22">
        <f>+H41+H42+H43+H44</f>
        <v>1660</v>
      </c>
      <c r="I14" s="22">
        <f>+J14+K14</f>
        <v>8911</v>
      </c>
      <c r="J14" s="22">
        <f>+J41+J42+J43+J44</f>
        <v>8909</v>
      </c>
      <c r="K14" s="22">
        <f>+K41+K42+K43+K44</f>
        <v>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8" customFormat="1" ht="21" customHeight="1" x14ac:dyDescent="0.2">
      <c r="A15" s="23">
        <v>2005</v>
      </c>
      <c r="B15" s="24">
        <f t="shared" si="1"/>
        <v>-2509</v>
      </c>
      <c r="C15" s="24">
        <f>+C45+C46+C47+C48</f>
        <v>-575</v>
      </c>
      <c r="D15" s="24">
        <f>+D45+D46+D47+D48</f>
        <v>-1934</v>
      </c>
      <c r="E15" s="24">
        <f>+E45+E46+E47+E48</f>
        <v>-2175</v>
      </c>
      <c r="F15" s="24">
        <f>+F45+F46+F47+F48</f>
        <v>241</v>
      </c>
      <c r="G15" s="24">
        <f t="shared" si="2"/>
        <v>15095</v>
      </c>
      <c r="H15" s="24">
        <f>+H45+H46+H47+H48</f>
        <v>1333</v>
      </c>
      <c r="I15" s="24">
        <f>+I45+I46+I47+I48</f>
        <v>13762</v>
      </c>
      <c r="J15" s="24">
        <f>+J45+J46+J47+J48</f>
        <v>13999</v>
      </c>
      <c r="K15" s="24">
        <f>+K45+K46+K47+K48</f>
        <v>-237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8" customFormat="1" ht="21" customHeight="1" x14ac:dyDescent="0.2">
      <c r="A16" s="21">
        <v>2006</v>
      </c>
      <c r="B16" s="22">
        <f>+C16+D16</f>
        <v>-4649</v>
      </c>
      <c r="C16" s="22">
        <f>+C49+C50+C51+C52</f>
        <v>-2996</v>
      </c>
      <c r="D16" s="22">
        <f>+D49+D50+D51+D52</f>
        <v>-1653</v>
      </c>
      <c r="E16" s="22">
        <f>+E49+E50+E51+E52</f>
        <v>-1541</v>
      </c>
      <c r="F16" s="22">
        <f>+F49+F50+F51+F52</f>
        <v>-112</v>
      </c>
      <c r="G16" s="22">
        <f>+H16+I16</f>
        <v>1706</v>
      </c>
      <c r="H16" s="22">
        <f>+H49+H50+H51+H52</f>
        <v>-2128</v>
      </c>
      <c r="I16" s="22">
        <f>+I49+I50+I51+I52</f>
        <v>3834</v>
      </c>
      <c r="J16" s="22">
        <f>+J49+J50+J51+J52</f>
        <v>4275</v>
      </c>
      <c r="K16" s="22">
        <f>+K49+K50+K51+K52</f>
        <v>-441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8" customFormat="1" ht="21" customHeight="1" x14ac:dyDescent="0.2">
      <c r="A17" s="23">
        <v>2007</v>
      </c>
      <c r="B17" s="24">
        <f>+C17+D17</f>
        <v>-6340</v>
      </c>
      <c r="C17" s="24">
        <f>+C56+C55+C54+C53</f>
        <v>-5882</v>
      </c>
      <c r="D17" s="24">
        <f>+D56+D55+D54+D53</f>
        <v>-458</v>
      </c>
      <c r="E17" s="24">
        <f>+E56+E55+E54+E53</f>
        <v>-440</v>
      </c>
      <c r="F17" s="24">
        <f>+F56+F55+F54+F53</f>
        <v>-18</v>
      </c>
      <c r="G17" s="24">
        <f>+H17+I17</f>
        <v>113</v>
      </c>
      <c r="H17" s="24">
        <f>+H56+H55+H54+H53</f>
        <v>-470</v>
      </c>
      <c r="I17" s="24">
        <f>+I56+I55+I54+I53</f>
        <v>583</v>
      </c>
      <c r="J17" s="24">
        <f>+J56+J55+J54+J53</f>
        <v>610</v>
      </c>
      <c r="K17" s="24">
        <f>+K56+K55+K54+K53</f>
        <v>-27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8" customFormat="1" ht="21" customHeight="1" x14ac:dyDescent="0.2">
      <c r="A18" s="21">
        <v>2008</v>
      </c>
      <c r="B18" s="22">
        <f>+C18+D18</f>
        <v>2358</v>
      </c>
      <c r="C18" s="22">
        <f>+C57+C58+C59+C60</f>
        <v>1457</v>
      </c>
      <c r="D18" s="22">
        <f>+D57+D58+D59+D60</f>
        <v>901</v>
      </c>
      <c r="E18" s="22">
        <f>+E57+E58+E59+E60</f>
        <v>-1492</v>
      </c>
      <c r="F18" s="22">
        <f>+F57+F58+F59+F60</f>
        <v>2393</v>
      </c>
      <c r="G18" s="22">
        <f>+H18+I18</f>
        <v>-4723</v>
      </c>
      <c r="H18" s="22">
        <f>+H57+H58+H59+H60</f>
        <v>564</v>
      </c>
      <c r="I18" s="22">
        <f>+I57+I58+I59+I60</f>
        <v>-5287</v>
      </c>
      <c r="J18" s="22">
        <f>+J57+J58+J59+J60</f>
        <v>-5483</v>
      </c>
      <c r="K18" s="22">
        <f>+K57+K58+K59+K60</f>
        <v>196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" customFormat="1" ht="21" customHeight="1" x14ac:dyDescent="0.2">
      <c r="A19" s="23">
        <v>2009</v>
      </c>
      <c r="B19" s="24">
        <f>+C19+D19</f>
        <v>-1448</v>
      </c>
      <c r="C19" s="24">
        <f>+C61+C62+C63+C64</f>
        <v>-1862</v>
      </c>
      <c r="D19" s="24">
        <f>+D61+D62+D63+D64</f>
        <v>414</v>
      </c>
      <c r="E19" s="24">
        <f>+E61+E62+E63+E64</f>
        <v>100</v>
      </c>
      <c r="F19" s="24">
        <f>+F61+F62+F63+F64</f>
        <v>314</v>
      </c>
      <c r="G19" s="24">
        <f>+H19+I19</f>
        <v>16202</v>
      </c>
      <c r="H19" s="24">
        <f>+H61+H62+H63+H64</f>
        <v>1579</v>
      </c>
      <c r="I19" s="24">
        <f>+I61+I62+I63+I64</f>
        <v>14623</v>
      </c>
      <c r="J19" s="24">
        <f>+J61+J62+J63+J64</f>
        <v>13718</v>
      </c>
      <c r="K19" s="24">
        <f>+K61+K62+K63+K64</f>
        <v>905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8" customFormat="1" ht="21" customHeight="1" x14ac:dyDescent="0.2">
      <c r="A20" s="25">
        <v>2010</v>
      </c>
      <c r="B20" s="22">
        <f>+B65+B66+B67+B68</f>
        <v>-1111</v>
      </c>
      <c r="C20" s="22">
        <f t="shared" ref="C20:K20" si="3">+C65+C66+C67+C68</f>
        <v>-1003</v>
      </c>
      <c r="D20" s="22">
        <f t="shared" si="3"/>
        <v>-108</v>
      </c>
      <c r="E20" s="22">
        <f t="shared" si="3"/>
        <v>-262</v>
      </c>
      <c r="F20" s="22">
        <f t="shared" si="3"/>
        <v>154</v>
      </c>
      <c r="G20" s="22">
        <f t="shared" si="3"/>
        <v>26649</v>
      </c>
      <c r="H20" s="22">
        <f t="shared" si="3"/>
        <v>7875</v>
      </c>
      <c r="I20" s="22">
        <f t="shared" si="3"/>
        <v>18774</v>
      </c>
      <c r="J20" s="22">
        <f t="shared" si="3"/>
        <v>18499</v>
      </c>
      <c r="K20" s="22">
        <f t="shared" si="3"/>
        <v>275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4" s="8" customFormat="1" ht="21" customHeight="1" x14ac:dyDescent="0.2">
      <c r="A21" s="23">
        <v>2011</v>
      </c>
      <c r="B21" s="24">
        <f>+B69+B70+B71+B72</f>
        <v>869</v>
      </c>
      <c r="C21" s="24">
        <f t="shared" ref="C21:K21" si="4">+C69+C70+C71+C72</f>
        <v>680</v>
      </c>
      <c r="D21" s="24">
        <f t="shared" si="4"/>
        <v>189</v>
      </c>
      <c r="E21" s="24">
        <f t="shared" si="4"/>
        <v>94</v>
      </c>
      <c r="F21" s="24">
        <f t="shared" si="4"/>
        <v>95</v>
      </c>
      <c r="G21" s="24">
        <f t="shared" si="4"/>
        <v>15875</v>
      </c>
      <c r="H21" s="24">
        <f t="shared" si="4"/>
        <v>3079</v>
      </c>
      <c r="I21" s="24">
        <f t="shared" si="4"/>
        <v>12796</v>
      </c>
      <c r="J21" s="24">
        <f t="shared" si="4"/>
        <v>13236</v>
      </c>
      <c r="K21" s="24">
        <f t="shared" si="4"/>
        <v>-440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4" s="8" customFormat="1" ht="21" customHeight="1" x14ac:dyDescent="0.2">
      <c r="A22" s="25">
        <v>2012</v>
      </c>
      <c r="B22" s="22">
        <f>+B73+B74+B75+B76</f>
        <v>-436</v>
      </c>
      <c r="C22" s="22">
        <f t="shared" ref="C22:K22" si="5">+C73+C74+C75+C76</f>
        <v>-567</v>
      </c>
      <c r="D22" s="22">
        <f t="shared" si="5"/>
        <v>131</v>
      </c>
      <c r="E22" s="22">
        <f t="shared" si="5"/>
        <v>192</v>
      </c>
      <c r="F22" s="22">
        <f t="shared" si="5"/>
        <v>-61</v>
      </c>
      <c r="G22" s="22">
        <f t="shared" si="5"/>
        <v>20747</v>
      </c>
      <c r="H22" s="22">
        <f t="shared" si="5"/>
        <v>3888</v>
      </c>
      <c r="I22" s="22">
        <f t="shared" si="5"/>
        <v>16859</v>
      </c>
      <c r="J22" s="22">
        <f t="shared" si="5"/>
        <v>17217</v>
      </c>
      <c r="K22" s="22">
        <f t="shared" si="5"/>
        <v>-358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4" s="8" customFormat="1" ht="21" customHeight="1" x14ac:dyDescent="0.2">
      <c r="A23" s="23">
        <v>2013</v>
      </c>
      <c r="B23" s="24">
        <f>+B77+B78+B79+B80</f>
        <v>-2179</v>
      </c>
      <c r="C23" s="24">
        <f t="shared" ref="C23:K23" si="6">+C77+C78+C79+C80</f>
        <v>-1212</v>
      </c>
      <c r="D23" s="24">
        <f t="shared" si="6"/>
        <v>-967</v>
      </c>
      <c r="E23" s="24">
        <f t="shared" si="6"/>
        <v>-991</v>
      </c>
      <c r="F23" s="24">
        <f t="shared" si="6"/>
        <v>24</v>
      </c>
      <c r="G23" s="24">
        <f t="shared" si="6"/>
        <v>2652</v>
      </c>
      <c r="H23" s="24">
        <f t="shared" si="6"/>
        <v>2602</v>
      </c>
      <c r="I23" s="24">
        <f t="shared" si="6"/>
        <v>50</v>
      </c>
      <c r="J23" s="24">
        <f t="shared" si="6"/>
        <v>311</v>
      </c>
      <c r="K23" s="24">
        <f t="shared" si="6"/>
        <v>-261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4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" customFormat="1" ht="21" customHeight="1" x14ac:dyDescent="0.2">
      <c r="A25" s="28" t="s">
        <v>0</v>
      </c>
      <c r="B25" s="22">
        <f t="shared" ref="B25:B44" si="7">+C25+D25</f>
        <v>3</v>
      </c>
      <c r="C25" s="22">
        <v>-6</v>
      </c>
      <c r="D25" s="22">
        <f t="shared" ref="D25:D44" si="8">E25+F25</f>
        <v>9</v>
      </c>
      <c r="E25" s="22">
        <v>6</v>
      </c>
      <c r="F25" s="22">
        <v>3</v>
      </c>
      <c r="G25" s="22">
        <f t="shared" ref="G25:G44" si="9">+H25+I25</f>
        <v>2596</v>
      </c>
      <c r="H25" s="22">
        <v>301</v>
      </c>
      <c r="I25" s="22">
        <f t="shared" ref="I25:I44" si="10">+J25+K25</f>
        <v>2295</v>
      </c>
      <c r="J25" s="22">
        <v>2286</v>
      </c>
      <c r="K25" s="22">
        <v>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" customFormat="1" ht="21" customHeight="1" x14ac:dyDescent="0.2">
      <c r="A26" s="29" t="s">
        <v>1</v>
      </c>
      <c r="B26" s="24">
        <f t="shared" si="7"/>
        <v>-101</v>
      </c>
      <c r="C26" s="24">
        <v>-3</v>
      </c>
      <c r="D26" s="24">
        <f t="shared" si="8"/>
        <v>-98</v>
      </c>
      <c r="E26" s="24">
        <v>-79</v>
      </c>
      <c r="F26" s="24">
        <v>-19</v>
      </c>
      <c r="G26" s="24">
        <f t="shared" si="9"/>
        <v>307</v>
      </c>
      <c r="H26" s="24">
        <v>-70</v>
      </c>
      <c r="I26" s="24">
        <f t="shared" si="10"/>
        <v>377</v>
      </c>
      <c r="J26" s="24">
        <v>414</v>
      </c>
      <c r="K26" s="24">
        <v>-37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" customFormat="1" ht="21" customHeight="1" x14ac:dyDescent="0.2">
      <c r="A27" s="28" t="s">
        <v>2</v>
      </c>
      <c r="B27" s="22">
        <f t="shared" si="7"/>
        <v>42</v>
      </c>
      <c r="C27" s="22">
        <v>-7</v>
      </c>
      <c r="D27" s="22">
        <f t="shared" si="8"/>
        <v>49</v>
      </c>
      <c r="E27" s="22">
        <v>42</v>
      </c>
      <c r="F27" s="22">
        <v>7</v>
      </c>
      <c r="G27" s="22">
        <f t="shared" si="9"/>
        <v>563</v>
      </c>
      <c r="H27" s="22">
        <v>175</v>
      </c>
      <c r="I27" s="22">
        <f t="shared" si="10"/>
        <v>388</v>
      </c>
      <c r="J27" s="22">
        <v>345</v>
      </c>
      <c r="K27" s="22">
        <v>43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" customFormat="1" ht="21" customHeight="1" x14ac:dyDescent="0.2">
      <c r="A28" s="29" t="s">
        <v>3</v>
      </c>
      <c r="B28" s="24">
        <f t="shared" si="7"/>
        <v>-28</v>
      </c>
      <c r="C28" s="24">
        <v>-4</v>
      </c>
      <c r="D28" s="24">
        <f t="shared" si="8"/>
        <v>-24</v>
      </c>
      <c r="E28" s="24">
        <v>23</v>
      </c>
      <c r="F28" s="24">
        <v>-47</v>
      </c>
      <c r="G28" s="24">
        <f t="shared" si="9"/>
        <v>-43</v>
      </c>
      <c r="H28" s="24">
        <v>41</v>
      </c>
      <c r="I28" s="24">
        <f t="shared" si="10"/>
        <v>-84</v>
      </c>
      <c r="J28" s="24">
        <v>-155</v>
      </c>
      <c r="K28" s="24">
        <v>71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1" customFormat="1" ht="21" customHeight="1" x14ac:dyDescent="0.2">
      <c r="A29" s="28" t="s">
        <v>7</v>
      </c>
      <c r="B29" s="22">
        <f t="shared" si="7"/>
        <v>237</v>
      </c>
      <c r="C29" s="22">
        <v>0</v>
      </c>
      <c r="D29" s="22">
        <f t="shared" si="8"/>
        <v>237</v>
      </c>
      <c r="E29" s="22">
        <v>165</v>
      </c>
      <c r="F29" s="22">
        <v>72</v>
      </c>
      <c r="G29" s="22">
        <f t="shared" si="9"/>
        <v>2120</v>
      </c>
      <c r="H29" s="22">
        <v>-80</v>
      </c>
      <c r="I29" s="22">
        <f t="shared" si="10"/>
        <v>2200</v>
      </c>
      <c r="J29" s="22">
        <v>2239</v>
      </c>
      <c r="K29" s="22">
        <v>-39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" customFormat="1" ht="21" customHeight="1" x14ac:dyDescent="0.2">
      <c r="A30" s="29" t="s">
        <v>4</v>
      </c>
      <c r="B30" s="24">
        <f t="shared" si="7"/>
        <v>-83</v>
      </c>
      <c r="C30" s="24">
        <v>-51</v>
      </c>
      <c r="D30" s="24">
        <f t="shared" si="8"/>
        <v>-32</v>
      </c>
      <c r="E30" s="24">
        <v>-1</v>
      </c>
      <c r="F30" s="24">
        <v>-31</v>
      </c>
      <c r="G30" s="24">
        <f t="shared" si="9"/>
        <v>-867</v>
      </c>
      <c r="H30" s="24">
        <v>-12</v>
      </c>
      <c r="I30" s="24">
        <f t="shared" si="10"/>
        <v>-855</v>
      </c>
      <c r="J30" s="24">
        <v>-863</v>
      </c>
      <c r="K30" s="24">
        <v>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" customFormat="1" ht="21" customHeight="1" x14ac:dyDescent="0.2">
      <c r="A31" s="28" t="s">
        <v>5</v>
      </c>
      <c r="B31" s="22">
        <f t="shared" si="7"/>
        <v>-85</v>
      </c>
      <c r="C31" s="22">
        <v>0</v>
      </c>
      <c r="D31" s="22">
        <f t="shared" si="8"/>
        <v>-85</v>
      </c>
      <c r="E31" s="22">
        <v>-58</v>
      </c>
      <c r="F31" s="22">
        <v>-27</v>
      </c>
      <c r="G31" s="22">
        <f t="shared" si="9"/>
        <v>61</v>
      </c>
      <c r="H31" s="22">
        <v>43</v>
      </c>
      <c r="I31" s="22">
        <f t="shared" si="10"/>
        <v>18</v>
      </c>
      <c r="J31" s="22">
        <v>-26</v>
      </c>
      <c r="K31" s="22">
        <v>44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" customFormat="1" ht="21" customHeight="1" x14ac:dyDescent="0.2">
      <c r="A32" s="29" t="s">
        <v>6</v>
      </c>
      <c r="B32" s="24">
        <f t="shared" si="7"/>
        <v>-21</v>
      </c>
      <c r="C32" s="24">
        <v>-16</v>
      </c>
      <c r="D32" s="24">
        <f t="shared" si="8"/>
        <v>-5</v>
      </c>
      <c r="E32" s="24">
        <v>19</v>
      </c>
      <c r="F32" s="24">
        <v>-24</v>
      </c>
      <c r="G32" s="24">
        <f t="shared" si="9"/>
        <v>-247</v>
      </c>
      <c r="H32" s="24">
        <v>-258</v>
      </c>
      <c r="I32" s="24">
        <f t="shared" si="10"/>
        <v>11</v>
      </c>
      <c r="J32" s="24">
        <v>15</v>
      </c>
      <c r="K32" s="24">
        <v>-4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1" customFormat="1" ht="21" customHeight="1" x14ac:dyDescent="0.2">
      <c r="A33" s="28" t="s">
        <v>11</v>
      </c>
      <c r="B33" s="22">
        <f t="shared" si="7"/>
        <v>-63</v>
      </c>
      <c r="C33" s="22">
        <v>-21</v>
      </c>
      <c r="D33" s="22">
        <f t="shared" si="8"/>
        <v>-42</v>
      </c>
      <c r="E33" s="22">
        <v>-16</v>
      </c>
      <c r="F33" s="22">
        <v>-26</v>
      </c>
      <c r="G33" s="22">
        <f t="shared" si="9"/>
        <v>1700</v>
      </c>
      <c r="H33" s="22">
        <v>-169</v>
      </c>
      <c r="I33" s="22">
        <f t="shared" si="10"/>
        <v>1869</v>
      </c>
      <c r="J33" s="22">
        <v>1895</v>
      </c>
      <c r="K33" s="22">
        <v>-26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1" customFormat="1" ht="21" customHeight="1" x14ac:dyDescent="0.2">
      <c r="A34" s="29" t="s">
        <v>8</v>
      </c>
      <c r="B34" s="24">
        <f t="shared" si="7"/>
        <v>-410</v>
      </c>
      <c r="C34" s="24">
        <v>-118</v>
      </c>
      <c r="D34" s="24">
        <f t="shared" si="8"/>
        <v>-292</v>
      </c>
      <c r="E34" s="24">
        <v>-165</v>
      </c>
      <c r="F34" s="24">
        <v>-127</v>
      </c>
      <c r="G34" s="24">
        <f t="shared" si="9"/>
        <v>743</v>
      </c>
      <c r="H34" s="24">
        <v>-167</v>
      </c>
      <c r="I34" s="24">
        <f t="shared" si="10"/>
        <v>910</v>
      </c>
      <c r="J34" s="24">
        <v>968</v>
      </c>
      <c r="K34" s="24">
        <v>-58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" customFormat="1" ht="21" customHeight="1" x14ac:dyDescent="0.2">
      <c r="A35" s="28" t="s">
        <v>9</v>
      </c>
      <c r="B35" s="22">
        <f t="shared" si="7"/>
        <v>-313</v>
      </c>
      <c r="C35" s="22">
        <v>-113</v>
      </c>
      <c r="D35" s="22">
        <f t="shared" si="8"/>
        <v>-200</v>
      </c>
      <c r="E35" s="22">
        <v>-89</v>
      </c>
      <c r="F35" s="22">
        <v>-111</v>
      </c>
      <c r="G35" s="22">
        <f t="shared" si="9"/>
        <v>897</v>
      </c>
      <c r="H35" s="22">
        <v>-249</v>
      </c>
      <c r="I35" s="22">
        <f t="shared" si="10"/>
        <v>1146</v>
      </c>
      <c r="J35" s="22">
        <v>1170</v>
      </c>
      <c r="K35" s="22">
        <v>-24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" customFormat="1" ht="21" customHeight="1" x14ac:dyDescent="0.2">
      <c r="A36" s="29" t="s">
        <v>10</v>
      </c>
      <c r="B36" s="24">
        <f t="shared" si="7"/>
        <v>-371</v>
      </c>
      <c r="C36" s="24">
        <v>-16</v>
      </c>
      <c r="D36" s="24">
        <f t="shared" si="8"/>
        <v>-355</v>
      </c>
      <c r="E36" s="24">
        <v>-344</v>
      </c>
      <c r="F36" s="24">
        <v>-11</v>
      </c>
      <c r="G36" s="24">
        <f t="shared" si="9"/>
        <v>-289</v>
      </c>
      <c r="H36" s="24">
        <v>40</v>
      </c>
      <c r="I36" s="24">
        <f t="shared" si="10"/>
        <v>-329</v>
      </c>
      <c r="J36" s="24">
        <v>-489</v>
      </c>
      <c r="K36" s="24">
        <v>160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" customFormat="1" ht="21" customHeight="1" x14ac:dyDescent="0.2">
      <c r="A37" s="28" t="s">
        <v>15</v>
      </c>
      <c r="B37" s="22">
        <f t="shared" si="7"/>
        <v>8</v>
      </c>
      <c r="C37" s="22">
        <v>130</v>
      </c>
      <c r="D37" s="22">
        <f t="shared" si="8"/>
        <v>-122</v>
      </c>
      <c r="E37" s="22">
        <v>-180</v>
      </c>
      <c r="F37" s="22">
        <v>58</v>
      </c>
      <c r="G37" s="22">
        <f t="shared" si="9"/>
        <v>3101</v>
      </c>
      <c r="H37" s="22">
        <v>-46</v>
      </c>
      <c r="I37" s="22">
        <f t="shared" si="10"/>
        <v>3147</v>
      </c>
      <c r="J37" s="22">
        <v>3043</v>
      </c>
      <c r="K37" s="22">
        <v>104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1" customFormat="1" ht="21" customHeight="1" x14ac:dyDescent="0.2">
      <c r="A38" s="29" t="s">
        <v>12</v>
      </c>
      <c r="B38" s="24">
        <f t="shared" si="7"/>
        <v>-135</v>
      </c>
      <c r="C38" s="24">
        <v>165</v>
      </c>
      <c r="D38" s="24">
        <f t="shared" si="8"/>
        <v>-300</v>
      </c>
      <c r="E38" s="24">
        <v>-348</v>
      </c>
      <c r="F38" s="24">
        <v>48</v>
      </c>
      <c r="G38" s="24">
        <f t="shared" si="9"/>
        <v>-860</v>
      </c>
      <c r="H38" s="24">
        <v>94</v>
      </c>
      <c r="I38" s="24">
        <f t="shared" si="10"/>
        <v>-954</v>
      </c>
      <c r="J38" s="24">
        <v>-903</v>
      </c>
      <c r="K38" s="24">
        <v>-51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1" customFormat="1" ht="21" customHeight="1" x14ac:dyDescent="0.2">
      <c r="A39" s="28" t="s">
        <v>13</v>
      </c>
      <c r="B39" s="22">
        <f t="shared" si="7"/>
        <v>-881</v>
      </c>
      <c r="C39" s="22">
        <v>-45</v>
      </c>
      <c r="D39" s="22">
        <f t="shared" si="8"/>
        <v>-836</v>
      </c>
      <c r="E39" s="22">
        <v>-674</v>
      </c>
      <c r="F39" s="22">
        <v>-162</v>
      </c>
      <c r="G39" s="22">
        <f t="shared" si="9"/>
        <v>-482</v>
      </c>
      <c r="H39" s="22">
        <v>-307</v>
      </c>
      <c r="I39" s="22">
        <f t="shared" si="10"/>
        <v>-175</v>
      </c>
      <c r="J39" s="22">
        <v>-65</v>
      </c>
      <c r="K39" s="22">
        <v>-110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" customFormat="1" ht="21" customHeight="1" x14ac:dyDescent="0.2">
      <c r="A40" s="29" t="s">
        <v>14</v>
      </c>
      <c r="B40" s="24">
        <f t="shared" si="7"/>
        <v>-288</v>
      </c>
      <c r="C40" s="24">
        <v>-67</v>
      </c>
      <c r="D40" s="24">
        <f t="shared" si="8"/>
        <v>-221</v>
      </c>
      <c r="E40" s="24">
        <v>-174</v>
      </c>
      <c r="F40" s="24">
        <v>-47</v>
      </c>
      <c r="G40" s="24">
        <f t="shared" si="9"/>
        <v>1981</v>
      </c>
      <c r="H40" s="24">
        <v>-578</v>
      </c>
      <c r="I40" s="24">
        <f t="shared" si="10"/>
        <v>2559</v>
      </c>
      <c r="J40" s="24">
        <v>2666</v>
      </c>
      <c r="K40" s="24">
        <v>-107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" customFormat="1" ht="21" customHeight="1" x14ac:dyDescent="0.2">
      <c r="A41" s="28" t="s">
        <v>19</v>
      </c>
      <c r="B41" s="22">
        <f t="shared" si="7"/>
        <v>-554</v>
      </c>
      <c r="C41" s="22">
        <v>-50</v>
      </c>
      <c r="D41" s="22">
        <f t="shared" si="8"/>
        <v>-504</v>
      </c>
      <c r="E41" s="22">
        <v>-294</v>
      </c>
      <c r="F41" s="22">
        <v>-210</v>
      </c>
      <c r="G41" s="22">
        <f t="shared" si="9"/>
        <v>4150</v>
      </c>
      <c r="H41" s="22">
        <v>261</v>
      </c>
      <c r="I41" s="22">
        <f t="shared" si="10"/>
        <v>3889</v>
      </c>
      <c r="J41" s="22">
        <v>3924</v>
      </c>
      <c r="K41" s="22">
        <v>-35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1" customFormat="1" ht="21" customHeight="1" x14ac:dyDescent="0.2">
      <c r="A42" s="29" t="s">
        <v>20</v>
      </c>
      <c r="B42" s="24">
        <f t="shared" si="7"/>
        <v>-59</v>
      </c>
      <c r="C42" s="24">
        <v>-31</v>
      </c>
      <c r="D42" s="24">
        <f t="shared" si="8"/>
        <v>-28</v>
      </c>
      <c r="E42" s="24">
        <v>17</v>
      </c>
      <c r="F42" s="24">
        <v>-45</v>
      </c>
      <c r="G42" s="24">
        <f t="shared" si="9"/>
        <v>2241</v>
      </c>
      <c r="H42" s="24">
        <v>77</v>
      </c>
      <c r="I42" s="24">
        <f t="shared" si="10"/>
        <v>2164</v>
      </c>
      <c r="J42" s="24">
        <v>2093</v>
      </c>
      <c r="K42" s="24">
        <v>71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1" customFormat="1" ht="21" customHeight="1" x14ac:dyDescent="0.2">
      <c r="A43" s="28" t="s">
        <v>21</v>
      </c>
      <c r="B43" s="22">
        <f t="shared" si="7"/>
        <v>-133</v>
      </c>
      <c r="C43" s="22">
        <v>65</v>
      </c>
      <c r="D43" s="22">
        <f t="shared" si="8"/>
        <v>-198</v>
      </c>
      <c r="E43" s="22">
        <v>-142</v>
      </c>
      <c r="F43" s="22">
        <v>-56</v>
      </c>
      <c r="G43" s="22">
        <f t="shared" si="9"/>
        <v>1614</v>
      </c>
      <c r="H43" s="22">
        <v>36</v>
      </c>
      <c r="I43" s="22">
        <f t="shared" si="10"/>
        <v>1578</v>
      </c>
      <c r="J43" s="22">
        <v>1556</v>
      </c>
      <c r="K43" s="22">
        <v>22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1" customFormat="1" ht="21" customHeight="1" x14ac:dyDescent="0.2">
      <c r="A44" s="29" t="s">
        <v>22</v>
      </c>
      <c r="B44" s="24">
        <f t="shared" si="7"/>
        <v>-585</v>
      </c>
      <c r="C44" s="24">
        <v>-41</v>
      </c>
      <c r="D44" s="24">
        <f t="shared" si="8"/>
        <v>-544</v>
      </c>
      <c r="E44" s="24">
        <v>-515</v>
      </c>
      <c r="F44" s="24">
        <v>-29</v>
      </c>
      <c r="G44" s="24">
        <f t="shared" si="9"/>
        <v>2566</v>
      </c>
      <c r="H44" s="24">
        <v>1286</v>
      </c>
      <c r="I44" s="24">
        <f t="shared" si="10"/>
        <v>1280</v>
      </c>
      <c r="J44" s="24">
        <v>1336</v>
      </c>
      <c r="K44" s="24">
        <v>-56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1" customFormat="1" ht="21" customHeight="1" x14ac:dyDescent="0.2">
      <c r="A45" s="28" t="s">
        <v>23</v>
      </c>
      <c r="B45" s="22">
        <f t="shared" ref="B45:B52" si="11">+C45+D45</f>
        <v>-505</v>
      </c>
      <c r="C45" s="22">
        <v>139</v>
      </c>
      <c r="D45" s="22">
        <f t="shared" ref="D45:D52" si="12">E45+F45</f>
        <v>-644</v>
      </c>
      <c r="E45" s="22">
        <v>-662</v>
      </c>
      <c r="F45" s="22">
        <v>18</v>
      </c>
      <c r="G45" s="22">
        <f t="shared" ref="G45:G52" si="13">+H45+I45</f>
        <v>6262</v>
      </c>
      <c r="H45" s="22">
        <v>1002</v>
      </c>
      <c r="I45" s="22">
        <f t="shared" ref="I45:I52" si="14">+J45+K45</f>
        <v>5260</v>
      </c>
      <c r="J45" s="22">
        <v>5178</v>
      </c>
      <c r="K45" s="22">
        <v>82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" customFormat="1" ht="21" customHeight="1" x14ac:dyDescent="0.2">
      <c r="A46" s="29" t="s">
        <v>24</v>
      </c>
      <c r="B46" s="24">
        <f t="shared" si="11"/>
        <v>-926</v>
      </c>
      <c r="C46" s="24">
        <v>-153</v>
      </c>
      <c r="D46" s="24">
        <f t="shared" si="12"/>
        <v>-773</v>
      </c>
      <c r="E46" s="24">
        <v>-784</v>
      </c>
      <c r="F46" s="24">
        <v>11</v>
      </c>
      <c r="G46" s="24">
        <f t="shared" si="13"/>
        <v>7719</v>
      </c>
      <c r="H46" s="24">
        <v>45</v>
      </c>
      <c r="I46" s="24">
        <f t="shared" si="14"/>
        <v>7674</v>
      </c>
      <c r="J46" s="24">
        <v>7796</v>
      </c>
      <c r="K46" s="24">
        <v>-122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1" customFormat="1" ht="21" customHeight="1" x14ac:dyDescent="0.2">
      <c r="A47" s="28" t="s">
        <v>25</v>
      </c>
      <c r="B47" s="22">
        <f t="shared" si="11"/>
        <v>-808</v>
      </c>
      <c r="C47" s="22">
        <v>-199</v>
      </c>
      <c r="D47" s="22">
        <f t="shared" si="12"/>
        <v>-609</v>
      </c>
      <c r="E47" s="22">
        <v>-582</v>
      </c>
      <c r="F47" s="22">
        <v>-27</v>
      </c>
      <c r="G47" s="22">
        <f t="shared" si="13"/>
        <v>1490</v>
      </c>
      <c r="H47" s="22">
        <v>882</v>
      </c>
      <c r="I47" s="22">
        <f t="shared" si="14"/>
        <v>608</v>
      </c>
      <c r="J47" s="22">
        <v>704</v>
      </c>
      <c r="K47" s="22">
        <v>-96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1" customFormat="1" ht="21" customHeight="1" x14ac:dyDescent="0.2">
      <c r="A48" s="29" t="s">
        <v>26</v>
      </c>
      <c r="B48" s="24">
        <f t="shared" si="11"/>
        <v>-270</v>
      </c>
      <c r="C48" s="24">
        <v>-362</v>
      </c>
      <c r="D48" s="24">
        <f t="shared" si="12"/>
        <v>92</v>
      </c>
      <c r="E48" s="24">
        <v>-147</v>
      </c>
      <c r="F48" s="24">
        <v>239</v>
      </c>
      <c r="G48" s="24">
        <f t="shared" si="13"/>
        <v>-376</v>
      </c>
      <c r="H48" s="24">
        <v>-596</v>
      </c>
      <c r="I48" s="24">
        <f t="shared" si="14"/>
        <v>220</v>
      </c>
      <c r="J48" s="24">
        <v>321</v>
      </c>
      <c r="K48" s="24">
        <v>-101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1" customFormat="1" ht="21" customHeight="1" x14ac:dyDescent="0.2">
      <c r="A49" s="28" t="s">
        <v>131</v>
      </c>
      <c r="B49" s="22">
        <f t="shared" si="11"/>
        <v>-1005</v>
      </c>
      <c r="C49" s="22">
        <v>-925</v>
      </c>
      <c r="D49" s="22">
        <f t="shared" si="12"/>
        <v>-80</v>
      </c>
      <c r="E49" s="22">
        <v>-76</v>
      </c>
      <c r="F49" s="22">
        <v>-4</v>
      </c>
      <c r="G49" s="22">
        <f t="shared" si="13"/>
        <v>3804</v>
      </c>
      <c r="H49" s="22">
        <v>-587</v>
      </c>
      <c r="I49" s="22">
        <f t="shared" si="14"/>
        <v>4391</v>
      </c>
      <c r="J49" s="22">
        <v>4719</v>
      </c>
      <c r="K49" s="22">
        <v>-328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1" customFormat="1" ht="21" customHeight="1" x14ac:dyDescent="0.2">
      <c r="A50" s="29" t="s">
        <v>132</v>
      </c>
      <c r="B50" s="24">
        <f t="shared" si="11"/>
        <v>-456</v>
      </c>
      <c r="C50" s="24">
        <v>-493</v>
      </c>
      <c r="D50" s="24">
        <f t="shared" si="12"/>
        <v>37</v>
      </c>
      <c r="E50" s="24">
        <v>48</v>
      </c>
      <c r="F50" s="24">
        <v>-11</v>
      </c>
      <c r="G50" s="24">
        <f t="shared" si="13"/>
        <v>-2342</v>
      </c>
      <c r="H50" s="24">
        <v>-980</v>
      </c>
      <c r="I50" s="24">
        <f t="shared" si="14"/>
        <v>-1362</v>
      </c>
      <c r="J50" s="24">
        <v>-1324</v>
      </c>
      <c r="K50" s="24">
        <v>-38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" customFormat="1" ht="21" customHeight="1" x14ac:dyDescent="0.2">
      <c r="A51" s="28" t="s">
        <v>133</v>
      </c>
      <c r="B51" s="22">
        <f t="shared" si="11"/>
        <v>-1183</v>
      </c>
      <c r="C51" s="22">
        <v>-427</v>
      </c>
      <c r="D51" s="22">
        <f t="shared" si="12"/>
        <v>-756</v>
      </c>
      <c r="E51" s="22">
        <v>-671</v>
      </c>
      <c r="F51" s="22">
        <v>-85</v>
      </c>
      <c r="G51" s="22">
        <f t="shared" si="13"/>
        <v>-283</v>
      </c>
      <c r="H51" s="22">
        <v>110</v>
      </c>
      <c r="I51" s="22">
        <f t="shared" si="14"/>
        <v>-393</v>
      </c>
      <c r="J51" s="22">
        <v>-358</v>
      </c>
      <c r="K51" s="22">
        <v>-35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" customFormat="1" ht="21" customHeight="1" x14ac:dyDescent="0.2">
      <c r="A52" s="29" t="s">
        <v>134</v>
      </c>
      <c r="B52" s="24">
        <f t="shared" si="11"/>
        <v>-2005</v>
      </c>
      <c r="C52" s="24">
        <v>-1151</v>
      </c>
      <c r="D52" s="24">
        <f t="shared" si="12"/>
        <v>-854</v>
      </c>
      <c r="E52" s="24">
        <v>-842</v>
      </c>
      <c r="F52" s="24">
        <v>-12</v>
      </c>
      <c r="G52" s="24">
        <f t="shared" si="13"/>
        <v>527</v>
      </c>
      <c r="H52" s="24">
        <v>-671</v>
      </c>
      <c r="I52" s="24">
        <f t="shared" si="14"/>
        <v>1198</v>
      </c>
      <c r="J52" s="24">
        <v>1238</v>
      </c>
      <c r="K52" s="24">
        <v>-40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" customFormat="1" ht="21" customHeight="1" x14ac:dyDescent="0.2">
      <c r="A53" s="28" t="s">
        <v>136</v>
      </c>
      <c r="B53" s="22">
        <f t="shared" ref="B53:B60" si="15">+C53+D53</f>
        <v>-615</v>
      </c>
      <c r="C53" s="22">
        <v>-527</v>
      </c>
      <c r="D53" s="22">
        <f t="shared" ref="D53:D60" si="16">E53+F53</f>
        <v>-88</v>
      </c>
      <c r="E53" s="22">
        <v>-167</v>
      </c>
      <c r="F53" s="22">
        <v>79</v>
      </c>
      <c r="G53" s="22">
        <f t="shared" ref="G53:G60" si="17">+H53+I53</f>
        <v>-139</v>
      </c>
      <c r="H53" s="22">
        <v>-364</v>
      </c>
      <c r="I53" s="22">
        <f t="shared" ref="I53:I60" si="18">+J53+K53</f>
        <v>225</v>
      </c>
      <c r="J53" s="22">
        <v>248</v>
      </c>
      <c r="K53" s="22">
        <v>-23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" customFormat="1" ht="21" customHeight="1" x14ac:dyDescent="0.2">
      <c r="A54" s="29" t="s">
        <v>137</v>
      </c>
      <c r="B54" s="24">
        <f t="shared" si="15"/>
        <v>-1904</v>
      </c>
      <c r="C54" s="24">
        <v>-1470</v>
      </c>
      <c r="D54" s="24">
        <f t="shared" si="16"/>
        <v>-434</v>
      </c>
      <c r="E54" s="24">
        <v>-404</v>
      </c>
      <c r="F54" s="24">
        <v>-30</v>
      </c>
      <c r="G54" s="24">
        <f t="shared" si="17"/>
        <v>-792</v>
      </c>
      <c r="H54" s="24">
        <v>-133</v>
      </c>
      <c r="I54" s="24">
        <f t="shared" si="18"/>
        <v>-659</v>
      </c>
      <c r="J54" s="24">
        <v>-644</v>
      </c>
      <c r="K54" s="24">
        <v>-15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1" customFormat="1" ht="21" customHeight="1" x14ac:dyDescent="0.2">
      <c r="A55" s="28" t="s">
        <v>138</v>
      </c>
      <c r="B55" s="22">
        <f t="shared" si="15"/>
        <v>-2173</v>
      </c>
      <c r="C55" s="22">
        <v>-1614</v>
      </c>
      <c r="D55" s="22">
        <f t="shared" si="16"/>
        <v>-559</v>
      </c>
      <c r="E55" s="22">
        <v>-495</v>
      </c>
      <c r="F55" s="22">
        <v>-64</v>
      </c>
      <c r="G55" s="22">
        <f t="shared" si="17"/>
        <v>-1441</v>
      </c>
      <c r="H55" s="22">
        <v>-262</v>
      </c>
      <c r="I55" s="22">
        <f t="shared" si="18"/>
        <v>-1179</v>
      </c>
      <c r="J55" s="22">
        <v>-1135</v>
      </c>
      <c r="K55" s="22">
        <v>-44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1" customFormat="1" ht="21" customHeight="1" x14ac:dyDescent="0.2">
      <c r="A56" s="29" t="s">
        <v>139</v>
      </c>
      <c r="B56" s="24">
        <f t="shared" si="15"/>
        <v>-1648</v>
      </c>
      <c r="C56" s="24">
        <v>-2271</v>
      </c>
      <c r="D56" s="24">
        <f t="shared" si="16"/>
        <v>623</v>
      </c>
      <c r="E56" s="24">
        <v>626</v>
      </c>
      <c r="F56" s="24">
        <v>-3</v>
      </c>
      <c r="G56" s="24">
        <f t="shared" si="17"/>
        <v>2485</v>
      </c>
      <c r="H56" s="24">
        <v>289</v>
      </c>
      <c r="I56" s="24">
        <f t="shared" si="18"/>
        <v>2196</v>
      </c>
      <c r="J56" s="24">
        <v>2141</v>
      </c>
      <c r="K56" s="24">
        <v>55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1" customFormat="1" ht="21" customHeight="1" x14ac:dyDescent="0.2">
      <c r="A57" s="28" t="s">
        <v>140</v>
      </c>
      <c r="B57" s="22">
        <f t="shared" si="15"/>
        <v>1003</v>
      </c>
      <c r="C57" s="22">
        <v>787</v>
      </c>
      <c r="D57" s="22">
        <f t="shared" si="16"/>
        <v>216</v>
      </c>
      <c r="E57" s="22">
        <v>169</v>
      </c>
      <c r="F57" s="22">
        <v>47</v>
      </c>
      <c r="G57" s="22">
        <f t="shared" si="17"/>
        <v>-2679</v>
      </c>
      <c r="H57" s="22">
        <v>301</v>
      </c>
      <c r="I57" s="22">
        <f t="shared" si="18"/>
        <v>-2980</v>
      </c>
      <c r="J57" s="22">
        <v>-2897</v>
      </c>
      <c r="K57" s="22">
        <v>-83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1" customFormat="1" ht="21" customHeight="1" x14ac:dyDescent="0.2">
      <c r="A58" s="29" t="s">
        <v>141</v>
      </c>
      <c r="B58" s="24">
        <f t="shared" si="15"/>
        <v>-1626</v>
      </c>
      <c r="C58" s="24">
        <v>377</v>
      </c>
      <c r="D58" s="24">
        <f t="shared" si="16"/>
        <v>-2003</v>
      </c>
      <c r="E58" s="24">
        <v>-1891</v>
      </c>
      <c r="F58" s="24">
        <v>-112</v>
      </c>
      <c r="G58" s="24">
        <f t="shared" si="17"/>
        <v>2986</v>
      </c>
      <c r="H58" s="24">
        <v>1019</v>
      </c>
      <c r="I58" s="24">
        <f t="shared" si="18"/>
        <v>1967</v>
      </c>
      <c r="J58" s="24">
        <v>1331</v>
      </c>
      <c r="K58" s="24">
        <v>636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1" customFormat="1" ht="21" customHeight="1" x14ac:dyDescent="0.2">
      <c r="A59" s="28" t="s">
        <v>142</v>
      </c>
      <c r="B59" s="22">
        <f t="shared" si="15"/>
        <v>2067</v>
      </c>
      <c r="C59" s="22">
        <v>364</v>
      </c>
      <c r="D59" s="22">
        <f t="shared" si="16"/>
        <v>1703</v>
      </c>
      <c r="E59" s="22">
        <v>398</v>
      </c>
      <c r="F59" s="22">
        <v>1305</v>
      </c>
      <c r="G59" s="22">
        <f t="shared" si="17"/>
        <v>-392</v>
      </c>
      <c r="H59" s="22">
        <v>297</v>
      </c>
      <c r="I59" s="22">
        <f t="shared" si="18"/>
        <v>-689</v>
      </c>
      <c r="J59" s="22">
        <v>-715</v>
      </c>
      <c r="K59" s="22">
        <v>26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1" customFormat="1" ht="21" customHeight="1" x14ac:dyDescent="0.2">
      <c r="A60" s="29" t="s">
        <v>143</v>
      </c>
      <c r="B60" s="24">
        <f t="shared" si="15"/>
        <v>914</v>
      </c>
      <c r="C60" s="24">
        <v>-71</v>
      </c>
      <c r="D60" s="24">
        <f t="shared" si="16"/>
        <v>985</v>
      </c>
      <c r="E60" s="24">
        <v>-168</v>
      </c>
      <c r="F60" s="24">
        <v>1153</v>
      </c>
      <c r="G60" s="24">
        <f t="shared" si="17"/>
        <v>-4638</v>
      </c>
      <c r="H60" s="24">
        <v>-1053</v>
      </c>
      <c r="I60" s="24">
        <f t="shared" si="18"/>
        <v>-3585</v>
      </c>
      <c r="J60" s="24">
        <v>-3202</v>
      </c>
      <c r="K60" s="24">
        <v>-383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1" customFormat="1" ht="21" customHeight="1" x14ac:dyDescent="0.2">
      <c r="A61" s="28" t="s">
        <v>146</v>
      </c>
      <c r="B61" s="22">
        <f t="shared" ref="B61:B68" si="19">+C61+D61</f>
        <v>159</v>
      </c>
      <c r="C61" s="22">
        <v>74</v>
      </c>
      <c r="D61" s="22">
        <f t="shared" ref="D61:D68" si="20">E61+F61</f>
        <v>85</v>
      </c>
      <c r="E61" s="22">
        <v>-39</v>
      </c>
      <c r="F61" s="22">
        <v>124</v>
      </c>
      <c r="G61" s="22">
        <f t="shared" ref="G61:G68" si="21">+H61+I61</f>
        <v>-1289</v>
      </c>
      <c r="H61" s="22">
        <v>-974</v>
      </c>
      <c r="I61" s="22">
        <f t="shared" ref="I61:I68" si="22">+J61+K61</f>
        <v>-315</v>
      </c>
      <c r="J61" s="22">
        <v>-1003</v>
      </c>
      <c r="K61" s="22">
        <v>688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1" customFormat="1" ht="21" customHeight="1" x14ac:dyDescent="0.2">
      <c r="A62" s="29" t="s">
        <v>147</v>
      </c>
      <c r="B62" s="24">
        <f t="shared" si="19"/>
        <v>-411</v>
      </c>
      <c r="C62" s="24">
        <v>-966</v>
      </c>
      <c r="D62" s="24">
        <f t="shared" si="20"/>
        <v>555</v>
      </c>
      <c r="E62" s="24">
        <v>471</v>
      </c>
      <c r="F62" s="24">
        <v>84</v>
      </c>
      <c r="G62" s="24">
        <f t="shared" si="21"/>
        <v>4595</v>
      </c>
      <c r="H62" s="24">
        <v>461</v>
      </c>
      <c r="I62" s="24">
        <f t="shared" si="22"/>
        <v>4134</v>
      </c>
      <c r="J62" s="24">
        <v>3147</v>
      </c>
      <c r="K62" s="24">
        <v>987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1" customFormat="1" ht="21" customHeight="1" x14ac:dyDescent="0.2">
      <c r="A63" s="28" t="s">
        <v>148</v>
      </c>
      <c r="B63" s="22">
        <f t="shared" si="19"/>
        <v>-811</v>
      </c>
      <c r="C63" s="22">
        <v>-749</v>
      </c>
      <c r="D63" s="22">
        <f t="shared" si="20"/>
        <v>-62</v>
      </c>
      <c r="E63" s="22">
        <v>-79</v>
      </c>
      <c r="F63" s="22">
        <v>17</v>
      </c>
      <c r="G63" s="22">
        <f t="shared" si="21"/>
        <v>8119</v>
      </c>
      <c r="H63" s="22">
        <v>1051</v>
      </c>
      <c r="I63" s="22">
        <f t="shared" si="22"/>
        <v>7068</v>
      </c>
      <c r="J63" s="22">
        <v>8086</v>
      </c>
      <c r="K63" s="22">
        <v>-1018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" customFormat="1" ht="21" customHeight="1" x14ac:dyDescent="0.2">
      <c r="A64" s="29" t="s">
        <v>149</v>
      </c>
      <c r="B64" s="24">
        <f t="shared" si="19"/>
        <v>-385</v>
      </c>
      <c r="C64" s="24">
        <v>-221</v>
      </c>
      <c r="D64" s="24">
        <f t="shared" si="20"/>
        <v>-164</v>
      </c>
      <c r="E64" s="24">
        <v>-253</v>
      </c>
      <c r="F64" s="24">
        <v>89</v>
      </c>
      <c r="G64" s="24">
        <f t="shared" si="21"/>
        <v>4777</v>
      </c>
      <c r="H64" s="24">
        <v>1041</v>
      </c>
      <c r="I64" s="24">
        <f t="shared" si="22"/>
        <v>3736</v>
      </c>
      <c r="J64" s="24">
        <v>3488</v>
      </c>
      <c r="K64" s="24">
        <v>248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1" customFormat="1" ht="21" customHeight="1" x14ac:dyDescent="0.2">
      <c r="A65" s="28" t="s">
        <v>152</v>
      </c>
      <c r="B65" s="22">
        <f t="shared" si="19"/>
        <v>-807</v>
      </c>
      <c r="C65" s="22">
        <v>-420</v>
      </c>
      <c r="D65" s="22">
        <f t="shared" si="20"/>
        <v>-387</v>
      </c>
      <c r="E65" s="22">
        <v>-454</v>
      </c>
      <c r="F65" s="22">
        <v>67</v>
      </c>
      <c r="G65" s="22">
        <f t="shared" si="21"/>
        <v>10068</v>
      </c>
      <c r="H65" s="22">
        <v>1113</v>
      </c>
      <c r="I65" s="22">
        <f t="shared" si="22"/>
        <v>8955</v>
      </c>
      <c r="J65" s="22">
        <v>8790</v>
      </c>
      <c r="K65" s="22">
        <v>165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1" customFormat="1" ht="21" customHeight="1" x14ac:dyDescent="0.2">
      <c r="A66" s="29" t="s">
        <v>153</v>
      </c>
      <c r="B66" s="24">
        <f t="shared" si="19"/>
        <v>232</v>
      </c>
      <c r="C66" s="24">
        <v>34</v>
      </c>
      <c r="D66" s="24">
        <f t="shared" si="20"/>
        <v>198</v>
      </c>
      <c r="E66" s="24">
        <v>165</v>
      </c>
      <c r="F66" s="24">
        <v>33</v>
      </c>
      <c r="G66" s="24">
        <f t="shared" si="21"/>
        <v>4010</v>
      </c>
      <c r="H66" s="24">
        <v>2111</v>
      </c>
      <c r="I66" s="24">
        <f t="shared" si="22"/>
        <v>1899</v>
      </c>
      <c r="J66" s="24">
        <v>2020</v>
      </c>
      <c r="K66" s="24">
        <v>-121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1" customFormat="1" ht="21" customHeight="1" x14ac:dyDescent="0.2">
      <c r="A67" s="28" t="s">
        <v>154</v>
      </c>
      <c r="B67" s="22">
        <f t="shared" si="19"/>
        <v>-217</v>
      </c>
      <c r="C67" s="22">
        <v>-267</v>
      </c>
      <c r="D67" s="22">
        <f t="shared" si="20"/>
        <v>50</v>
      </c>
      <c r="E67" s="22">
        <v>47</v>
      </c>
      <c r="F67" s="22">
        <v>3</v>
      </c>
      <c r="G67" s="22">
        <f t="shared" si="21"/>
        <v>9299</v>
      </c>
      <c r="H67" s="22">
        <v>530</v>
      </c>
      <c r="I67" s="22">
        <f t="shared" si="22"/>
        <v>8769</v>
      </c>
      <c r="J67" s="22">
        <v>8539</v>
      </c>
      <c r="K67" s="22">
        <v>230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1" customFormat="1" ht="21" customHeight="1" x14ac:dyDescent="0.2">
      <c r="A68" s="29" t="s">
        <v>155</v>
      </c>
      <c r="B68" s="24">
        <f t="shared" si="19"/>
        <v>-319</v>
      </c>
      <c r="C68" s="24">
        <v>-350</v>
      </c>
      <c r="D68" s="24">
        <f t="shared" si="20"/>
        <v>31</v>
      </c>
      <c r="E68" s="24">
        <v>-20</v>
      </c>
      <c r="F68" s="24">
        <v>51</v>
      </c>
      <c r="G68" s="24">
        <f t="shared" si="21"/>
        <v>3272</v>
      </c>
      <c r="H68" s="24">
        <v>4121</v>
      </c>
      <c r="I68" s="24">
        <f t="shared" si="22"/>
        <v>-849</v>
      </c>
      <c r="J68" s="24">
        <v>-850</v>
      </c>
      <c r="K68" s="24">
        <v>1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1" customFormat="1" ht="21" customHeight="1" x14ac:dyDescent="0.2">
      <c r="A69" s="28" t="s">
        <v>156</v>
      </c>
      <c r="B69" s="22">
        <f t="shared" ref="B69:B76" si="23">+C69+D69</f>
        <v>-610</v>
      </c>
      <c r="C69" s="22">
        <v>-641</v>
      </c>
      <c r="D69" s="22">
        <f t="shared" ref="D69:D76" si="24">E69+F69</f>
        <v>31</v>
      </c>
      <c r="E69" s="22">
        <v>-102</v>
      </c>
      <c r="F69" s="22">
        <v>133</v>
      </c>
      <c r="G69" s="22">
        <f t="shared" ref="G69:G76" si="25">+H69+I69</f>
        <v>3597</v>
      </c>
      <c r="H69" s="22">
        <v>503</v>
      </c>
      <c r="I69" s="22">
        <f t="shared" ref="I69:I76" si="26">+J69+K69</f>
        <v>3094</v>
      </c>
      <c r="J69" s="22">
        <v>2881</v>
      </c>
      <c r="K69" s="22">
        <v>213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1" customFormat="1" ht="21" customHeight="1" x14ac:dyDescent="0.2">
      <c r="A70" s="29" t="s">
        <v>157</v>
      </c>
      <c r="B70" s="24">
        <f t="shared" si="23"/>
        <v>-266</v>
      </c>
      <c r="C70" s="24">
        <v>-33</v>
      </c>
      <c r="D70" s="24">
        <f t="shared" si="24"/>
        <v>-233</v>
      </c>
      <c r="E70" s="24">
        <v>-211</v>
      </c>
      <c r="F70" s="24">
        <v>-22</v>
      </c>
      <c r="G70" s="24">
        <f t="shared" si="25"/>
        <v>6128</v>
      </c>
      <c r="H70" s="24">
        <v>1780</v>
      </c>
      <c r="I70" s="24">
        <f t="shared" si="26"/>
        <v>4348</v>
      </c>
      <c r="J70" s="24">
        <v>4379</v>
      </c>
      <c r="K70" s="24">
        <v>-31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1" customFormat="1" ht="21" customHeight="1" x14ac:dyDescent="0.2">
      <c r="A71" s="28" t="s">
        <v>158</v>
      </c>
      <c r="B71" s="22">
        <f t="shared" si="23"/>
        <v>1065</v>
      </c>
      <c r="C71" s="22">
        <v>1155</v>
      </c>
      <c r="D71" s="22">
        <f t="shared" si="24"/>
        <v>-90</v>
      </c>
      <c r="E71" s="22">
        <v>-100</v>
      </c>
      <c r="F71" s="22">
        <v>10</v>
      </c>
      <c r="G71" s="22">
        <f t="shared" si="25"/>
        <v>5192</v>
      </c>
      <c r="H71" s="22">
        <v>503</v>
      </c>
      <c r="I71" s="22">
        <f t="shared" si="26"/>
        <v>4689</v>
      </c>
      <c r="J71" s="22">
        <v>5396</v>
      </c>
      <c r="K71" s="22">
        <v>-707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1" customFormat="1" ht="21" customHeight="1" x14ac:dyDescent="0.2">
      <c r="A72" s="29" t="s">
        <v>159</v>
      </c>
      <c r="B72" s="24">
        <f t="shared" si="23"/>
        <v>680</v>
      </c>
      <c r="C72" s="24">
        <v>199</v>
      </c>
      <c r="D72" s="24">
        <f t="shared" si="24"/>
        <v>481</v>
      </c>
      <c r="E72" s="24">
        <v>507</v>
      </c>
      <c r="F72" s="24">
        <v>-26</v>
      </c>
      <c r="G72" s="24">
        <f t="shared" si="25"/>
        <v>958</v>
      </c>
      <c r="H72" s="24">
        <v>293</v>
      </c>
      <c r="I72" s="24">
        <f t="shared" si="26"/>
        <v>665</v>
      </c>
      <c r="J72" s="24">
        <v>580</v>
      </c>
      <c r="K72" s="24">
        <v>85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1" customFormat="1" ht="21" customHeight="1" x14ac:dyDescent="0.2">
      <c r="A73" s="28" t="s">
        <v>161</v>
      </c>
      <c r="B73" s="22">
        <f t="shared" si="23"/>
        <v>-202</v>
      </c>
      <c r="C73" s="22">
        <v>-165</v>
      </c>
      <c r="D73" s="22">
        <f t="shared" si="24"/>
        <v>-37</v>
      </c>
      <c r="E73" s="22">
        <v>-61</v>
      </c>
      <c r="F73" s="22">
        <v>24</v>
      </c>
      <c r="G73" s="22">
        <f t="shared" si="25"/>
        <v>6018</v>
      </c>
      <c r="H73" s="22">
        <v>1323</v>
      </c>
      <c r="I73" s="22">
        <f t="shared" si="26"/>
        <v>4695</v>
      </c>
      <c r="J73" s="22">
        <v>5114</v>
      </c>
      <c r="K73" s="22">
        <v>-419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1" customFormat="1" ht="21" customHeight="1" x14ac:dyDescent="0.2">
      <c r="A74" s="29" t="s">
        <v>162</v>
      </c>
      <c r="B74" s="24">
        <f t="shared" si="23"/>
        <v>210</v>
      </c>
      <c r="C74" s="24">
        <v>48</v>
      </c>
      <c r="D74" s="24">
        <f t="shared" si="24"/>
        <v>162</v>
      </c>
      <c r="E74" s="24">
        <v>216</v>
      </c>
      <c r="F74" s="24">
        <v>-54</v>
      </c>
      <c r="G74" s="24">
        <f t="shared" si="25"/>
        <v>4497</v>
      </c>
      <c r="H74" s="24">
        <v>559</v>
      </c>
      <c r="I74" s="24">
        <f t="shared" si="26"/>
        <v>3938</v>
      </c>
      <c r="J74" s="24">
        <v>3930</v>
      </c>
      <c r="K74" s="24">
        <v>8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s="1" customFormat="1" ht="21" customHeight="1" x14ac:dyDescent="0.2">
      <c r="A75" s="28" t="s">
        <v>163</v>
      </c>
      <c r="B75" s="22">
        <f t="shared" si="23"/>
        <v>-74</v>
      </c>
      <c r="C75" s="22">
        <v>-195</v>
      </c>
      <c r="D75" s="22">
        <f t="shared" si="24"/>
        <v>121</v>
      </c>
      <c r="E75" s="22">
        <v>66</v>
      </c>
      <c r="F75" s="22">
        <v>55</v>
      </c>
      <c r="G75" s="22">
        <f t="shared" si="25"/>
        <v>5447</v>
      </c>
      <c r="H75" s="22">
        <v>1183</v>
      </c>
      <c r="I75" s="22">
        <f t="shared" si="26"/>
        <v>4264</v>
      </c>
      <c r="J75" s="22">
        <v>4151</v>
      </c>
      <c r="K75" s="22">
        <v>113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1" customFormat="1" ht="21" customHeight="1" x14ac:dyDescent="0.2">
      <c r="A76" s="29" t="s">
        <v>164</v>
      </c>
      <c r="B76" s="24">
        <f t="shared" si="23"/>
        <v>-370</v>
      </c>
      <c r="C76" s="24">
        <v>-255</v>
      </c>
      <c r="D76" s="24">
        <f t="shared" si="24"/>
        <v>-115</v>
      </c>
      <c r="E76" s="24">
        <v>-29</v>
      </c>
      <c r="F76" s="24">
        <v>-86</v>
      </c>
      <c r="G76" s="24">
        <f t="shared" si="25"/>
        <v>4785</v>
      </c>
      <c r="H76" s="24">
        <v>823</v>
      </c>
      <c r="I76" s="24">
        <f t="shared" si="26"/>
        <v>3962</v>
      </c>
      <c r="J76" s="24">
        <v>4022</v>
      </c>
      <c r="K76" s="24">
        <v>-60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1" customFormat="1" ht="21" customHeight="1" x14ac:dyDescent="0.2">
      <c r="A77" s="28" t="s">
        <v>165</v>
      </c>
      <c r="B77" s="22">
        <f t="shared" ref="B77:B84" si="27">+C77+D77</f>
        <v>-1633</v>
      </c>
      <c r="C77" s="22">
        <v>-1140</v>
      </c>
      <c r="D77" s="22">
        <f t="shared" ref="D77:D84" si="28">E77+F77</f>
        <v>-493</v>
      </c>
      <c r="E77" s="22">
        <v>-587</v>
      </c>
      <c r="F77" s="22">
        <v>94</v>
      </c>
      <c r="G77" s="22">
        <f t="shared" ref="G77:G84" si="29">+H77+I77</f>
        <v>4063</v>
      </c>
      <c r="H77" s="22">
        <v>1408</v>
      </c>
      <c r="I77" s="22">
        <f t="shared" ref="I77:I84" si="30">+J77+K77</f>
        <v>2655</v>
      </c>
      <c r="J77" s="22">
        <v>2759</v>
      </c>
      <c r="K77" s="22">
        <v>-104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1" customFormat="1" ht="21" customHeight="1" x14ac:dyDescent="0.2">
      <c r="A78" s="29" t="s">
        <v>166</v>
      </c>
      <c r="B78" s="24">
        <f t="shared" si="27"/>
        <v>-580</v>
      </c>
      <c r="C78" s="24">
        <v>-510</v>
      </c>
      <c r="D78" s="24">
        <f t="shared" si="28"/>
        <v>-70</v>
      </c>
      <c r="E78" s="24">
        <v>-66</v>
      </c>
      <c r="F78" s="24">
        <v>-4</v>
      </c>
      <c r="G78" s="24">
        <f t="shared" si="29"/>
        <v>-1870</v>
      </c>
      <c r="H78" s="24">
        <v>665</v>
      </c>
      <c r="I78" s="24">
        <f t="shared" si="30"/>
        <v>-2535</v>
      </c>
      <c r="J78" s="24">
        <v>-2411</v>
      </c>
      <c r="K78" s="24">
        <v>-124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1" customFormat="1" ht="21" customHeight="1" x14ac:dyDescent="0.2">
      <c r="A79" s="28" t="s">
        <v>167</v>
      </c>
      <c r="B79" s="22">
        <f t="shared" si="27"/>
        <v>-352</v>
      </c>
      <c r="C79" s="22">
        <v>-353</v>
      </c>
      <c r="D79" s="22">
        <f t="shared" si="28"/>
        <v>1</v>
      </c>
      <c r="E79" s="22">
        <v>-4</v>
      </c>
      <c r="F79" s="22">
        <v>5</v>
      </c>
      <c r="G79" s="22">
        <f t="shared" si="29"/>
        <v>-732</v>
      </c>
      <c r="H79" s="22">
        <v>-259</v>
      </c>
      <c r="I79" s="22">
        <f t="shared" si="30"/>
        <v>-473</v>
      </c>
      <c r="J79" s="22">
        <v>-440</v>
      </c>
      <c r="K79" s="22">
        <v>-33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1" customFormat="1" ht="21" customHeight="1" x14ac:dyDescent="0.2">
      <c r="A80" s="29" t="s">
        <v>168</v>
      </c>
      <c r="B80" s="24">
        <f t="shared" si="27"/>
        <v>386</v>
      </c>
      <c r="C80" s="24">
        <v>791</v>
      </c>
      <c r="D80" s="24">
        <f t="shared" si="28"/>
        <v>-405</v>
      </c>
      <c r="E80" s="24">
        <v>-334</v>
      </c>
      <c r="F80" s="24">
        <v>-71</v>
      </c>
      <c r="G80" s="24">
        <f t="shared" si="29"/>
        <v>1191</v>
      </c>
      <c r="H80" s="24">
        <v>788</v>
      </c>
      <c r="I80" s="24">
        <f t="shared" si="30"/>
        <v>403</v>
      </c>
      <c r="J80" s="24">
        <v>403</v>
      </c>
      <c r="K80" s="24"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1" customFormat="1" ht="21" customHeight="1" x14ac:dyDescent="0.2">
      <c r="A81" s="28" t="s">
        <v>172</v>
      </c>
      <c r="B81" s="22">
        <f t="shared" si="27"/>
        <v>-1222</v>
      </c>
      <c r="C81" s="22">
        <v>-808</v>
      </c>
      <c r="D81" s="22">
        <f t="shared" si="28"/>
        <v>-414</v>
      </c>
      <c r="E81" s="22">
        <v>-424</v>
      </c>
      <c r="F81" s="22">
        <v>10</v>
      </c>
      <c r="G81" s="22">
        <f t="shared" si="29"/>
        <v>-199</v>
      </c>
      <c r="H81" s="22">
        <v>504</v>
      </c>
      <c r="I81" s="22">
        <f t="shared" si="30"/>
        <v>-703</v>
      </c>
      <c r="J81" s="22">
        <v>-703</v>
      </c>
      <c r="K81" s="22"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1" customFormat="1" ht="21" customHeight="1" x14ac:dyDescent="0.2">
      <c r="A82" s="29" t="s">
        <v>173</v>
      </c>
      <c r="B82" s="24">
        <f t="shared" si="27"/>
        <v>0</v>
      </c>
      <c r="C82" s="24">
        <v>0</v>
      </c>
      <c r="D82" s="24">
        <f t="shared" si="28"/>
        <v>0</v>
      </c>
      <c r="E82" s="24">
        <v>0</v>
      </c>
      <c r="F82" s="24">
        <v>0</v>
      </c>
      <c r="G82" s="24">
        <f t="shared" si="29"/>
        <v>0</v>
      </c>
      <c r="H82" s="24">
        <v>0</v>
      </c>
      <c r="I82" s="24">
        <f t="shared" si="30"/>
        <v>0</v>
      </c>
      <c r="J82" s="24">
        <v>0</v>
      </c>
      <c r="K82" s="24"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1" customFormat="1" ht="21" customHeight="1" x14ac:dyDescent="0.2">
      <c r="A83" s="28" t="s">
        <v>174</v>
      </c>
      <c r="B83" s="22">
        <f t="shared" si="27"/>
        <v>0</v>
      </c>
      <c r="C83" s="22">
        <v>0</v>
      </c>
      <c r="D83" s="22">
        <f t="shared" si="28"/>
        <v>0</v>
      </c>
      <c r="E83" s="22">
        <v>0</v>
      </c>
      <c r="F83" s="22">
        <v>0</v>
      </c>
      <c r="G83" s="22">
        <f t="shared" si="29"/>
        <v>0</v>
      </c>
      <c r="H83" s="22">
        <v>0</v>
      </c>
      <c r="I83" s="22">
        <f t="shared" si="30"/>
        <v>0</v>
      </c>
      <c r="J83" s="22">
        <v>0</v>
      </c>
      <c r="K83" s="22"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1" customFormat="1" ht="21" customHeight="1" x14ac:dyDescent="0.2">
      <c r="A84" s="29" t="s">
        <v>175</v>
      </c>
      <c r="B84" s="24">
        <f t="shared" si="27"/>
        <v>0</v>
      </c>
      <c r="C84" s="24">
        <v>0</v>
      </c>
      <c r="D84" s="24">
        <f t="shared" si="28"/>
        <v>0</v>
      </c>
      <c r="E84" s="24">
        <v>0</v>
      </c>
      <c r="F84" s="24">
        <v>0</v>
      </c>
      <c r="G84" s="24">
        <f t="shared" si="29"/>
        <v>0</v>
      </c>
      <c r="H84" s="24">
        <v>0</v>
      </c>
      <c r="I84" s="24">
        <f t="shared" si="30"/>
        <v>0</v>
      </c>
      <c r="J84" s="24">
        <v>0</v>
      </c>
      <c r="K84" s="24"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1" customFormat="1" ht="15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1" customFormat="1" ht="1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1" customFormat="1" ht="15" x14ac:dyDescent="0.2">
      <c r="A87" s="38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s="1" customFormat="1" ht="15" x14ac:dyDescent="0.2">
      <c r="A88" s="4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1" customFormat="1" ht="15" x14ac:dyDescent="0.2">
      <c r="A89" s="38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s="1" customFormat="1" ht="15" x14ac:dyDescent="0.2">
      <c r="A90" s="4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s="1" customFormat="1" ht="15" x14ac:dyDescent="0.2">
      <c r="A91" s="38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</sheetData>
  <mergeCells count="9">
    <mergeCell ref="A6:A8"/>
    <mergeCell ref="B6:F6"/>
    <mergeCell ref="C7:C8"/>
    <mergeCell ref="B7:B8"/>
    <mergeCell ref="G7:G8"/>
    <mergeCell ref="G6:K6"/>
    <mergeCell ref="H7:H8"/>
    <mergeCell ref="I7:K7"/>
    <mergeCell ref="D7:F7"/>
  </mergeCells>
  <phoneticPr fontId="4" type="noConversion"/>
  <pageMargins left="0.31496062992125984" right="0.31496062992125984" top="0.39370078740157483" bottom="0.23622047244094491" header="0.15748031496062992" footer="0.15748031496062992"/>
  <pageSetup paperSize="9" scale="66" fitToHeight="5" orientation="landscape" r:id="rId1"/>
  <headerFooter alignWithMargins="0"/>
  <rowBreaks count="1" manualBreakCount="1"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26</vt:i4>
      </vt:variant>
    </vt:vector>
  </HeadingPairs>
  <TitlesOfParts>
    <vt:vector size="39" baseType="lpstr">
      <vt:lpstr>BOP salda-BOP Net</vt:lpstr>
      <vt:lpstr>R bież-CA</vt:lpstr>
      <vt:lpstr>Usługi-Services</vt:lpstr>
      <vt:lpstr>Usł1-Ser1</vt:lpstr>
      <vt:lpstr>Dochody-Income</vt:lpstr>
      <vt:lpstr>Doch1-Inc1</vt:lpstr>
      <vt:lpstr>Transfery-Current transfers</vt:lpstr>
      <vt:lpstr>Inw bez-Direct investment</vt:lpstr>
      <vt:lpstr>Inw portf-Portfolio investment</vt:lpstr>
      <vt:lpstr>Inw portf akt-Portf inv assets</vt:lpstr>
      <vt:lpstr>Inw portf pas-Port inv liab</vt:lpstr>
      <vt:lpstr>Poz in akt-Other inv assets</vt:lpstr>
      <vt:lpstr>Poz inw pas-Other invest liab</vt:lpstr>
      <vt:lpstr>'BOP salda-BOP Net'!Obszar_wydruku</vt:lpstr>
      <vt:lpstr>'Doch1-Inc1'!Obszar_wydruku</vt:lpstr>
      <vt:lpstr>'Dochody-Income'!Obszar_wydruku</vt:lpstr>
      <vt:lpstr>'Inw bez-Direct investment'!Obszar_wydruku</vt:lpstr>
      <vt:lpstr>'Inw portf akt-Portf inv assets'!Obszar_wydruku</vt:lpstr>
      <vt:lpstr>'Inw portf pas-Port inv liab'!Obszar_wydruku</vt:lpstr>
      <vt:lpstr>'Inw portf-Portfolio investment'!Obszar_wydruku</vt:lpstr>
      <vt:lpstr>'Poz in akt-Other inv assets'!Obszar_wydruku</vt:lpstr>
      <vt:lpstr>'Poz inw pas-Other invest liab'!Obszar_wydruku</vt:lpstr>
      <vt:lpstr>'R bież-CA'!Obszar_wydruku</vt:lpstr>
      <vt:lpstr>'Transfery-Current transfers'!Obszar_wydruku</vt:lpstr>
      <vt:lpstr>'Usł1-Ser1'!Obszar_wydruku</vt:lpstr>
      <vt:lpstr>'Usługi-Services'!Obszar_wydruku</vt:lpstr>
      <vt:lpstr>'BOP salda-BOP Net'!Tytuły_wydruku</vt:lpstr>
      <vt:lpstr>'Doch1-Inc1'!Tytuły_wydruku</vt:lpstr>
      <vt:lpstr>'Dochody-Income'!Tytuły_wydruku</vt:lpstr>
      <vt:lpstr>'Inw bez-Direct investment'!Tytuły_wydruku</vt:lpstr>
      <vt:lpstr>'Inw portf akt-Portf inv assets'!Tytuły_wydruku</vt:lpstr>
      <vt:lpstr>'Inw portf pas-Port inv liab'!Tytuły_wydruku</vt:lpstr>
      <vt:lpstr>'Inw portf-Portfolio investment'!Tytuły_wydruku</vt:lpstr>
      <vt:lpstr>'Poz in akt-Other inv assets'!Tytuły_wydruku</vt:lpstr>
      <vt:lpstr>'Poz inw pas-Other invest liab'!Tytuły_wydruku</vt:lpstr>
      <vt:lpstr>'R bież-CA'!Tytuły_wydruku</vt:lpstr>
      <vt:lpstr>'Transfery-Current transfers'!Tytuły_wydruku</vt:lpstr>
      <vt:lpstr>'Usł1-Ser1'!Tytuły_wydruku</vt:lpstr>
      <vt:lpstr>'Usługi-Services'!Tytuły_wydruku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Płatniczy - tablice anlaityczne</dc:title>
  <dc:creator>st85kk</dc:creator>
  <cp:lastModifiedBy>Włostowska, Anna Teresa</cp:lastModifiedBy>
  <cp:lastPrinted>2013-09-11T12:29:26Z</cp:lastPrinted>
  <dcterms:created xsi:type="dcterms:W3CDTF">2003-09-09T11:04:44Z</dcterms:created>
  <dcterms:modified xsi:type="dcterms:W3CDTF">2014-06-26T16:30:24Z</dcterms:modified>
</cp:coreProperties>
</file>