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50" windowHeight="12390" activeTab="0"/>
  </bookViews>
  <sheets>
    <sheet name="2.1" sheetId="1" r:id="rId1"/>
    <sheet name="2.12" sheetId="2" r:id="rId2"/>
    <sheet name="2.13" sheetId="3" r:id="rId3"/>
    <sheet name="2.14" sheetId="4" r:id="rId4"/>
    <sheet name="3.1" sheetId="5" r:id="rId5"/>
    <sheet name="3.2" sheetId="6" r:id="rId6"/>
    <sheet name="3.3" sheetId="7" r:id="rId7"/>
    <sheet name="3.4" sheetId="8" r:id="rId8"/>
    <sheet name="3.5" sheetId="9" r:id="rId9"/>
    <sheet name="3.6" sheetId="10" r:id="rId10"/>
    <sheet name="3.7" sheetId="11" r:id="rId11"/>
    <sheet name="3.8" sheetId="12" r:id="rId12"/>
    <sheet name="3.9" sheetId="13" r:id="rId13"/>
    <sheet name="3.10" sheetId="14" r:id="rId14"/>
    <sheet name="3.11" sheetId="15" r:id="rId15"/>
    <sheet name="3.12" sheetId="16" r:id="rId16"/>
    <sheet name="3.13" sheetId="17" r:id="rId17"/>
    <sheet name="3.14" sheetId="18" r:id="rId18"/>
    <sheet name="3.15" sheetId="19" r:id="rId19"/>
    <sheet name="3.16" sheetId="20" r:id="rId20"/>
    <sheet name="3.17" sheetId="21" r:id="rId21"/>
    <sheet name="3.18" sheetId="22" r:id="rId22"/>
    <sheet name="3.19" sheetId="23" r:id="rId23"/>
    <sheet name="3.20" sheetId="24" r:id="rId24"/>
    <sheet name="3.21" sheetId="25" r:id="rId25"/>
    <sheet name="3.22" sheetId="26" r:id="rId26"/>
    <sheet name="3.23" sheetId="27" r:id="rId27"/>
    <sheet name="3.24" sheetId="28" r:id="rId28"/>
    <sheet name="3.25" sheetId="29" r:id="rId29"/>
    <sheet name="3.26" sheetId="30" r:id="rId30"/>
    <sheet name="3.27" sheetId="31" r:id="rId31"/>
    <sheet name="3.28" sheetId="32" r:id="rId32"/>
    <sheet name="3.29" sheetId="33" r:id="rId33"/>
    <sheet name="3.30" sheetId="34" r:id="rId34"/>
    <sheet name="3.31" sheetId="35" r:id="rId35"/>
    <sheet name="3.33" sheetId="36" r:id="rId36"/>
    <sheet name="3.34" sheetId="37" r:id="rId37"/>
    <sheet name="3.35" sheetId="38" r:id="rId38"/>
    <sheet name="3.36" sheetId="39" r:id="rId39"/>
    <sheet name="3.37" sheetId="40" r:id="rId40"/>
    <sheet name="3.38" sheetId="41" r:id="rId41"/>
    <sheet name="3.39" sheetId="42" r:id="rId42"/>
    <sheet name="3.40" sheetId="43" r:id="rId43"/>
    <sheet name="3.41" sheetId="44" r:id="rId44"/>
    <sheet name="3.42" sheetId="45" r:id="rId45"/>
    <sheet name="3.43" sheetId="46" r:id="rId46"/>
    <sheet name="3.44" sheetId="47" r:id="rId47"/>
    <sheet name="3.45" sheetId="48" r:id="rId48"/>
    <sheet name="3.46" sheetId="49" r:id="rId49"/>
    <sheet name="3.47" sheetId="50" r:id="rId50"/>
    <sheet name="3.48" sheetId="51" r:id="rId51"/>
    <sheet name="3.49" sheetId="52" r:id="rId52"/>
    <sheet name="3.51" sheetId="53" r:id="rId53"/>
    <sheet name="4.1" sheetId="54" r:id="rId54"/>
    <sheet name="4.2" sheetId="55" r:id="rId55"/>
    <sheet name="4.3" sheetId="56" r:id="rId56"/>
    <sheet name="4.4" sheetId="57" r:id="rId57"/>
    <sheet name="4.5" sheetId="58" r:id="rId58"/>
    <sheet name="4.6" sheetId="59" r:id="rId59"/>
    <sheet name="4.7" sheetId="60" r:id="rId60"/>
    <sheet name="4.8" sheetId="61" r:id="rId61"/>
    <sheet name="4.9" sheetId="62" r:id="rId62"/>
    <sheet name="4.10" sheetId="63" r:id="rId63"/>
    <sheet name="4.11" sheetId="64" r:id="rId64"/>
    <sheet name="4.12" sheetId="65" r:id="rId65"/>
    <sheet name="4.13" sheetId="66" r:id="rId66"/>
    <sheet name="Ramka4" sheetId="67" r:id="rId67"/>
  </sheets>
  <definedNames/>
  <calcPr fullCalcOnLoad="1"/>
</workbook>
</file>

<file path=xl/sharedStrings.xml><?xml version="1.0" encoding="utf-8"?>
<sst xmlns="http://schemas.openxmlformats.org/spreadsheetml/2006/main" count="452" uniqueCount="273">
  <si>
    <t>Miesięczny wynik netto sektora bankowego</t>
  </si>
  <si>
    <t>mld zł</t>
  </si>
  <si>
    <t>Zwrot z aktywów</t>
  </si>
  <si>
    <t>Pierwszy kwartyl</t>
  </si>
  <si>
    <t>Mediana</t>
  </si>
  <si>
    <t>Odstęp międzykwartylowy</t>
  </si>
  <si>
    <t>Średnia</t>
  </si>
  <si>
    <t>Wskaźnik ROE krajowego sektora bankowego i dekompozycja zmian</t>
  </si>
  <si>
    <t xml:space="preserve">ROE </t>
  </si>
  <si>
    <t>Udział zysku netto w zysku brutto</t>
  </si>
  <si>
    <t>Udział zysku brutto w wyniku działalności</t>
  </si>
  <si>
    <t>Rentowność aktywów ważonych ryzykiem</t>
  </si>
  <si>
    <t>Aktywa ważone ryzykiem do funduszy podstawowych brutto</t>
  </si>
  <si>
    <t>Skorygowana marża odsetkowa netto i udział kredytów ze stwierdzoną utratą wartości w portfelu kredytów</t>
  </si>
  <si>
    <t>Wskaźnik należności zagrożonych</t>
  </si>
  <si>
    <t>Skorygowana marża odsetkowa netto</t>
  </si>
  <si>
    <t>Marża odsetkowa netto</t>
  </si>
  <si>
    <t>Przychody odsetkowe z papierów wartościowych</t>
  </si>
  <si>
    <t>Odpisy netto z tytułu utraty wartości należności</t>
  </si>
  <si>
    <t>Tempo wzrostu składki przypisanej brutto w sektorze ubezpieczeń</t>
  </si>
  <si>
    <t>Ubezpieczenia na życie</t>
  </si>
  <si>
    <t>Ubezpieczenia majątkowe</t>
  </si>
  <si>
    <t>Współczynnik szkodowości brutto</t>
  </si>
  <si>
    <t>Struktura lokat zakładów ubezpieczeń</t>
  </si>
  <si>
    <t>Ubezpieczenia na życie / Life insurance sector</t>
  </si>
  <si>
    <t>Inne lokaty</t>
  </si>
  <si>
    <t>Nieruchomości</t>
  </si>
  <si>
    <t>Jednostki uczestnictwa i certyfikaty w funduszach inwestycyjnych</t>
  </si>
  <si>
    <t>Lokaty terminowe</t>
  </si>
  <si>
    <t>Pożyczki</t>
  </si>
  <si>
    <t>Akcje i udziały</t>
  </si>
  <si>
    <t>Lokaty w jednostkach podporządkowanych</t>
  </si>
  <si>
    <t>Dłużne papiery wartościowe</t>
  </si>
  <si>
    <t>Ubezpieczenia majątkowe / Non-life insurance sector</t>
  </si>
  <si>
    <t>Rozkład wskaźnika monitorowania działalności w dziale ubezpieczeń na życie</t>
  </si>
  <si>
    <t>&lt;100%</t>
  </si>
  <si>
    <t>100-150%</t>
  </si>
  <si>
    <t>150-200%</t>
  </si>
  <si>
    <t>200-250%</t>
  </si>
  <si>
    <t>250-300%</t>
  </si>
  <si>
    <t>&gt;300%</t>
  </si>
  <si>
    <t>Rozkład wskaźnika monitorowania działalności w dziale ubezpieczeń majątkowych</t>
  </si>
  <si>
    <t>Rentowność techniczna PTE a wartość zarządzanych aktywów OFE</t>
  </si>
  <si>
    <t>Aktywa netto OFE (mld zł)</t>
  </si>
  <si>
    <t xml:space="preserve">Rentowność techniczna </t>
  </si>
  <si>
    <t>Stopy zwrotu OFE</t>
  </si>
  <si>
    <t>MWSZ</t>
  </si>
  <si>
    <t>SWSZ</t>
  </si>
  <si>
    <t>MXSZ</t>
  </si>
  <si>
    <t>MNSZ</t>
  </si>
  <si>
    <t>Symulacja stóp zwrotu OFE</t>
  </si>
  <si>
    <t xml:space="preserve">MNSZ </t>
  </si>
  <si>
    <t xml:space="preserve">Różnica </t>
  </si>
  <si>
    <t>Wartość narażona na ryzyko</t>
  </si>
  <si>
    <t>Minimum</t>
  </si>
  <si>
    <t>Maksimum</t>
  </si>
  <si>
    <t>Relacja kapitałów PTE do 1% wartości aktywów zarządzanych przez nie OFE</t>
  </si>
  <si>
    <t>Średnia ważona</t>
  </si>
  <si>
    <t>Relacja kapitałów własnych PTE do 1% wartości aktywów zarządzanych przez nie OFE w zestawieniu z wielkością aktywów tych OFE</t>
  </si>
  <si>
    <t>Aktywa OFE (mld zł)</t>
  </si>
  <si>
    <t xml:space="preserve">Kapitał/1% aktywów </t>
  </si>
  <si>
    <t>Struktura portfeli inwestycyjnych OFE</t>
  </si>
  <si>
    <t>Skarbowe papiery wartościowe</t>
  </si>
  <si>
    <t>Akcje</t>
  </si>
  <si>
    <t>Inwestycje zagraniczne</t>
  </si>
  <si>
    <t>Inne</t>
  </si>
  <si>
    <t>Wskaźnik kredytów zagrożonych dla przedsiębiorstw</t>
  </si>
  <si>
    <t xml:space="preserve">Odsetek przedsiębiorstw z ujemną wartością przepływów pieniężnych z działalności operacyjnej </t>
  </si>
  <si>
    <t>w %</t>
  </si>
  <si>
    <t>3-2010</t>
  </si>
  <si>
    <t>Wskaźnik pokrycia kredytów przepływami pieniężnymi</t>
  </si>
  <si>
    <t>Wskaźnik pokrycia zobowiązań przepływami pieniężnymi</t>
  </si>
  <si>
    <t>Rentowność przedsiębiorstw</t>
  </si>
  <si>
    <t>Dźwignia finansowa</t>
  </si>
  <si>
    <t>Obciążenie wyniku operacyjnego odsetkami</t>
  </si>
  <si>
    <t>Wskaźnik obciążenia kredytami</t>
  </si>
  <si>
    <t xml:space="preserve">Wskaźnik obciążenia długiem </t>
  </si>
  <si>
    <t>3-2007</t>
  </si>
  <si>
    <t>6-2007</t>
  </si>
  <si>
    <t>9-2007</t>
  </si>
  <si>
    <t>12-2007</t>
  </si>
  <si>
    <t>3-2008</t>
  </si>
  <si>
    <t>6-2008</t>
  </si>
  <si>
    <t>9-2008</t>
  </si>
  <si>
    <t>12-2008</t>
  </si>
  <si>
    <t>3-2009</t>
  </si>
  <si>
    <t>6-2009</t>
  </si>
  <si>
    <t>Indeks sektorowy WIG-Banki na tle indeksu WIG</t>
  </si>
  <si>
    <t>WIG</t>
  </si>
  <si>
    <t>WIG-Banki</t>
  </si>
  <si>
    <t xml:space="preserve">Value at Risk z tytułu ryzyka walutowego </t>
  </si>
  <si>
    <t>Współczynnik wypłacalności banków komercyjnych w sytuacji nieodnowienia zabezpieczeń przed ryzykiem walutowym</t>
  </si>
  <si>
    <t>Współczynnik wypłacalności</t>
  </si>
  <si>
    <t>31.03.2010</t>
  </si>
  <si>
    <t>1/3 pozycji niezabezpieczona</t>
  </si>
  <si>
    <t>2/3 pozycji niezabezpieczone</t>
  </si>
  <si>
    <t>Cała pozycja niezabezpieczona</t>
  </si>
  <si>
    <t>&lt;4%</t>
  </si>
  <si>
    <t>4-6%</t>
  </si>
  <si>
    <t>6-8%</t>
  </si>
  <si>
    <t>8-10%</t>
  </si>
  <si>
    <t>10-12%</t>
  </si>
  <si>
    <t>&gt;12%</t>
  </si>
  <si>
    <t>Value at Risk z tytułu łącznego ryzyka walutowego i stopy procentowej</t>
  </si>
  <si>
    <t>9-2009</t>
  </si>
  <si>
    <t>12-2009</t>
  </si>
  <si>
    <t xml:space="preserve">Luka finansowania </t>
  </si>
  <si>
    <t>Średnia            (stały kurs)</t>
  </si>
  <si>
    <t>Nowe depozyty złotowe gospodarstw domowych – wartość umów w miesiacu</t>
  </si>
  <si>
    <t>Kwota</t>
  </si>
  <si>
    <t>Oprocentowanie</t>
  </si>
  <si>
    <t>Średniomiesięczna stawka WIBOR 3M</t>
  </si>
  <si>
    <t>Nowe depozyty złotowe przedsiębiorstw – wartość umów w miesiacu</t>
  </si>
  <si>
    <t>Zobowiązania wobec krajowych i zagranicznych banków i oddziałów instytucji kredytowych</t>
  </si>
  <si>
    <t>Rezydent</t>
  </si>
  <si>
    <t>Nierezydent</t>
  </si>
  <si>
    <t>Rezydent - wartości przeliczone wg stałego kursu z 12.2007</t>
  </si>
  <si>
    <t>Nierezydent - wartości przeliczone wg stałego kursu z 12.2007</t>
  </si>
  <si>
    <t>Obroty na rynku depozytów międzybankowych</t>
  </si>
  <si>
    <t>Całość rynku - na podstawie danych z systemu SORBNET</t>
  </si>
  <si>
    <t>Dane stanowiące podstawę do wyliczenia stawki POLONIA</t>
  </si>
  <si>
    <t xml:space="preserve">Struktura finansowania w bankach o strategii depozytowej, strategii finansowania zagranicznego i strategii mieszanej </t>
  </si>
  <si>
    <t>Strategia Depozytowa (lewy panel)</t>
  </si>
  <si>
    <t>A – depozyty sektora niefinansowego, rzadowego i samorzadowego</t>
  </si>
  <si>
    <t>B - zobowiazania wobec podmiotów finansowych - rezydentów</t>
  </si>
  <si>
    <t>C - zobowiazania wobec podmiotów finansowych - nierezydentów</t>
  </si>
  <si>
    <t>D - zobowiazania z tytułu operacji Repo z NBP</t>
  </si>
  <si>
    <t>E - kapitały</t>
  </si>
  <si>
    <t>F - pozostałe pasywa</t>
  </si>
  <si>
    <t>Strategia finansowania zagranicznego (środkowy panel)</t>
  </si>
  <si>
    <t>Strategia mieszana (prawy panel)</t>
  </si>
  <si>
    <t>Relacja srodków obcych stabilnych do aktywów o ograniczonej płynności w bankach komercyjnych</t>
  </si>
  <si>
    <t>Aktywa o ograniczonej płynnosci i wybrane pozycje pasywów w bankach komercyjnych</t>
  </si>
  <si>
    <t>Depozyty</t>
  </si>
  <si>
    <t>Finansowanie zagraniczne</t>
  </si>
  <si>
    <t>Środki obce stabilne</t>
  </si>
  <si>
    <t>Aktywa o ograniczonej płynności</t>
  </si>
  <si>
    <t>Relacja skorygowanej luki płynności do aktywów o zapadalności do jednego miesiaca</t>
  </si>
  <si>
    <t>Saldo operacji otwartego rynku NBP</t>
  </si>
  <si>
    <t>Bony pieniężne NBP w relacji do aktywów banków</t>
  </si>
  <si>
    <t>Obligacje i bony skarbowe w relacji do aktywów banków</t>
  </si>
  <si>
    <t>Struktura aktywów krajowych banków komercyjnych według wskaźnika pokrycia skorygowanej luki płynności papierami skarbowymi</t>
  </si>
  <si>
    <t>&lt;0% - 25%)</t>
  </si>
  <si>
    <t>&lt;25% - 50%)</t>
  </si>
  <si>
    <t>&lt;50% - 75%)</t>
  </si>
  <si>
    <t>&lt;75% - 100%)</t>
  </si>
  <si>
    <t>&gt;= 100%</t>
  </si>
  <si>
    <t>Nadzorcza norma płynności M2 w bankach komercyjnych</t>
  </si>
  <si>
    <t>Rozkład aktywów banków komercyjnych według współczynnika pokrycia aktywów stabilnymi zródłami finansowania (Net Stable Funding Requirement) na koniec kwietnia 2010 r.</t>
  </si>
  <si>
    <t>Współczynnik pokrycia aktywów stabilnymi zródłami finansowania (NFSR)</t>
  </si>
  <si>
    <t>30.04.2010</t>
  </si>
  <si>
    <t>&lt;25%</t>
  </si>
  <si>
    <t>25-50%</t>
  </si>
  <si>
    <t>50-70%</t>
  </si>
  <si>
    <t>70-80%</t>
  </si>
  <si>
    <t>80-90%</t>
  </si>
  <si>
    <t>90-100%</t>
  </si>
  <si>
    <t>&gt;=100%</t>
  </si>
  <si>
    <t>Współczynnik szkodowości brutto w sektorze ubezpieczeń majątkowych</t>
  </si>
  <si>
    <t>Wskaźnik monitorowania działalności w sektorze ubezpieczeń</t>
  </si>
  <si>
    <t>Pre-tax profit margin</t>
  </si>
  <si>
    <t>Profit margin</t>
  </si>
  <si>
    <t>03-2010</t>
  </si>
  <si>
    <t xml:space="preserve">Obciążenie wyniku operacyjnego odsetkami </t>
  </si>
  <si>
    <t>Obciążenie wyniku operacyjnego odsetkami  (trzymiesięczna średnia krocząca)</t>
  </si>
  <si>
    <t>Sales profitability rate</t>
  </si>
  <si>
    <t>Dynamika akcji kredytowej (r/r)</t>
  </si>
  <si>
    <t xml:space="preserve">Kredyty dla przedsiębiorstw  </t>
  </si>
  <si>
    <t>Kredyty dla gospodarstw domowych</t>
  </si>
  <si>
    <t>Kredyty dla sektora niefinansowego ogółem</t>
  </si>
  <si>
    <t>Zmiany (m/m) kredytów dla przedsiębiorstw</t>
  </si>
  <si>
    <t>Średnia w 2008 r.</t>
  </si>
  <si>
    <t>Średnia w 2009 r.</t>
  </si>
  <si>
    <t>Zmiany (m/m) kredytów konsumpcyjnych dla gospodarstw domowych</t>
  </si>
  <si>
    <t>Kredyty konsumpcyjne</t>
  </si>
  <si>
    <t>Zmiany (m/m) kredytów mieszkaniowych dla gospodarstw domowych</t>
  </si>
  <si>
    <t>Kredyty mieszkaniowe</t>
  </si>
  <si>
    <t>Struktura walutowa nowo udzielonych kredytów mieszkaniowych dla gospodarstw domowych</t>
  </si>
  <si>
    <t>PLN</t>
  </si>
  <si>
    <t>EUR</t>
  </si>
  <si>
    <t>USD</t>
  </si>
  <si>
    <t>CHF</t>
  </si>
  <si>
    <t>Nowo udzielone kredyty w podziale na waluty</t>
  </si>
  <si>
    <t>Siła nabywcza konsumenta na wybranych rynkach mieszkaniowych</t>
  </si>
  <si>
    <t>Wrocław</t>
  </si>
  <si>
    <t xml:space="preserve"> Łódź</t>
  </si>
  <si>
    <t xml:space="preserve"> Kraków </t>
  </si>
  <si>
    <t xml:space="preserve"> Warszawa </t>
  </si>
  <si>
    <t xml:space="preserve">Gdańsk </t>
  </si>
  <si>
    <t xml:space="preserve"> Gdynia </t>
  </si>
  <si>
    <t xml:space="preserve">Poznań </t>
  </si>
  <si>
    <t>Dynamika cen mieszkań na rynku pierwotnym w największych miastach r/r</t>
  </si>
  <si>
    <t>Łódź</t>
  </si>
  <si>
    <t>Kraków</t>
  </si>
  <si>
    <t>Warszawa</t>
  </si>
  <si>
    <t>Gdańsk</t>
  </si>
  <si>
    <t>Gdynia</t>
  </si>
  <si>
    <t>Poznań</t>
  </si>
  <si>
    <t>Dynamika cen mieszkań na rynku wtórnym w największych miastach r/r</t>
  </si>
  <si>
    <t>Rozkład aktywów krajowych banków komercyjnych według współczynnika wypłacalności</t>
  </si>
  <si>
    <t>poniżej 0</t>
  </si>
  <si>
    <t>0 - 4%</t>
  </si>
  <si>
    <t>4 - 8%</t>
  </si>
  <si>
    <t>8 - 9%</t>
  </si>
  <si>
    <t>9 - 10%</t>
  </si>
  <si>
    <t>10 - 11%</t>
  </si>
  <si>
    <t>11 - 12%</t>
  </si>
  <si>
    <t>12 - 16%</t>
  </si>
  <si>
    <t>powyżej 16%</t>
  </si>
  <si>
    <t>Gospodarstwa domowe</t>
  </si>
  <si>
    <t>Przedsiębiorstwa</t>
  </si>
  <si>
    <t>Kwartalne zmiany kwot kredytów ze stwierdzoną utratą wartosci</t>
  </si>
  <si>
    <t>Kwartalne zmiany kwot kredytów mieszkaniowych ze stwierdzoną utratą wartości dla gospodarstw domowych</t>
  </si>
  <si>
    <t>mln zł</t>
  </si>
  <si>
    <t>Relacja raty kredytu obliczonej według bieżących danych rynkowych do raty w momencie udzielenia na tle miesięcznych przyrostów kredytów</t>
  </si>
  <si>
    <t>w % / mld zł</t>
  </si>
  <si>
    <t>Relacja</t>
  </si>
  <si>
    <t>Przyrost kredytu</t>
  </si>
  <si>
    <t>Kredyty złotowe</t>
  </si>
  <si>
    <t>Kredyty walutowe</t>
  </si>
  <si>
    <t>III kwartał 2006</t>
  </si>
  <si>
    <t>IV kwartał 2006</t>
  </si>
  <si>
    <t>I kwartał 2007</t>
  </si>
  <si>
    <t>II kwartał 2007</t>
  </si>
  <si>
    <t>III kwartał 2007</t>
  </si>
  <si>
    <t>IV kwartał 2007</t>
  </si>
  <si>
    <t>I kwartał 2008</t>
  </si>
  <si>
    <t>II kwartał 2008</t>
  </si>
  <si>
    <t>III kwartał 2008</t>
  </si>
  <si>
    <t>IV kwartał 2008</t>
  </si>
  <si>
    <t>I kwartał 2009</t>
  </si>
  <si>
    <t>II kwartał 2009</t>
  </si>
  <si>
    <t>III kwartał 2009</t>
  </si>
  <si>
    <t>IV kwartał 2009</t>
  </si>
  <si>
    <t>I kwartał 2010</t>
  </si>
  <si>
    <t>Średnie dochody na osobe w momencie udzielenia kredytu</t>
  </si>
  <si>
    <t>w tys zł</t>
  </si>
  <si>
    <t>II kwartał 2006</t>
  </si>
  <si>
    <t>Udział w portfelu banków kredytów mieszkaniowych udzielonych kredytobiorcom z poszczególnych przedziałów dochodowych</t>
  </si>
  <si>
    <t>&lt;1</t>
  </si>
  <si>
    <t>&lt;1,2)</t>
  </si>
  <si>
    <t>&lt;2,3)</t>
  </si>
  <si>
    <t>&lt;3,4)</t>
  </si>
  <si>
    <t>&lt;4,5)</t>
  </si>
  <si>
    <t>&gt;=5</t>
  </si>
  <si>
    <t>Średnia wartość kredytu mieszkaniowego wyrażona w miesiecznych dochodach gospodarstwa domowego zaciagajacego kredyt mieszkaniowy</t>
  </si>
  <si>
    <t>Średnie LTV kredytów mieszkaniowych w CHF dla poszczególnych kwartałów udzielonych kredytu</t>
  </si>
  <si>
    <t>W kwartale udzielenia kredytu</t>
  </si>
  <si>
    <t>Obecnie</t>
  </si>
  <si>
    <t>Średnie LTV kredytów mieszkaniowych złotowych dla poszczególnych kwartałów udzielania kredytów</t>
  </si>
  <si>
    <t>Udział kredytów zabezpieczonych hipoteka w kredytach mieszkaniowych dla gospodarstw domowych</t>
  </si>
  <si>
    <t>Kwartalne zmiany kwot kredytów konsumpcyjnych ze stwierdzoną utratą wartości dla gospodarstw domowych</t>
  </si>
  <si>
    <t>w mld zł</t>
  </si>
  <si>
    <t xml:space="preserve">Jakość głównych rodzajów kredytów dla gospodarstw domowych </t>
  </si>
  <si>
    <t>w punktach procentowych</t>
  </si>
  <si>
    <t>Z tytułu kart kredytowych</t>
  </si>
  <si>
    <t>Pozostałe konsumpcyjne</t>
  </si>
  <si>
    <t>Mieszkaniowe</t>
  </si>
  <si>
    <t>Kredyty samochodowe</t>
  </si>
  <si>
    <t>Przecietny współczynnik wypłacalnosci banków komercyjnych w scenariuszach pogorszenia sie jakosci naleznosci o stwierdzonej utracie wartosci</t>
  </si>
  <si>
    <t>Aktywa banków komercyjnych według odsetka kredytów obsługiwanych terminowo, którego pogorszenie jakosci obnizyłoby współczynnik wypłacalnosci do 8%</t>
  </si>
  <si>
    <t>Więcej</t>
  </si>
  <si>
    <t>Scenariusz 1 – odzyskanie 100% wartości zabezpieczeń</t>
  </si>
  <si>
    <t>Scenariusz 2 – spadek wartości zabezpieczeń o 25%</t>
  </si>
  <si>
    <t>Scenariusz 3 – spadek wartości zabezpieczeń o 50%</t>
  </si>
  <si>
    <t>Relacja wartości przepływów pieniężnych z działalności operacyjnej (w skali roku) do wartości zobowiązań przedsiębiorstw</t>
  </si>
  <si>
    <t>Zmiany wskazników makroekonomicznych w ostatnich trzech latach</t>
  </si>
  <si>
    <t>Realne tempo wzrostu spożycia indywidualnego (w % r/r)</t>
  </si>
  <si>
    <t>Tempo wzrostu kredytu dla gospodarstw domowych (w % r/r)</t>
  </si>
  <si>
    <t>Tempo wzrostu kredytu dla przedsiębiorstw (w % r/r)</t>
  </si>
  <si>
    <t>Realne tempo wzrostu nakładów na środki trwałe (w % r/r)</t>
  </si>
  <si>
    <t>Bezrobocie 
wg BAEL (w %)</t>
  </si>
  <si>
    <t>Realne tempo wzrostu wynagrodzeń (w % r/r)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</si>
</sst>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m/yyyy"/>
    <numFmt numFmtId="172" formatCode="0.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[$-415]d\ mmmm\ yyyy"/>
    <numFmt numFmtId="179" formatCode="[$-415]mmm\ yy;@"/>
    <numFmt numFmtId="180" formatCode="mm/yyyy"/>
    <numFmt numFmtId="181" formatCode="yyyy/mm"/>
    <numFmt numFmtId="182" formatCode="yyyy/mm/dd;@"/>
    <numFmt numFmtId="183" formatCode="yy/mm/dd;@"/>
    <numFmt numFmtId="184" formatCode="#,##0.0"/>
    <numFmt numFmtId="185" formatCode="yyyy"/>
    <numFmt numFmtId="186" formatCode="#,##0.00_ ;\-#,##0.00\ "/>
    <numFmt numFmtId="187" formatCode="#,##0.000"/>
    <numFmt numFmtId="188" formatCode="#,##0.0000"/>
    <numFmt numFmtId="189" formatCode="0.0000000000"/>
    <numFmt numFmtId="190" formatCode="0.000000000"/>
    <numFmt numFmtId="191" formatCode="0.00000000000"/>
    <numFmt numFmtId="192" formatCode="0.000000000000"/>
    <numFmt numFmtId="193" formatCode="0.0000%"/>
    <numFmt numFmtId="194" formatCode="yyyy\-mm\-dd"/>
    <numFmt numFmtId="195" formatCode="mmm/yyyy"/>
    <numFmt numFmtId="196" formatCode="mm/yy"/>
    <numFmt numFmtId="197" formatCode="_(* #,##0.0_);_(* \(#,##0.0\);_(* &quot;-&quot;??_);_(@_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000"/>
    <numFmt numFmtId="207" formatCode="0.00000%"/>
    <numFmt numFmtId="208" formatCode="#,##0.00\ &quot;zł&quot;"/>
  </numFmts>
  <fonts count="12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Arial Black"/>
      <family val="2"/>
    </font>
    <font>
      <b/>
      <sz val="11"/>
      <name val="Arial"/>
      <family val="0"/>
    </font>
    <font>
      <sz val="8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1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0">
      <alignment/>
    </xf>
    <xf numFmtId="171" fontId="5" fillId="0" borderId="0" xfId="20" applyNumberFormat="1" applyFont="1">
      <alignment/>
    </xf>
    <xf numFmtId="43" fontId="0" fillId="0" borderId="0" xfId="16" applyAlignment="1">
      <alignment/>
    </xf>
    <xf numFmtId="3" fontId="0" fillId="0" borderId="0" xfId="20" applyNumberFormat="1">
      <alignment/>
    </xf>
    <xf numFmtId="2" fontId="0" fillId="0" borderId="0" xfId="20" applyNumberFormat="1">
      <alignment/>
    </xf>
    <xf numFmtId="2" fontId="0" fillId="0" borderId="0" xfId="16" applyNumberFormat="1" applyAlignment="1">
      <alignment horizontal="center"/>
    </xf>
    <xf numFmtId="2" fontId="0" fillId="0" borderId="0" xfId="20" applyNumberFormat="1" applyAlignment="1">
      <alignment horizontal="center"/>
    </xf>
    <xf numFmtId="14" fontId="0" fillId="0" borderId="0" xfId="20" applyFont="1">
      <alignment vertical="center"/>
    </xf>
    <xf numFmtId="0" fontId="0" fillId="0" borderId="0" xfId="20" applyFont="1">
      <alignment/>
    </xf>
    <xf numFmtId="14" fontId="0" fillId="0" borderId="0" xfId="20" applyFont="1" applyAlignment="1">
      <alignment horizontal="center"/>
    </xf>
    <xf numFmtId="14" fontId="5" fillId="0" borderId="0" xfId="20" applyFont="1" applyAlignment="1">
      <alignment horizontal="center" vertical="center" wrapText="1"/>
    </xf>
    <xf numFmtId="171" fontId="5" fillId="0" borderId="0" xfId="20" applyNumberFormat="1" applyFont="1" applyAlignment="1">
      <alignment horizontal="right"/>
    </xf>
    <xf numFmtId="10" fontId="0" fillId="0" borderId="0" xfId="20" applyNumberFormat="1" applyFont="1">
      <alignment vertical="center"/>
    </xf>
    <xf numFmtId="10" fontId="0" fillId="0" borderId="0" xfId="20" applyNumberFormat="1" applyFont="1">
      <alignment vertical="center"/>
    </xf>
    <xf numFmtId="0" fontId="5" fillId="0" borderId="0" xfId="20" applyNumberFormat="1" applyFont="1" applyAlignment="1">
      <alignment horizontal="center" vertical="center" wrapText="1"/>
    </xf>
    <xf numFmtId="169" fontId="0" fillId="0" borderId="0" xfId="22" applyNumberFormat="1" applyAlignment="1">
      <alignment/>
    </xf>
    <xf numFmtId="10" fontId="0" fillId="0" borderId="0" xfId="20" applyNumberFormat="1">
      <alignment/>
    </xf>
    <xf numFmtId="174" fontId="0" fillId="0" borderId="0" xfId="20" applyNumberFormat="1">
      <alignment/>
    </xf>
    <xf numFmtId="14" fontId="6" fillId="0" borderId="0" xfId="20" applyFont="1" applyAlignment="1">
      <alignment horizontal="center" vertical="center" wrapText="1"/>
    </xf>
    <xf numFmtId="0" fontId="6" fillId="0" borderId="0" xfId="20" applyNumberFormat="1" applyFont="1" applyAlignment="1">
      <alignment horizontal="center" vertical="center" wrapText="1"/>
    </xf>
    <xf numFmtId="0" fontId="0" fillId="0" borderId="0" xfId="20" applyAlignment="1">
      <alignment wrapText="1"/>
    </xf>
    <xf numFmtId="14" fontId="0" fillId="0" borderId="0" xfId="15" applyFont="1">
      <alignment vertical="center"/>
    </xf>
    <xf numFmtId="14" fontId="1" fillId="0" borderId="0" xfId="15">
      <alignment vertical="center"/>
    </xf>
    <xf numFmtId="14" fontId="0" fillId="0" borderId="0" xfId="15" applyFont="1" applyAlignment="1">
      <alignment horizontal="left"/>
    </xf>
    <xf numFmtId="171" fontId="5" fillId="0" borderId="0" xfId="15" applyNumberFormat="1" applyFont="1" applyBorder="1" applyAlignment="1">
      <alignment horizontal="right" vertical="center"/>
    </xf>
    <xf numFmtId="10" fontId="0" fillId="0" borderId="0" xfId="22" applyNumberFormat="1" applyFont="1" applyFill="1" applyBorder="1" applyAlignment="1">
      <alignment horizontal="right" vertical="center"/>
    </xf>
    <xf numFmtId="17" fontId="5" fillId="0" borderId="0" xfId="15" applyNumberFormat="1" applyFont="1" applyAlignment="1">
      <alignment horizontal="center" vertical="center" wrapText="1"/>
    </xf>
    <xf numFmtId="169" fontId="0" fillId="0" borderId="0" xfId="22" applyNumberFormat="1" applyFont="1" applyFill="1" applyBorder="1" applyAlignment="1">
      <alignment horizontal="right" vertical="center"/>
    </xf>
    <xf numFmtId="169" fontId="0" fillId="0" borderId="0" xfId="15" applyNumberFormat="1" applyFont="1">
      <alignment vertical="center"/>
    </xf>
    <xf numFmtId="14" fontId="5" fillId="0" borderId="0" xfId="15" applyFont="1" applyAlignment="1">
      <alignment horizontal="center" wrapText="1"/>
    </xf>
    <xf numFmtId="14" fontId="0" fillId="0" borderId="0" xfId="15" applyFont="1" applyAlignment="1">
      <alignment wrapText="1"/>
    </xf>
    <xf numFmtId="171" fontId="5" fillId="0" borderId="0" xfId="15" applyNumberFormat="1" applyFont="1">
      <alignment vertical="center"/>
    </xf>
    <xf numFmtId="14" fontId="5" fillId="0" borderId="0" xfId="15" applyFont="1" applyBorder="1" applyAlignment="1">
      <alignment horizontal="left" vertical="center" wrapText="1"/>
    </xf>
    <xf numFmtId="10" fontId="0" fillId="0" borderId="0" xfId="22" applyNumberFormat="1" applyFont="1" applyAlignment="1">
      <alignment horizontal="right" vertical="center"/>
    </xf>
    <xf numFmtId="10" fontId="0" fillId="0" borderId="0" xfId="15" applyNumberFormat="1" applyFont="1" applyFill="1" applyBorder="1" applyAlignment="1">
      <alignment horizontal="right" vertical="center"/>
    </xf>
    <xf numFmtId="10" fontId="0" fillId="0" borderId="0" xfId="15" applyNumberFormat="1" applyFont="1" applyAlignment="1">
      <alignment horizontal="right" vertical="center"/>
    </xf>
    <xf numFmtId="10" fontId="0" fillId="0" borderId="0" xfId="15" applyNumberFormat="1" applyFont="1" applyBorder="1" applyAlignment="1">
      <alignment horizontal="right" vertical="center"/>
    </xf>
    <xf numFmtId="14" fontId="5" fillId="0" borderId="0" xfId="15" applyFont="1" applyAlignment="1">
      <alignment horizontal="left" vertical="center" wrapText="1"/>
    </xf>
    <xf numFmtId="14" fontId="7" fillId="0" borderId="0" xfId="15" applyFont="1">
      <alignment vertical="center"/>
    </xf>
    <xf numFmtId="169" fontId="0" fillId="0" borderId="0" xfId="15" applyNumberFormat="1" applyFont="1" applyBorder="1">
      <alignment vertical="center"/>
    </xf>
    <xf numFmtId="14" fontId="8" fillId="0" borderId="0" xfId="15" applyFont="1">
      <alignment vertical="center"/>
    </xf>
    <xf numFmtId="14" fontId="5" fillId="0" borderId="0" xfId="15" applyNumberFormat="1" applyFont="1" applyBorder="1" applyAlignment="1">
      <alignment horizontal="center" vertical="center"/>
    </xf>
    <xf numFmtId="14" fontId="5" fillId="0" borderId="0" xfId="15" applyFont="1">
      <alignment vertical="center"/>
    </xf>
    <xf numFmtId="10" fontId="0" fillId="0" borderId="0" xfId="22" applyNumberFormat="1" applyFont="1" applyAlignment="1">
      <alignment/>
    </xf>
    <xf numFmtId="2" fontId="0" fillId="0" borderId="0" xfId="16" applyNumberFormat="1" applyFont="1" applyAlignment="1">
      <alignment/>
    </xf>
    <xf numFmtId="14" fontId="5" fillId="0" borderId="0" xfId="16" applyNumberFormat="1" applyFont="1" applyAlignment="1">
      <alignment/>
    </xf>
    <xf numFmtId="2" fontId="5" fillId="0" borderId="0" xfId="16" applyNumberFormat="1" applyFont="1" applyAlignment="1">
      <alignment/>
    </xf>
    <xf numFmtId="169" fontId="0" fillId="0" borderId="0" xfId="22" applyNumberFormat="1" applyFont="1" applyAlignment="1">
      <alignment/>
    </xf>
    <xf numFmtId="14" fontId="5" fillId="0" borderId="0" xfId="15" applyFont="1" applyAlignment="1">
      <alignment horizontal="center" vertical="center" wrapText="1"/>
    </xf>
    <xf numFmtId="14" fontId="0" fillId="0" borderId="0" xfId="15" applyFont="1">
      <alignment vertical="center"/>
    </xf>
    <xf numFmtId="14" fontId="0" fillId="0" borderId="0" xfId="15" applyFont="1" applyAlignment="1">
      <alignment horizontal="left"/>
    </xf>
    <xf numFmtId="2" fontId="0" fillId="0" borderId="0" xfId="15" applyNumberFormat="1" applyFont="1" applyAlignment="1">
      <alignment horizontal="center"/>
    </xf>
    <xf numFmtId="10" fontId="0" fillId="0" borderId="0" xfId="22" applyNumberFormat="1" applyFont="1" applyAlignment="1">
      <alignment horizontal="center"/>
    </xf>
    <xf numFmtId="14" fontId="7" fillId="0" borderId="0" xfId="15" applyFont="1">
      <alignment vertical="center"/>
    </xf>
    <xf numFmtId="14" fontId="5" fillId="0" borderId="0" xfId="15" applyFont="1" applyAlignment="1">
      <alignment horizontal="center"/>
    </xf>
    <xf numFmtId="171" fontId="5" fillId="0" borderId="0" xfId="15" applyNumberFormat="1" applyFont="1" applyBorder="1" applyAlignment="1">
      <alignment horizontal="center" vertical="center"/>
    </xf>
    <xf numFmtId="10" fontId="0" fillId="0" borderId="0" xfId="15" applyNumberFormat="1" applyFont="1">
      <alignment vertical="center"/>
    </xf>
    <xf numFmtId="2" fontId="5" fillId="0" borderId="0" xfId="15" applyNumberFormat="1" applyFont="1">
      <alignment vertical="center"/>
    </xf>
    <xf numFmtId="2" fontId="0" fillId="0" borderId="0" xfId="22" applyNumberFormat="1" applyFont="1" applyAlignment="1">
      <alignment/>
    </xf>
    <xf numFmtId="14" fontId="5" fillId="0" borderId="0" xfId="15" applyNumberFormat="1" applyFont="1">
      <alignment vertical="center"/>
    </xf>
    <xf numFmtId="14" fontId="7" fillId="0" borderId="0" xfId="15" applyFont="1" applyAlignment="1">
      <alignment horizontal="center"/>
    </xf>
    <xf numFmtId="0" fontId="5" fillId="0" borderId="0" xfId="15" applyNumberFormat="1" applyFont="1" applyAlignment="1">
      <alignment horizontal="center" wrapText="1"/>
    </xf>
    <xf numFmtId="2" fontId="0" fillId="0" borderId="0" xfId="15" applyNumberFormat="1" applyFont="1" applyAlignment="1">
      <alignment horizontal="right"/>
    </xf>
    <xf numFmtId="14" fontId="9" fillId="0" borderId="0" xfId="15" applyFont="1" applyAlignment="1">
      <alignment horizontal="center" wrapText="1"/>
    </xf>
    <xf numFmtId="3" fontId="7" fillId="0" borderId="0" xfId="15" applyNumberFormat="1" applyFont="1" applyAlignment="1">
      <alignment horizontal="right"/>
    </xf>
    <xf numFmtId="14" fontId="7" fillId="0" borderId="0" xfId="15" applyFont="1" applyAlignment="1">
      <alignment horizontal="right"/>
    </xf>
    <xf numFmtId="14" fontId="5" fillId="0" borderId="0" xfId="15" applyFont="1" applyAlignment="1">
      <alignment horizontal="center" vertical="center"/>
    </xf>
    <xf numFmtId="14" fontId="0" fillId="0" borderId="0" xfId="15" applyFont="1" applyAlignment="1">
      <alignment horizontal="center" vertical="center"/>
    </xf>
    <xf numFmtId="14" fontId="7" fillId="0" borderId="0" xfId="15" applyFont="1" applyAlignment="1">
      <alignment horizontal="center" vertical="center"/>
    </xf>
    <xf numFmtId="14" fontId="0" fillId="0" borderId="0" xfId="15" applyFont="1" applyAlignment="1">
      <alignment horizontal="center"/>
    </xf>
    <xf numFmtId="0" fontId="0" fillId="0" borderId="0" xfId="15" applyNumberFormat="1" applyFont="1" applyAlignment="1">
      <alignment horizontal="left" vertical="center"/>
    </xf>
    <xf numFmtId="14" fontId="7" fillId="0" borderId="0" xfId="15" applyFont="1" applyAlignment="1">
      <alignment horizontal="center" vertical="center"/>
    </xf>
    <xf numFmtId="171" fontId="6" fillId="0" borderId="0" xfId="15" applyNumberFormat="1" applyFont="1">
      <alignment vertical="center"/>
    </xf>
    <xf numFmtId="0" fontId="5" fillId="0" borderId="0" xfId="15" applyNumberFormat="1" applyFont="1" applyAlignment="1">
      <alignment horizontal="center" vertical="center" wrapText="1"/>
    </xf>
    <xf numFmtId="0" fontId="5" fillId="0" borderId="0" xfId="15" applyNumberFormat="1" applyFont="1">
      <alignment vertical="center"/>
    </xf>
    <xf numFmtId="0" fontId="5" fillId="0" borderId="0" xfId="15" applyNumberFormat="1" applyFont="1" quotePrefix="1">
      <alignment vertical="center"/>
    </xf>
    <xf numFmtId="14" fontId="5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15" applyNumberFormat="1" applyFont="1" applyAlignment="1">
      <alignment horizontal="right" vertical="center"/>
    </xf>
    <xf numFmtId="0" fontId="0" fillId="0" borderId="0" xfId="19">
      <alignment/>
    </xf>
    <xf numFmtId="0" fontId="0" fillId="0" borderId="0" xfId="19" applyNumberFormat="1">
      <alignment/>
    </xf>
    <xf numFmtId="14" fontId="6" fillId="0" borderId="0" xfId="19" applyFont="1" applyAlignment="1">
      <alignment horizontal="center" vertical="center" wrapText="1"/>
    </xf>
    <xf numFmtId="171" fontId="5" fillId="0" borderId="0" xfId="19" applyNumberFormat="1" applyFont="1">
      <alignment vertical="center"/>
    </xf>
    <xf numFmtId="207" fontId="0" fillId="0" borderId="0" xfId="22" applyNumberFormat="1" applyFont="1" applyAlignment="1">
      <alignment/>
    </xf>
    <xf numFmtId="14" fontId="5" fillId="0" borderId="0" xfId="19" applyFont="1" applyAlignment="1">
      <alignment horizontal="right" vertical="center"/>
    </xf>
    <xf numFmtId="170" fontId="0" fillId="0" borderId="0" xfId="19" applyNumberFormat="1" applyFont="1">
      <alignment vertical="center"/>
    </xf>
    <xf numFmtId="170" fontId="0" fillId="0" borderId="0" xfId="22" applyNumberFormat="1" applyFont="1" applyAlignment="1">
      <alignment/>
    </xf>
    <xf numFmtId="49" fontId="5" fillId="0" borderId="0" xfId="19" applyNumberFormat="1" applyFont="1" applyAlignment="1">
      <alignment horizontal="right" vertical="center"/>
    </xf>
    <xf numFmtId="207" fontId="0" fillId="0" borderId="0" xfId="19" applyNumberFormat="1" applyFont="1">
      <alignment vertical="center"/>
    </xf>
    <xf numFmtId="207" fontId="0" fillId="0" borderId="0" xfId="19" applyNumberFormat="1">
      <alignment/>
    </xf>
    <xf numFmtId="0" fontId="11" fillId="0" borderId="0" xfId="19">
      <alignment/>
    </xf>
    <xf numFmtId="0" fontId="11" fillId="0" borderId="0" xfId="19" applyFont="1">
      <alignment/>
    </xf>
    <xf numFmtId="14" fontId="5" fillId="0" borderId="0" xfId="19" applyFont="1" applyAlignment="1">
      <alignment horizontal="left" vertical="center" wrapText="1"/>
    </xf>
    <xf numFmtId="14" fontId="5" fillId="0" borderId="0" xfId="19" applyFont="1" applyAlignment="1">
      <alignment horizontal="center" vertical="center" wrapText="1"/>
    </xf>
    <xf numFmtId="14" fontId="5" fillId="0" borderId="0" xfId="19" applyFont="1">
      <alignment vertical="center"/>
    </xf>
    <xf numFmtId="169" fontId="11" fillId="0" borderId="0" xfId="19" applyNumberFormat="1">
      <alignment/>
    </xf>
    <xf numFmtId="14" fontId="1" fillId="0" borderId="0" xfId="19">
      <alignment vertical="center"/>
    </xf>
    <xf numFmtId="171" fontId="5" fillId="0" borderId="0" xfId="19" applyNumberFormat="1" applyFont="1">
      <alignment/>
    </xf>
    <xf numFmtId="169" fontId="0" fillId="0" borderId="0" xfId="19" applyNumberFormat="1">
      <alignment/>
    </xf>
    <xf numFmtId="0" fontId="5" fillId="0" borderId="0" xfId="19" applyNumberFormat="1" applyFont="1" applyAlignment="1">
      <alignment horizontal="center" vertical="center" wrapText="1"/>
    </xf>
    <xf numFmtId="2" fontId="0" fillId="0" borderId="0" xfId="19" applyNumberFormat="1">
      <alignment/>
    </xf>
    <xf numFmtId="10" fontId="0" fillId="0" borderId="0" xfId="19" applyNumberFormat="1">
      <alignment/>
    </xf>
    <xf numFmtId="174" fontId="0" fillId="0" borderId="0" xfId="19" applyNumberFormat="1" applyFont="1">
      <alignment vertical="center"/>
    </xf>
    <xf numFmtId="188" fontId="0" fillId="0" borderId="0" xfId="19" applyNumberFormat="1" applyFont="1">
      <alignment vertical="center"/>
    </xf>
    <xf numFmtId="14" fontId="6" fillId="0" borderId="0" xfId="19" applyNumberFormat="1" applyFont="1" applyAlignment="1">
      <alignment horizontal="center" vertical="center" wrapText="1"/>
    </xf>
    <xf numFmtId="180" fontId="5" fillId="0" borderId="0" xfId="19" applyNumberFormat="1" applyFont="1">
      <alignment/>
    </xf>
    <xf numFmtId="4" fontId="0" fillId="0" borderId="0" xfId="19" applyNumberFormat="1">
      <alignment/>
    </xf>
    <xf numFmtId="180" fontId="0" fillId="0" borderId="0" xfId="19" applyNumberFormat="1">
      <alignment/>
    </xf>
    <xf numFmtId="2" fontId="0" fillId="0" borderId="0" xfId="19" applyNumberFormat="1" applyFont="1">
      <alignment vertical="center"/>
    </xf>
    <xf numFmtId="0" fontId="5" fillId="0" borderId="0" xfId="19" applyNumberFormat="1" applyFont="1">
      <alignment/>
    </xf>
    <xf numFmtId="9" fontId="0" fillId="0" borderId="0" xfId="19" applyNumberFormat="1">
      <alignment/>
    </xf>
    <xf numFmtId="168" fontId="0" fillId="0" borderId="0" xfId="19" applyNumberFormat="1">
      <alignment/>
    </xf>
    <xf numFmtId="0" fontId="0" fillId="0" borderId="0" xfId="19" applyFont="1">
      <alignment/>
    </xf>
    <xf numFmtId="169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0" fontId="5" fillId="0" borderId="0" xfId="19" applyFont="1" applyAlignment="1">
      <alignment horizontal="center" vertical="center" wrapText="1"/>
    </xf>
    <xf numFmtId="17" fontId="0" fillId="0" borderId="0" xfId="19" applyNumberFormat="1">
      <alignment/>
    </xf>
    <xf numFmtId="0" fontId="5" fillId="0" borderId="0" xfId="19" applyNumberFormat="1" applyFont="1" applyAlignment="1">
      <alignment horizontal="center"/>
    </xf>
    <xf numFmtId="14" fontId="5" fillId="0" borderId="0" xfId="19" applyFont="1" applyAlignment="1">
      <alignment horizontal="center"/>
    </xf>
    <xf numFmtId="0" fontId="5" fillId="0" borderId="0" xfId="0" applyFont="1" applyAlignment="1">
      <alignment horizontal="center"/>
    </xf>
    <xf numFmtId="169" fontId="0" fillId="0" borderId="0" xfId="0" applyNumberFormat="1" applyAlignment="1">
      <alignment/>
    </xf>
    <xf numFmtId="171" fontId="5" fillId="0" borderId="0" xfId="15" applyNumberFormat="1" applyFont="1" applyFill="1">
      <alignment vertical="center"/>
    </xf>
    <xf numFmtId="184" fontId="0" fillId="0" borderId="0" xfId="15" applyNumberFormat="1" applyFont="1" applyFill="1" applyBorder="1">
      <alignment vertical="center"/>
    </xf>
    <xf numFmtId="171" fontId="5" fillId="0" borderId="0" xfId="15" applyNumberFormat="1" applyFont="1" applyFill="1" applyAlignment="1">
      <alignment horizontal="right" vertical="center"/>
    </xf>
    <xf numFmtId="184" fontId="0" fillId="0" borderId="0" xfId="15" applyNumberFormat="1" applyFont="1">
      <alignment vertical="center"/>
    </xf>
    <xf numFmtId="169" fontId="0" fillId="0" borderId="0" xfId="22" applyNumberFormat="1" applyFont="1" applyAlignment="1">
      <alignment vertical="center"/>
    </xf>
    <xf numFmtId="169" fontId="0" fillId="0" borderId="0" xfId="22" applyNumberFormat="1" applyFont="1" applyFill="1" applyBorder="1" applyAlignment="1">
      <alignment/>
    </xf>
    <xf numFmtId="169" fontId="0" fillId="0" borderId="0" xfId="15" applyNumberFormat="1" applyFont="1" applyFill="1" applyBorder="1">
      <alignment vertical="center"/>
    </xf>
    <xf numFmtId="180" fontId="5" fillId="0" borderId="0" xfId="15" applyNumberFormat="1" applyFont="1" applyFill="1" applyBorder="1">
      <alignment vertical="center"/>
    </xf>
    <xf numFmtId="14" fontId="0" fillId="0" borderId="0" xfId="15" applyFont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15" applyNumberFormat="1" applyFont="1" applyBorder="1">
      <alignment vertical="center"/>
    </xf>
    <xf numFmtId="2" fontId="0" fillId="0" borderId="0" xfId="15" applyNumberFormat="1" applyFont="1" applyFill="1" applyBorder="1">
      <alignment vertical="center"/>
    </xf>
    <xf numFmtId="2" fontId="0" fillId="0" borderId="0" xfId="15" applyNumberFormat="1" applyFont="1">
      <alignment vertical="center"/>
    </xf>
    <xf numFmtId="2" fontId="0" fillId="0" borderId="0" xfId="15" applyNumberFormat="1" applyFont="1">
      <alignment vertical="center"/>
    </xf>
    <xf numFmtId="171" fontId="1" fillId="0" borderId="0" xfId="15" applyNumberFormat="1">
      <alignment vertical="center"/>
    </xf>
    <xf numFmtId="14" fontId="0" fillId="0" borderId="0" xfId="15" applyFont="1" applyAlignment="1">
      <alignment vertical="center"/>
    </xf>
    <xf numFmtId="0" fontId="5" fillId="0" borderId="0" xfId="0" applyFont="1" applyAlignment="1">
      <alignment horizontal="center" wrapText="1"/>
    </xf>
    <xf numFmtId="14" fontId="5" fillId="0" borderId="0" xfId="15" applyFont="1" applyAlignment="1">
      <alignment horizontal="center"/>
    </xf>
    <xf numFmtId="14" fontId="5" fillId="0" borderId="0" xfId="15" applyFont="1" applyAlignment="1">
      <alignment horizontal="center" vertical="center" wrapText="1"/>
    </xf>
    <xf numFmtId="14" fontId="5" fillId="0" borderId="0" xfId="15" applyFont="1" applyFill="1" applyBorder="1" applyAlignment="1">
      <alignment horizontal="center" vertical="center" wrapText="1"/>
    </xf>
    <xf numFmtId="17" fontId="5" fillId="0" borderId="0" xfId="15" applyNumberFormat="1" applyFont="1">
      <alignment vertical="center"/>
    </xf>
    <xf numFmtId="0" fontId="0" fillId="0" borderId="0" xfId="15" applyNumberFormat="1" applyFont="1">
      <alignment vertical="center"/>
    </xf>
    <xf numFmtId="4" fontId="0" fillId="0" borderId="0" xfId="15" applyNumberFormat="1" applyFont="1">
      <alignment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0" fontId="0" fillId="0" borderId="0" xfId="15" applyNumberFormat="1" applyFont="1">
      <alignment vertical="center"/>
    </xf>
    <xf numFmtId="14" fontId="5" fillId="0" borderId="0" xfId="15" applyFont="1" applyAlignment="1">
      <alignment vertical="center" wrapText="1"/>
    </xf>
    <xf numFmtId="171" fontId="0" fillId="0" borderId="0" xfId="0" applyNumberFormat="1" applyAlignment="1">
      <alignment/>
    </xf>
    <xf numFmtId="184" fontId="0" fillId="0" borderId="0" xfId="0" applyNumberFormat="1" applyAlignment="1">
      <alignment/>
    </xf>
    <xf numFmtId="169" fontId="0" fillId="0" borderId="0" xfId="22" applyNumberFormat="1" applyAlignment="1">
      <alignment/>
    </xf>
    <xf numFmtId="9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4" fontId="6" fillId="0" borderId="0" xfId="15" applyFont="1" applyAlignment="1">
      <alignment horizontal="center" vertical="center" wrapText="1"/>
    </xf>
    <xf numFmtId="170" fontId="0" fillId="0" borderId="0" xfId="15" applyNumberFormat="1" applyFont="1">
      <alignment vertical="center"/>
    </xf>
    <xf numFmtId="171" fontId="5" fillId="0" borderId="0" xfId="15" applyNumberFormat="1" applyFont="1" applyAlignment="1">
      <alignment horizontal="right" vertical="center"/>
    </xf>
    <xf numFmtId="10" fontId="0" fillId="0" borderId="0" xfId="15" applyNumberFormat="1" applyFont="1" applyFill="1" applyBorder="1">
      <alignment vertical="center"/>
    </xf>
    <xf numFmtId="14" fontId="5" fillId="0" borderId="0" xfId="15" applyFont="1" applyAlignment="1">
      <alignment wrapText="1"/>
    </xf>
    <xf numFmtId="49" fontId="6" fillId="0" borderId="0" xfId="15" applyNumberFormat="1" applyFont="1" applyAlignment="1">
      <alignment/>
    </xf>
    <xf numFmtId="2" fontId="0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 horizontal="right" vertical="center" wrapText="1"/>
    </xf>
  </cellXfs>
  <cellStyles count="10">
    <cellStyle name="Normal" xfId="0"/>
    <cellStyle name="Comma" xfId="16"/>
    <cellStyle name="Comma [0]" xfId="17"/>
    <cellStyle name="Hyperlink" xfId="18"/>
    <cellStyle name="Normalny_dane do publikacji" xfId="19"/>
    <cellStyle name="Normalny_dane do publikacji moje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E10" sqref="E10"/>
    </sheetView>
  </sheetViews>
  <sheetFormatPr defaultColWidth="9.140625" defaultRowHeight="12.75"/>
  <cols>
    <col min="2" max="7" width="16.421875" style="0" customWidth="1"/>
  </cols>
  <sheetData>
    <row r="1" spans="1:7" ht="12.75">
      <c r="A1" s="50" t="s">
        <v>266</v>
      </c>
      <c r="B1" s="23"/>
      <c r="C1" s="23"/>
      <c r="D1" s="23"/>
      <c r="E1" s="23"/>
      <c r="F1" s="23"/>
      <c r="G1" s="23"/>
    </row>
    <row r="2" spans="1:7" ht="12.75">
      <c r="A2" s="50"/>
      <c r="B2" s="23"/>
      <c r="C2" s="23"/>
      <c r="D2" s="23"/>
      <c r="E2" s="23"/>
      <c r="F2" s="23"/>
      <c r="G2" s="23"/>
    </row>
    <row r="3" spans="1:7" ht="63" customHeight="1">
      <c r="A3" s="158"/>
      <c r="B3" s="74" t="s">
        <v>267</v>
      </c>
      <c r="C3" s="74" t="s">
        <v>268</v>
      </c>
      <c r="D3" s="74" t="s">
        <v>269</v>
      </c>
      <c r="E3" s="74" t="s">
        <v>270</v>
      </c>
      <c r="F3" s="74" t="s">
        <v>271</v>
      </c>
      <c r="G3" s="74" t="s">
        <v>272</v>
      </c>
    </row>
    <row r="4" spans="1:7" ht="12.75">
      <c r="A4" s="159" t="s">
        <v>81</v>
      </c>
      <c r="B4" s="160">
        <v>6</v>
      </c>
      <c r="C4" s="160">
        <v>24.826611638672595</v>
      </c>
      <c r="D4" s="160">
        <v>37.6845917359455</v>
      </c>
      <c r="E4" s="160">
        <v>17.1</v>
      </c>
      <c r="F4" s="160">
        <v>8.1</v>
      </c>
      <c r="G4" s="160">
        <v>6</v>
      </c>
    </row>
    <row r="5" spans="1:7" ht="12.75">
      <c r="A5" s="159" t="s">
        <v>85</v>
      </c>
      <c r="B5" s="160">
        <v>3.3</v>
      </c>
      <c r="C5" s="160">
        <v>25.387550698979638</v>
      </c>
      <c r="D5" s="160">
        <v>43.838145577221994</v>
      </c>
      <c r="E5" s="160">
        <v>-0.8</v>
      </c>
      <c r="F5" s="160">
        <v>8.3</v>
      </c>
      <c r="G5" s="160">
        <v>3.7</v>
      </c>
    </row>
    <row r="6" spans="1:7" ht="12.75">
      <c r="A6" s="159" t="s">
        <v>69</v>
      </c>
      <c r="B6" s="160">
        <v>2.2</v>
      </c>
      <c r="C6" s="160">
        <v>-9.71408459687901</v>
      </c>
      <c r="D6" s="160">
        <v>5.849948243462831</v>
      </c>
      <c r="E6" s="160">
        <v>-12.4</v>
      </c>
      <c r="F6" s="160">
        <v>10.6</v>
      </c>
      <c r="G6" s="160">
        <v>1.0999999999999943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3"/>
  <dimension ref="A1:D42"/>
  <sheetViews>
    <sheetView workbookViewId="0" topLeftCell="A1">
      <selection activeCell="C36" sqref="C36"/>
    </sheetView>
  </sheetViews>
  <sheetFormatPr defaultColWidth="9.140625" defaultRowHeight="12.75"/>
  <cols>
    <col min="1" max="1" width="10.28125" style="80" bestFit="1" customWidth="1"/>
    <col min="2" max="2" width="21.140625" style="80" customWidth="1"/>
    <col min="3" max="3" width="18.28125" style="80" customWidth="1"/>
    <col min="4" max="4" width="18.140625" style="80" customWidth="1"/>
    <col min="5" max="16384" width="9.140625" style="80" customWidth="1"/>
  </cols>
  <sheetData>
    <row r="1" ht="12.75">
      <c r="A1" s="80" t="s">
        <v>173</v>
      </c>
    </row>
    <row r="2" ht="12.75">
      <c r="A2" s="113" t="s">
        <v>1</v>
      </c>
    </row>
    <row r="4" spans="1:4" ht="12.75">
      <c r="A4" s="81"/>
      <c r="B4" s="118" t="s">
        <v>174</v>
      </c>
      <c r="C4" s="119" t="s">
        <v>171</v>
      </c>
      <c r="D4" s="119" t="s">
        <v>172</v>
      </c>
    </row>
    <row r="5" spans="1:4" ht="12.75">
      <c r="A5" s="98">
        <v>39142</v>
      </c>
      <c r="B5" s="107">
        <v>1.993555783861003</v>
      </c>
      <c r="C5" s="107">
        <v>2.631302132047283</v>
      </c>
      <c r="D5" s="107">
        <v>1.2886386771243998</v>
      </c>
    </row>
    <row r="6" spans="1:4" ht="12.75">
      <c r="A6" s="98">
        <v>39173</v>
      </c>
      <c r="B6" s="107">
        <v>1.7034822866820005</v>
      </c>
      <c r="C6" s="107">
        <v>2.631302132047283</v>
      </c>
      <c r="D6" s="107">
        <v>1.2886386771243998</v>
      </c>
    </row>
    <row r="7" spans="1:4" ht="12.75">
      <c r="A7" s="98">
        <v>39203</v>
      </c>
      <c r="B7" s="107">
        <v>2.6147319025422915</v>
      </c>
      <c r="C7" s="107">
        <v>2.631302132047283</v>
      </c>
      <c r="D7" s="107">
        <v>1.2886386771243998</v>
      </c>
    </row>
    <row r="8" spans="1:4" ht="12.75">
      <c r="A8" s="98">
        <v>39234</v>
      </c>
      <c r="B8" s="107">
        <v>2.0849165711970037</v>
      </c>
      <c r="C8" s="107">
        <v>2.631302132047283</v>
      </c>
      <c r="D8" s="107">
        <v>1.2886386771243998</v>
      </c>
    </row>
    <row r="9" spans="1:4" ht="12.75">
      <c r="A9" s="98">
        <v>39264</v>
      </c>
      <c r="B9" s="107">
        <v>2.301968121801996</v>
      </c>
      <c r="C9" s="107">
        <v>2.631302132047283</v>
      </c>
      <c r="D9" s="107">
        <v>1.2886386771243998</v>
      </c>
    </row>
    <row r="10" spans="1:4" ht="12.75">
      <c r="A10" s="98">
        <v>39295</v>
      </c>
      <c r="B10" s="107">
        <v>2.1573029357285027</v>
      </c>
      <c r="C10" s="107">
        <v>2.631302132047283</v>
      </c>
      <c r="D10" s="107">
        <v>1.2886386771243998</v>
      </c>
    </row>
    <row r="11" spans="1:4" ht="12.75">
      <c r="A11" s="98">
        <v>39326</v>
      </c>
      <c r="B11" s="107">
        <v>2.28754268918</v>
      </c>
      <c r="C11" s="107">
        <v>2.631302132047283</v>
      </c>
      <c r="D11" s="107">
        <v>1.2886386771243998</v>
      </c>
    </row>
    <row r="12" spans="1:4" ht="12.75">
      <c r="A12" s="98">
        <v>39356</v>
      </c>
      <c r="B12" s="107">
        <v>3.1478572731090053</v>
      </c>
      <c r="C12" s="107">
        <v>2.631302132047283</v>
      </c>
      <c r="D12" s="107">
        <v>1.2886386771243998</v>
      </c>
    </row>
    <row r="13" spans="1:4" ht="12.75">
      <c r="A13" s="98">
        <v>39416</v>
      </c>
      <c r="B13" s="107">
        <v>1.0269859635196035</v>
      </c>
      <c r="C13" s="107">
        <v>2.631302132047283</v>
      </c>
      <c r="D13" s="107">
        <v>1.2886386771243998</v>
      </c>
    </row>
    <row r="14" spans="1:4" ht="12.75">
      <c r="A14" s="98">
        <v>39447</v>
      </c>
      <c r="B14" s="107">
        <v>2.309328073087995</v>
      </c>
      <c r="C14" s="107">
        <v>2.631302132047283</v>
      </c>
      <c r="D14" s="107">
        <v>1.2886386771243998</v>
      </c>
    </row>
    <row r="15" spans="1:4" ht="12.75">
      <c r="A15" s="98">
        <v>39478</v>
      </c>
      <c r="B15" s="107">
        <v>1.2284703366335978</v>
      </c>
      <c r="C15" s="107">
        <v>2.631302132047283</v>
      </c>
      <c r="D15" s="107">
        <v>1.2886386771243998</v>
      </c>
    </row>
    <row r="16" spans="1:4" ht="12.75">
      <c r="A16" s="98">
        <v>39507</v>
      </c>
      <c r="B16" s="107">
        <v>1.3161407328039978</v>
      </c>
      <c r="C16" s="107">
        <v>2.631302132047283</v>
      </c>
      <c r="D16" s="107">
        <v>1.2886386771243998</v>
      </c>
    </row>
    <row r="17" spans="1:4" ht="12.75">
      <c r="A17" s="98">
        <v>39538</v>
      </c>
      <c r="B17" s="107">
        <v>2.2836597291139107</v>
      </c>
      <c r="C17" s="107">
        <v>2.631302132047283</v>
      </c>
      <c r="D17" s="107">
        <v>1.2886386771243998</v>
      </c>
    </row>
    <row r="18" spans="1:4" ht="12.75">
      <c r="A18" s="98">
        <v>39568</v>
      </c>
      <c r="B18" s="107">
        <v>2.8890283455109955</v>
      </c>
      <c r="C18" s="107">
        <v>2.631302132047283</v>
      </c>
      <c r="D18" s="107">
        <v>1.2886386771243998</v>
      </c>
    </row>
    <row r="19" spans="1:4" ht="12.75">
      <c r="A19" s="98">
        <v>39599</v>
      </c>
      <c r="B19" s="107">
        <v>2.704242210907994</v>
      </c>
      <c r="C19" s="107">
        <v>2.631302132047283</v>
      </c>
      <c r="D19" s="107">
        <v>1.2886386771243998</v>
      </c>
    </row>
    <row r="20" spans="1:4" ht="12.75">
      <c r="A20" s="98">
        <v>39629</v>
      </c>
      <c r="B20" s="107">
        <v>2.6971542887406104</v>
      </c>
      <c r="C20" s="107">
        <v>2.631302132047283</v>
      </c>
      <c r="D20" s="107">
        <v>1.2886386771243998</v>
      </c>
    </row>
    <row r="21" spans="1:4" ht="12.75">
      <c r="A21" s="98">
        <v>39660</v>
      </c>
      <c r="B21" s="107">
        <v>2.9380144292529975</v>
      </c>
      <c r="C21" s="107">
        <v>2.631302132047283</v>
      </c>
      <c r="D21" s="107">
        <v>1.2886386771243998</v>
      </c>
    </row>
    <row r="22" spans="1:4" ht="12.75">
      <c r="A22" s="98">
        <v>39691</v>
      </c>
      <c r="B22" s="107">
        <v>2.7079613756117946</v>
      </c>
      <c r="C22" s="107">
        <v>2.631302132047283</v>
      </c>
      <c r="D22" s="107">
        <v>1.2886386771243998</v>
      </c>
    </row>
    <row r="23" spans="1:4" ht="12.75">
      <c r="A23" s="98">
        <v>39721</v>
      </c>
      <c r="B23" s="107">
        <v>2.8244063219770075</v>
      </c>
      <c r="C23" s="107">
        <v>2.631302132047283</v>
      </c>
      <c r="D23" s="107">
        <v>1.2886386771243998</v>
      </c>
    </row>
    <row r="24" spans="1:4" ht="12.75">
      <c r="A24" s="98">
        <v>39752</v>
      </c>
      <c r="B24" s="107">
        <v>2.2068298159012874</v>
      </c>
      <c r="C24" s="107">
        <v>2.631302132047283</v>
      </c>
      <c r="D24" s="107">
        <v>1.2886386771243998</v>
      </c>
    </row>
    <row r="25" spans="1:4" ht="12.75">
      <c r="A25" s="98">
        <v>39782</v>
      </c>
      <c r="B25" s="107">
        <v>1.4089668328480058</v>
      </c>
      <c r="C25" s="107">
        <v>2.631302132047283</v>
      </c>
      <c r="D25" s="107">
        <v>1.2886386771243998</v>
      </c>
    </row>
    <row r="26" spans="1:4" ht="12.75">
      <c r="A26" s="98">
        <v>39813</v>
      </c>
      <c r="B26" s="107">
        <v>1.8561281652652084</v>
      </c>
      <c r="C26" s="107">
        <v>2.631302132047283</v>
      </c>
      <c r="D26" s="107">
        <v>1.2886386771243998</v>
      </c>
    </row>
    <row r="27" spans="1:4" ht="12.75">
      <c r="A27" s="98">
        <v>39844</v>
      </c>
      <c r="B27" s="107">
        <v>0.9996699810555869</v>
      </c>
      <c r="C27" s="107">
        <v>2.631302132047283</v>
      </c>
      <c r="D27" s="107">
        <v>1.2886386771243998</v>
      </c>
    </row>
    <row r="28" spans="1:4" ht="12.75">
      <c r="A28" s="98">
        <v>39872</v>
      </c>
      <c r="B28" s="107">
        <v>0.41544774771740606</v>
      </c>
      <c r="C28" s="107">
        <v>2.631302132047283</v>
      </c>
      <c r="D28" s="107">
        <v>1.2886386771243998</v>
      </c>
    </row>
    <row r="29" spans="1:4" ht="12.75">
      <c r="A29" s="98">
        <v>39903</v>
      </c>
      <c r="B29" s="107">
        <v>1.7153834001769959</v>
      </c>
      <c r="C29" s="107">
        <v>2.631302132047283</v>
      </c>
      <c r="D29" s="107">
        <v>1.2886386771243998</v>
      </c>
    </row>
    <row r="30" spans="1:4" ht="12.75">
      <c r="A30" s="98">
        <v>39933</v>
      </c>
      <c r="B30" s="107">
        <v>2.1534324620939973</v>
      </c>
      <c r="C30" s="107">
        <v>2.631302132047283</v>
      </c>
      <c r="D30" s="107">
        <v>1.2886386771243998</v>
      </c>
    </row>
    <row r="31" spans="1:4" ht="12.75">
      <c r="A31" s="98">
        <v>39964</v>
      </c>
      <c r="B31" s="107">
        <v>1.9602071209974068</v>
      </c>
      <c r="C31" s="107">
        <v>2.631302132047283</v>
      </c>
      <c r="D31" s="107">
        <v>1.2886386771243998</v>
      </c>
    </row>
    <row r="32" spans="1:4" ht="12.75">
      <c r="A32" s="98">
        <v>39994</v>
      </c>
      <c r="B32" s="107">
        <v>1.496523272687995</v>
      </c>
      <c r="C32" s="107">
        <v>2.631302132047283</v>
      </c>
      <c r="D32" s="107">
        <v>1.2886386771243998</v>
      </c>
    </row>
    <row r="33" spans="1:4" ht="12.75">
      <c r="A33" s="98">
        <v>40025</v>
      </c>
      <c r="B33" s="107">
        <v>1.896221796454012</v>
      </c>
      <c r="C33" s="107">
        <v>2.631302132047283</v>
      </c>
      <c r="D33" s="107">
        <v>1.2886386771243998</v>
      </c>
    </row>
    <row r="34" spans="1:4" ht="12.75">
      <c r="A34" s="98">
        <v>40056</v>
      </c>
      <c r="B34" s="107">
        <v>1.4447026157969802</v>
      </c>
      <c r="C34" s="107">
        <v>2.631302132047283</v>
      </c>
      <c r="D34" s="107">
        <v>1.2886386771243998</v>
      </c>
    </row>
    <row r="35" spans="1:4" ht="12.75">
      <c r="A35" s="98">
        <v>40086</v>
      </c>
      <c r="B35" s="107">
        <v>1.4319009167070245</v>
      </c>
      <c r="C35" s="107">
        <v>2.631302132047283</v>
      </c>
      <c r="D35" s="107">
        <v>1.2886386771243998</v>
      </c>
    </row>
    <row r="36" spans="1:4" ht="12.75">
      <c r="A36" s="98">
        <v>40087</v>
      </c>
      <c r="B36" s="107">
        <v>0.9751373553123838</v>
      </c>
      <c r="C36" s="107">
        <v>2.631302132047283</v>
      </c>
      <c r="D36" s="107">
        <v>1.2886386771243998</v>
      </c>
    </row>
    <row r="37" spans="1:4" ht="12.75">
      <c r="A37" s="98">
        <v>40118</v>
      </c>
      <c r="B37" s="107">
        <v>0.5214618957910044</v>
      </c>
      <c r="C37" s="107">
        <v>2.631302132047283</v>
      </c>
      <c r="D37" s="107">
        <v>1.2886386771243998</v>
      </c>
    </row>
    <row r="38" spans="1:4" ht="12.75">
      <c r="A38" s="98">
        <v>40148</v>
      </c>
      <c r="B38" s="107">
        <v>0.45357556070200583</v>
      </c>
      <c r="C38" s="107">
        <v>2.631302132047283</v>
      </c>
      <c r="D38" s="107">
        <v>1.2886386771243998</v>
      </c>
    </row>
    <row r="39" spans="1:4" ht="12.75">
      <c r="A39" s="98">
        <v>40179</v>
      </c>
      <c r="B39" s="107">
        <v>-0.1520487200816928</v>
      </c>
      <c r="C39" s="107">
        <v>2.631302132047283</v>
      </c>
      <c r="D39" s="107">
        <v>1.2886386771243998</v>
      </c>
    </row>
    <row r="40" spans="1:4" ht="12.75">
      <c r="A40" s="98">
        <v>40210</v>
      </c>
      <c r="B40" s="107">
        <v>-0.3529193411300142</v>
      </c>
      <c r="C40" s="107">
        <v>2.631302132047283</v>
      </c>
      <c r="D40" s="107">
        <v>1.2886386771243998</v>
      </c>
    </row>
    <row r="41" spans="1:4" ht="12.75">
      <c r="A41" s="98">
        <v>40238</v>
      </c>
      <c r="B41" s="107">
        <v>1.050572316028013</v>
      </c>
      <c r="C41" s="107">
        <v>2.631302132047283</v>
      </c>
      <c r="D41" s="107">
        <v>1.2886386771243998</v>
      </c>
    </row>
    <row r="42" spans="1:4" ht="12.75">
      <c r="A42" s="98">
        <v>40269</v>
      </c>
      <c r="B42" s="107">
        <v>0.19515158338360095</v>
      </c>
      <c r="C42" s="107">
        <v>2.631302132047283</v>
      </c>
      <c r="D42" s="107">
        <v>1.2886386771243998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5"/>
  <dimension ref="A1:D42"/>
  <sheetViews>
    <sheetView workbookViewId="0" topLeftCell="A1">
      <selection activeCell="B7" sqref="B7"/>
    </sheetView>
  </sheetViews>
  <sheetFormatPr defaultColWidth="9.140625" defaultRowHeight="12.75"/>
  <cols>
    <col min="1" max="1" width="10.28125" style="80" bestFit="1" customWidth="1"/>
    <col min="2" max="2" width="15.57421875" style="80" customWidth="1"/>
    <col min="3" max="3" width="16.7109375" style="80" customWidth="1"/>
    <col min="4" max="4" width="18.00390625" style="80" customWidth="1"/>
    <col min="5" max="16384" width="9.140625" style="80" customWidth="1"/>
  </cols>
  <sheetData>
    <row r="1" ht="12.75">
      <c r="A1" s="80" t="s">
        <v>175</v>
      </c>
    </row>
    <row r="2" ht="12.75">
      <c r="A2" s="113" t="s">
        <v>1</v>
      </c>
    </row>
    <row r="4" spans="1:4" ht="25.5">
      <c r="A4" s="81"/>
      <c r="B4" s="100" t="s">
        <v>176</v>
      </c>
      <c r="C4" s="94" t="s">
        <v>171</v>
      </c>
      <c r="D4" s="94" t="s">
        <v>172</v>
      </c>
    </row>
    <row r="5" spans="1:4" ht="12.75">
      <c r="A5" s="98">
        <v>39142</v>
      </c>
      <c r="B5" s="107">
        <v>3.4790908620000005</v>
      </c>
      <c r="C5" s="107">
        <v>3.810172751741666</v>
      </c>
      <c r="D5" s="107">
        <v>2.0384869185366683</v>
      </c>
    </row>
    <row r="6" spans="1:4" ht="12.75">
      <c r="A6" s="98">
        <v>39173</v>
      </c>
      <c r="B6" s="107">
        <v>3.5301596600000003</v>
      </c>
      <c r="C6" s="107">
        <v>3.810172751741666</v>
      </c>
      <c r="D6" s="107">
        <v>2.0384869185366683</v>
      </c>
    </row>
    <row r="7" spans="1:4" ht="12.75">
      <c r="A7" s="98">
        <v>39203</v>
      </c>
      <c r="B7" s="107">
        <v>3.979678470779998</v>
      </c>
      <c r="C7" s="107">
        <v>3.810172751741666</v>
      </c>
      <c r="D7" s="107">
        <v>2.0384869185366683</v>
      </c>
    </row>
    <row r="8" spans="1:4" ht="12.75">
      <c r="A8" s="98">
        <v>39234</v>
      </c>
      <c r="B8" s="107">
        <v>4.4682232139999964</v>
      </c>
      <c r="C8" s="107">
        <v>3.810172751741666</v>
      </c>
      <c r="D8" s="107">
        <v>2.0384869185366683</v>
      </c>
    </row>
    <row r="9" spans="1:4" ht="12.75">
      <c r="A9" s="98">
        <v>39264</v>
      </c>
      <c r="B9" s="107">
        <v>4.64047506451</v>
      </c>
      <c r="C9" s="107">
        <v>3.810172751741666</v>
      </c>
      <c r="D9" s="107">
        <v>2.0384869185366683</v>
      </c>
    </row>
    <row r="10" spans="1:4" ht="12.75">
      <c r="A10" s="98">
        <v>39295</v>
      </c>
      <c r="B10" s="107">
        <v>4.4678489021199965</v>
      </c>
      <c r="C10" s="107">
        <v>3.810172751741666</v>
      </c>
      <c r="D10" s="107">
        <v>2.0384869185366683</v>
      </c>
    </row>
    <row r="11" spans="1:4" ht="12.75">
      <c r="A11" s="98">
        <v>39326</v>
      </c>
      <c r="B11" s="107">
        <v>3.658381989000008</v>
      </c>
      <c r="C11" s="107">
        <v>3.810172751741666</v>
      </c>
      <c r="D11" s="107">
        <v>2.0384869185366683</v>
      </c>
    </row>
    <row r="12" spans="1:4" ht="12.75">
      <c r="A12" s="98">
        <v>39356</v>
      </c>
      <c r="B12" s="107">
        <v>3.4539953389999987</v>
      </c>
      <c r="C12" s="107">
        <v>3.810172751741666</v>
      </c>
      <c r="D12" s="107">
        <v>2.0384869185366683</v>
      </c>
    </row>
    <row r="13" spans="1:4" ht="12.75">
      <c r="A13" s="98">
        <v>39416</v>
      </c>
      <c r="B13" s="107">
        <v>4.429178622590003</v>
      </c>
      <c r="C13" s="107">
        <v>3.810172751741666</v>
      </c>
      <c r="D13" s="107">
        <v>2.0384869185366683</v>
      </c>
    </row>
    <row r="14" spans="1:4" ht="12.75">
      <c r="A14" s="98">
        <v>39447</v>
      </c>
      <c r="B14" s="107">
        <v>3.3531898929999944</v>
      </c>
      <c r="C14" s="107">
        <v>3.810172751741666</v>
      </c>
      <c r="D14" s="107">
        <v>2.0384869185366683</v>
      </c>
    </row>
    <row r="15" spans="1:4" ht="12.75">
      <c r="A15" s="98">
        <v>39478</v>
      </c>
      <c r="B15" s="107">
        <v>3.025393150400005</v>
      </c>
      <c r="C15" s="107">
        <v>3.810172751741666</v>
      </c>
      <c r="D15" s="107">
        <v>2.0384869185366683</v>
      </c>
    </row>
    <row r="16" spans="1:4" ht="12.75">
      <c r="A16" s="98">
        <v>39507</v>
      </c>
      <c r="B16" s="107">
        <v>3.0113393609999974</v>
      </c>
      <c r="C16" s="107">
        <v>3.810172751741666</v>
      </c>
      <c r="D16" s="107">
        <v>2.0384869185366683</v>
      </c>
    </row>
    <row r="17" spans="1:4" ht="12.75">
      <c r="A17" s="98">
        <v>39538</v>
      </c>
      <c r="B17" s="107">
        <v>4.717257271399992</v>
      </c>
      <c r="C17" s="107">
        <v>3.810172751741666</v>
      </c>
      <c r="D17" s="107">
        <v>2.0384869185366683</v>
      </c>
    </row>
    <row r="18" spans="1:4" ht="12.75">
      <c r="A18" s="98">
        <v>39568</v>
      </c>
      <c r="B18" s="107">
        <v>4.072729247999999</v>
      </c>
      <c r="C18" s="107">
        <v>3.810172751741666</v>
      </c>
      <c r="D18" s="107">
        <v>2.0384869185366683</v>
      </c>
    </row>
    <row r="19" spans="1:4" ht="12.75">
      <c r="A19" s="98">
        <v>39599</v>
      </c>
      <c r="B19" s="107">
        <v>3.822850139999993</v>
      </c>
      <c r="C19" s="107">
        <v>3.810172751741666</v>
      </c>
      <c r="D19" s="107">
        <v>2.0384869185366683</v>
      </c>
    </row>
    <row r="20" spans="1:4" ht="12.75">
      <c r="A20" s="98">
        <v>39629</v>
      </c>
      <c r="B20" s="107">
        <v>4.454761711000002</v>
      </c>
      <c r="C20" s="107">
        <v>3.810172751741666</v>
      </c>
      <c r="D20" s="107">
        <v>2.0384869185366683</v>
      </c>
    </row>
    <row r="21" spans="1:4" ht="12.75">
      <c r="A21" s="98">
        <v>39660</v>
      </c>
      <c r="B21" s="107">
        <v>4.730829478999999</v>
      </c>
      <c r="C21" s="107">
        <v>3.810172751741666</v>
      </c>
      <c r="D21" s="107">
        <v>2.0384869185366683</v>
      </c>
    </row>
    <row r="22" spans="1:4" ht="12.75">
      <c r="A22" s="98">
        <v>39691</v>
      </c>
      <c r="B22" s="107">
        <v>3.972756849100013</v>
      </c>
      <c r="C22" s="107">
        <v>3.810172751741666</v>
      </c>
      <c r="D22" s="107">
        <v>2.0384869185366683</v>
      </c>
    </row>
    <row r="23" spans="1:4" ht="12.75">
      <c r="A23" s="98">
        <v>39721</v>
      </c>
      <c r="B23" s="107">
        <v>4.173288137000007</v>
      </c>
      <c r="C23" s="107">
        <v>3.810172751741666</v>
      </c>
      <c r="D23" s="107">
        <v>2.0384869185366683</v>
      </c>
    </row>
    <row r="24" spans="1:4" ht="12.75">
      <c r="A24" s="98">
        <v>39752</v>
      </c>
      <c r="B24" s="107">
        <v>4.186863230999974</v>
      </c>
      <c r="C24" s="107">
        <v>3.810172751741666</v>
      </c>
      <c r="D24" s="107">
        <v>2.0384869185366683</v>
      </c>
    </row>
    <row r="25" spans="1:4" ht="12.75">
      <c r="A25" s="98">
        <v>39782</v>
      </c>
      <c r="B25" s="107">
        <v>2.8278147130000177</v>
      </c>
      <c r="C25" s="107">
        <v>3.810172751741666</v>
      </c>
      <c r="D25" s="107">
        <v>2.0384869185366683</v>
      </c>
    </row>
    <row r="26" spans="1:4" ht="12.75">
      <c r="A26" s="98">
        <v>39813</v>
      </c>
      <c r="B26" s="107">
        <v>2.7261897299999838</v>
      </c>
      <c r="C26" s="107">
        <v>3.810172751741666</v>
      </c>
      <c r="D26" s="107">
        <v>2.0384869185366683</v>
      </c>
    </row>
    <row r="27" spans="1:4" ht="12.75">
      <c r="A27" s="98">
        <v>39844</v>
      </c>
      <c r="B27" s="107">
        <v>1.5632995617000014</v>
      </c>
      <c r="C27" s="107">
        <v>3.810172751741666</v>
      </c>
      <c r="D27" s="107">
        <v>2.0384869185366683</v>
      </c>
    </row>
    <row r="28" spans="1:4" ht="12.75">
      <c r="A28" s="98">
        <v>39872</v>
      </c>
      <c r="B28" s="107">
        <v>1.5017369227000146</v>
      </c>
      <c r="C28" s="107">
        <v>3.810172751741666</v>
      </c>
      <c r="D28" s="107">
        <v>2.0384869185366683</v>
      </c>
    </row>
    <row r="29" spans="1:4" ht="12.75">
      <c r="A29" s="98">
        <v>39903</v>
      </c>
      <c r="B29" s="107">
        <v>1.7470611479999805</v>
      </c>
      <c r="C29" s="107">
        <v>3.810172751741666</v>
      </c>
      <c r="D29" s="107">
        <v>2.0384869185366683</v>
      </c>
    </row>
    <row r="30" spans="1:4" ht="12.75">
      <c r="A30" s="98">
        <v>39933</v>
      </c>
      <c r="B30" s="107">
        <v>1.677349856000017</v>
      </c>
      <c r="C30" s="107">
        <v>3.810172751741666</v>
      </c>
      <c r="D30" s="107">
        <v>2.0384869185366683</v>
      </c>
    </row>
    <row r="31" spans="1:4" ht="12.75">
      <c r="A31" s="98">
        <v>39964</v>
      </c>
      <c r="B31" s="107">
        <v>1.6165360518000085</v>
      </c>
      <c r="C31" s="107">
        <v>3.810172751741666</v>
      </c>
      <c r="D31" s="107">
        <v>2.0384869185366683</v>
      </c>
    </row>
    <row r="32" spans="1:4" ht="12.75">
      <c r="A32" s="98">
        <v>39994</v>
      </c>
      <c r="B32" s="107">
        <v>2.1887956434000024</v>
      </c>
      <c r="C32" s="107">
        <v>3.810172751741666</v>
      </c>
      <c r="D32" s="107">
        <v>2.0384869185366683</v>
      </c>
    </row>
    <row r="33" spans="1:4" ht="12.75">
      <c r="A33" s="98">
        <v>40025</v>
      </c>
      <c r="B33" s="107">
        <v>2.346977599999982</v>
      </c>
      <c r="C33" s="107">
        <v>3.810172751741666</v>
      </c>
      <c r="D33" s="107">
        <v>2.0384869185366683</v>
      </c>
    </row>
    <row r="34" spans="1:4" ht="12.75">
      <c r="A34" s="98">
        <v>40056</v>
      </c>
      <c r="B34" s="107">
        <v>2.1279361430999915</v>
      </c>
      <c r="C34" s="107">
        <v>3.810172751741666</v>
      </c>
      <c r="D34" s="107">
        <v>2.0384869185366683</v>
      </c>
    </row>
    <row r="35" spans="1:4" ht="12.75">
      <c r="A35" s="98">
        <v>40086</v>
      </c>
      <c r="B35" s="107">
        <v>2.586202891100027</v>
      </c>
      <c r="C35" s="107">
        <v>3.810172751741666</v>
      </c>
      <c r="D35" s="107">
        <v>2.0384869185366683</v>
      </c>
    </row>
    <row r="36" spans="1:4" ht="12.75">
      <c r="A36" s="98">
        <v>40087</v>
      </c>
      <c r="B36" s="107">
        <v>2.54110199634998</v>
      </c>
      <c r="C36" s="107">
        <v>3.810172751741666</v>
      </c>
      <c r="D36" s="107">
        <v>2.0384869185366683</v>
      </c>
    </row>
    <row r="37" spans="1:4" ht="12.75">
      <c r="A37" s="98">
        <v>40118</v>
      </c>
      <c r="B37" s="107">
        <v>2.1763776450000156</v>
      </c>
      <c r="C37" s="107">
        <v>3.810172751741666</v>
      </c>
      <c r="D37" s="107">
        <v>2.0384869185366683</v>
      </c>
    </row>
    <row r="38" spans="1:4" ht="12.75">
      <c r="A38" s="98">
        <v>40148</v>
      </c>
      <c r="B38" s="107">
        <v>2.3884675632900008</v>
      </c>
      <c r="C38" s="107">
        <v>3.810172751741666</v>
      </c>
      <c r="D38" s="107">
        <v>2.0384869185366683</v>
      </c>
    </row>
    <row r="39" spans="1:4" ht="12.75">
      <c r="A39" s="98">
        <v>40179</v>
      </c>
      <c r="B39" s="107">
        <v>1.6443593065563855</v>
      </c>
      <c r="C39" s="107">
        <v>3.810172751741666</v>
      </c>
      <c r="D39" s="107">
        <v>2.0384869185366683</v>
      </c>
    </row>
    <row r="40" spans="1:4" ht="12.75">
      <c r="A40" s="98">
        <v>40210</v>
      </c>
      <c r="B40" s="107">
        <v>1.5945922920000026</v>
      </c>
      <c r="C40" s="107">
        <v>3.810172751741666</v>
      </c>
      <c r="D40" s="107">
        <v>2.0384869185366683</v>
      </c>
    </row>
    <row r="41" spans="1:4" ht="12.75">
      <c r="A41" s="98">
        <v>40238</v>
      </c>
      <c r="B41" s="107">
        <v>2.294166287999998</v>
      </c>
      <c r="C41" s="107">
        <v>3.810172751741666</v>
      </c>
      <c r="D41" s="107">
        <v>2.0384869185366683</v>
      </c>
    </row>
    <row r="42" spans="1:4" ht="12.75">
      <c r="A42" s="98">
        <v>40269</v>
      </c>
      <c r="B42" s="107">
        <v>2.241099901200003</v>
      </c>
      <c r="C42" s="107">
        <v>3.810172751741666</v>
      </c>
      <c r="D42" s="107">
        <v>2.0384869185366683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D10" sqref="D10"/>
    </sheetView>
  </sheetViews>
  <sheetFormatPr defaultColWidth="9.140625" defaultRowHeight="12.75"/>
  <cols>
    <col min="5" max="5" width="13.140625" style="0" customWidth="1"/>
  </cols>
  <sheetData>
    <row r="1" ht="12.75">
      <c r="A1" s="113" t="s">
        <v>177</v>
      </c>
    </row>
    <row r="2" ht="12.75">
      <c r="A2" s="113"/>
    </row>
    <row r="3" spans="1:5" ht="27" customHeight="1">
      <c r="A3" s="113"/>
      <c r="B3" s="138" t="s">
        <v>182</v>
      </c>
      <c r="C3" s="138"/>
      <c r="D3" s="138"/>
      <c r="E3" s="138"/>
    </row>
    <row r="4" spans="2:5" ht="12.75">
      <c r="B4" s="120" t="s">
        <v>178</v>
      </c>
      <c r="C4" s="120" t="s">
        <v>180</v>
      </c>
      <c r="D4" s="120" t="s">
        <v>179</v>
      </c>
      <c r="E4" s="120" t="s">
        <v>181</v>
      </c>
    </row>
    <row r="5" spans="1:9" ht="12.75">
      <c r="A5" s="98">
        <v>39142</v>
      </c>
      <c r="B5" s="121">
        <v>0.6226966251400265</v>
      </c>
      <c r="C5" s="121">
        <v>0.0007790489514573435</v>
      </c>
      <c r="D5" s="121">
        <v>0.0032390842001868607</v>
      </c>
      <c r="E5" s="121">
        <v>0.37328524170832933</v>
      </c>
      <c r="F5" s="121"/>
      <c r="G5" s="121"/>
      <c r="H5" s="121"/>
      <c r="I5" s="121"/>
    </row>
    <row r="6" spans="1:9" ht="12.75">
      <c r="A6" s="98">
        <v>39173</v>
      </c>
      <c r="B6" s="121">
        <v>0.6254117222752402</v>
      </c>
      <c r="C6" s="121">
        <v>0.00020183578053830351</v>
      </c>
      <c r="D6" s="121">
        <v>0.002185153938159374</v>
      </c>
      <c r="E6" s="121">
        <v>0.37220128800606206</v>
      </c>
      <c r="F6" s="121"/>
      <c r="G6" s="121"/>
      <c r="H6" s="121"/>
      <c r="I6" s="121"/>
    </row>
    <row r="7" spans="1:9" ht="12.75">
      <c r="A7" s="98">
        <v>39203</v>
      </c>
      <c r="B7" s="121">
        <v>0.6358058401443137</v>
      </c>
      <c r="C7" s="121">
        <v>0.00045904225829893866</v>
      </c>
      <c r="D7" s="121">
        <v>0.003048442762695404</v>
      </c>
      <c r="E7" s="121">
        <v>0.36068667483469186</v>
      </c>
      <c r="F7" s="121"/>
      <c r="G7" s="121"/>
      <c r="H7" s="121"/>
      <c r="I7" s="121"/>
    </row>
    <row r="8" spans="1:9" ht="12.75">
      <c r="A8" s="98">
        <v>39234</v>
      </c>
      <c r="B8" s="121">
        <v>0.6311035214406325</v>
      </c>
      <c r="C8" s="121">
        <v>0.0002751413385715747</v>
      </c>
      <c r="D8" s="121">
        <v>0.002173153144106976</v>
      </c>
      <c r="E8" s="121">
        <v>0.36644818407668883</v>
      </c>
      <c r="F8" s="121"/>
      <c r="G8" s="121"/>
      <c r="H8" s="121"/>
      <c r="I8" s="121"/>
    </row>
    <row r="9" spans="1:9" ht="12.75">
      <c r="A9" s="98">
        <v>39264</v>
      </c>
      <c r="B9" s="121">
        <v>0.6244500198411167</v>
      </c>
      <c r="C9" s="121">
        <v>0.0001841316689590536</v>
      </c>
      <c r="D9" s="121">
        <v>0.003428268002375485</v>
      </c>
      <c r="E9" s="121">
        <v>0.3719375804875488</v>
      </c>
      <c r="F9" s="121"/>
      <c r="G9" s="121"/>
      <c r="H9" s="121"/>
      <c r="I9" s="121"/>
    </row>
    <row r="10" spans="1:9" ht="12.75">
      <c r="A10" s="98">
        <v>39295</v>
      </c>
      <c r="B10" s="121">
        <v>0.5989129127058632</v>
      </c>
      <c r="C10" s="121">
        <v>0</v>
      </c>
      <c r="D10" s="121">
        <v>0.002945640326476087</v>
      </c>
      <c r="E10" s="121">
        <v>0.39814144696766074</v>
      </c>
      <c r="F10" s="121"/>
      <c r="G10" s="121"/>
      <c r="H10" s="121"/>
      <c r="I10" s="121"/>
    </row>
    <row r="11" spans="1:9" ht="12.75">
      <c r="A11" s="98">
        <v>39326</v>
      </c>
      <c r="B11" s="121">
        <v>0.6462254006893994</v>
      </c>
      <c r="C11" s="121">
        <v>0.0002854206494744922</v>
      </c>
      <c r="D11" s="121">
        <v>0.003186407507005106</v>
      </c>
      <c r="E11" s="121">
        <v>0.35030277115412106</v>
      </c>
      <c r="F11" s="121"/>
      <c r="G11" s="121"/>
      <c r="H11" s="121"/>
      <c r="I11" s="121"/>
    </row>
    <row r="12" spans="1:9" ht="12.75">
      <c r="A12" s="98">
        <v>39356</v>
      </c>
      <c r="B12" s="121">
        <v>0.6271412541599957</v>
      </c>
      <c r="C12" s="121">
        <v>0.00019080621413550822</v>
      </c>
      <c r="D12" s="121">
        <v>0.0024046084329086286</v>
      </c>
      <c r="E12" s="121">
        <v>0.3702633311929602</v>
      </c>
      <c r="F12" s="121"/>
      <c r="G12" s="121"/>
      <c r="H12" s="121"/>
      <c r="I12" s="121"/>
    </row>
    <row r="13" spans="1:9" ht="12.75">
      <c r="A13" s="98">
        <v>39387</v>
      </c>
      <c r="B13" s="121">
        <v>0.6285580425818034</v>
      </c>
      <c r="C13" s="121">
        <v>0.0001703366080445393</v>
      </c>
      <c r="D13" s="121">
        <v>0.0029407708118202583</v>
      </c>
      <c r="E13" s="121">
        <v>0.3683308499983319</v>
      </c>
      <c r="F13" s="121"/>
      <c r="G13" s="121"/>
      <c r="H13" s="121"/>
      <c r="I13" s="121"/>
    </row>
    <row r="14" spans="1:9" ht="12.75">
      <c r="A14" s="98">
        <v>39417</v>
      </c>
      <c r="B14" s="121">
        <v>0.5971052875345138</v>
      </c>
      <c r="C14" s="121">
        <v>0.00030139851283707324</v>
      </c>
      <c r="D14" s="121">
        <v>0.0015233515999039113</v>
      </c>
      <c r="E14" s="121">
        <v>0.40106996235274534</v>
      </c>
      <c r="F14" s="121"/>
      <c r="G14" s="121"/>
      <c r="H14" s="121"/>
      <c r="I14" s="121"/>
    </row>
    <row r="15" spans="1:9" ht="12.75">
      <c r="A15" s="98">
        <v>39448</v>
      </c>
      <c r="B15" s="121">
        <v>0.5660013144118011</v>
      </c>
      <c r="C15" s="121">
        <v>0.0003402445614789583</v>
      </c>
      <c r="D15" s="121">
        <v>0.0015514715338146266</v>
      </c>
      <c r="E15" s="121">
        <v>0.4321069694929054</v>
      </c>
      <c r="F15" s="121"/>
      <c r="G15" s="121"/>
      <c r="H15" s="121"/>
      <c r="I15" s="121"/>
    </row>
    <row r="16" spans="1:9" ht="12.75">
      <c r="A16" s="98">
        <v>39479</v>
      </c>
      <c r="B16" s="121">
        <v>0.504937093133481</v>
      </c>
      <c r="C16" s="121">
        <v>0.0010072304920792903</v>
      </c>
      <c r="D16" s="121">
        <v>0.002246311676682242</v>
      </c>
      <c r="E16" s="121">
        <v>0.49180936469775743</v>
      </c>
      <c r="F16" s="121"/>
      <c r="G16" s="121"/>
      <c r="H16" s="121"/>
      <c r="I16" s="121"/>
    </row>
    <row r="17" spans="1:9" ht="12.75">
      <c r="A17" s="98">
        <v>39508</v>
      </c>
      <c r="B17" s="121">
        <v>0.47410314397079034</v>
      </c>
      <c r="C17" s="121">
        <v>0.0012086256669375205</v>
      </c>
      <c r="D17" s="121">
        <v>0.004329578939481792</v>
      </c>
      <c r="E17" s="121">
        <v>0.5203586514227904</v>
      </c>
      <c r="F17" s="121"/>
      <c r="G17" s="121"/>
      <c r="H17" s="121"/>
      <c r="I17" s="121"/>
    </row>
    <row r="18" spans="1:9" ht="12.75">
      <c r="A18" s="98">
        <v>39539</v>
      </c>
      <c r="B18" s="121">
        <v>0.3741378386811378</v>
      </c>
      <c r="C18" s="121">
        <v>0.001992055007117406</v>
      </c>
      <c r="D18" s="121">
        <v>0.0033943362795110206</v>
      </c>
      <c r="E18" s="121">
        <v>0.6204757700322336</v>
      </c>
      <c r="F18" s="121"/>
      <c r="G18" s="121"/>
      <c r="H18" s="121"/>
      <c r="I18" s="121"/>
    </row>
    <row r="19" spans="1:9" ht="12.75">
      <c r="A19" s="98">
        <v>39569</v>
      </c>
      <c r="B19" s="121">
        <v>0.3677494175100931</v>
      </c>
      <c r="C19" s="121">
        <v>0.0010445219895341368</v>
      </c>
      <c r="D19" s="121">
        <v>0.0014274276486441022</v>
      </c>
      <c r="E19" s="121">
        <v>0.6297786328517286</v>
      </c>
      <c r="F19" s="121"/>
      <c r="G19" s="121"/>
      <c r="H19" s="121"/>
      <c r="I19" s="121"/>
    </row>
    <row r="20" spans="1:9" ht="12.75">
      <c r="A20" s="98">
        <v>39600</v>
      </c>
      <c r="B20" s="121">
        <v>0.3051492370288098</v>
      </c>
      <c r="C20" s="121">
        <v>0.0015145401406765366</v>
      </c>
      <c r="D20" s="121">
        <v>0.004346898846725511</v>
      </c>
      <c r="E20" s="121">
        <v>0.6889893239837881</v>
      </c>
      <c r="F20" s="121"/>
      <c r="G20" s="121"/>
      <c r="H20" s="121"/>
      <c r="I20" s="121"/>
    </row>
    <row r="21" spans="1:9" ht="12.75">
      <c r="A21" s="98">
        <v>39630</v>
      </c>
      <c r="B21" s="121">
        <v>0.3075696923016305</v>
      </c>
      <c r="C21" s="121">
        <v>0.0029213745561800877</v>
      </c>
      <c r="D21" s="121">
        <v>0.007174532908972662</v>
      </c>
      <c r="E21" s="121">
        <v>0.6823344002332168</v>
      </c>
      <c r="F21" s="121"/>
      <c r="G21" s="121"/>
      <c r="H21" s="121"/>
      <c r="I21" s="121"/>
    </row>
    <row r="22" spans="1:9" ht="12.75">
      <c r="A22" s="98">
        <v>39661</v>
      </c>
      <c r="B22" s="121">
        <v>0.39728458174243486</v>
      </c>
      <c r="C22" s="121">
        <v>0.0022593615697645984</v>
      </c>
      <c r="D22" s="121">
        <v>0.005357736703020815</v>
      </c>
      <c r="E22" s="121">
        <v>0.5950983199847798</v>
      </c>
      <c r="F22" s="121"/>
      <c r="G22" s="121"/>
      <c r="H22" s="121"/>
      <c r="I22" s="121"/>
    </row>
    <row r="23" spans="1:9" ht="12.75">
      <c r="A23" s="98">
        <v>39692</v>
      </c>
      <c r="B23" s="121">
        <v>0.3755473161085769</v>
      </c>
      <c r="C23" s="121">
        <v>0.012918917339298374</v>
      </c>
      <c r="D23" s="121">
        <v>0.0051811265470875926</v>
      </c>
      <c r="E23" s="121">
        <v>0.6063526400050372</v>
      </c>
      <c r="F23" s="121"/>
      <c r="G23" s="121"/>
      <c r="H23" s="121"/>
      <c r="I23" s="121"/>
    </row>
    <row r="24" spans="1:9" ht="12.75">
      <c r="A24" s="98">
        <v>39722</v>
      </c>
      <c r="B24" s="121">
        <v>0.3773374335647532</v>
      </c>
      <c r="C24" s="121">
        <v>0.00170668594010057</v>
      </c>
      <c r="D24" s="121">
        <v>0.005192613429727308</v>
      </c>
      <c r="E24" s="121">
        <v>0.6157632670654188</v>
      </c>
      <c r="F24" s="121"/>
      <c r="G24" s="121"/>
      <c r="H24" s="121"/>
      <c r="I24" s="121"/>
    </row>
    <row r="25" spans="1:9" ht="12.75">
      <c r="A25" s="98">
        <v>39753</v>
      </c>
      <c r="B25" s="121">
        <v>0.5643051535802206</v>
      </c>
      <c r="C25" s="121">
        <v>0.006566942954576927</v>
      </c>
      <c r="D25" s="121">
        <v>0.005287969255523825</v>
      </c>
      <c r="E25" s="121">
        <v>0.4238399342096787</v>
      </c>
      <c r="F25" s="121"/>
      <c r="G25" s="121"/>
      <c r="H25" s="121"/>
      <c r="I25" s="121"/>
    </row>
    <row r="26" spans="1:9" ht="12.75">
      <c r="A26" s="98">
        <v>39783</v>
      </c>
      <c r="B26" s="121">
        <v>0.6255008840504356</v>
      </c>
      <c r="C26" s="121">
        <v>0.056461864190875205</v>
      </c>
      <c r="D26" s="121">
        <v>0.012468277952431038</v>
      </c>
      <c r="E26" s="121">
        <v>0.30556897380625814</v>
      </c>
      <c r="F26" s="121"/>
      <c r="G26" s="121"/>
      <c r="H26" s="121"/>
      <c r="I26" s="121"/>
    </row>
    <row r="27" spans="1:9" ht="12.75">
      <c r="A27" s="98">
        <v>39814</v>
      </c>
      <c r="B27" s="121">
        <v>0.6832455116889984</v>
      </c>
      <c r="C27" s="121">
        <v>0.052982599043629494</v>
      </c>
      <c r="D27" s="121">
        <v>0.02067757955418647</v>
      </c>
      <c r="E27" s="121">
        <v>0.24309430971318555</v>
      </c>
      <c r="F27" s="121"/>
      <c r="G27" s="121"/>
      <c r="H27" s="121"/>
      <c r="I27" s="121"/>
    </row>
    <row r="28" spans="1:9" ht="12.75">
      <c r="A28" s="98">
        <v>39845</v>
      </c>
      <c r="B28" s="121">
        <v>0.7656521266695595</v>
      </c>
      <c r="C28" s="121">
        <v>0.034520250514244705</v>
      </c>
      <c r="D28" s="121">
        <v>0.027554060314128236</v>
      </c>
      <c r="E28" s="121">
        <v>0.17227356250206752</v>
      </c>
      <c r="F28" s="121"/>
      <c r="G28" s="121"/>
      <c r="H28" s="121"/>
      <c r="I28" s="121"/>
    </row>
    <row r="29" spans="1:9" ht="12.75">
      <c r="A29" s="98">
        <v>39873</v>
      </c>
      <c r="B29" s="121">
        <v>0.6811452118515641</v>
      </c>
      <c r="C29" s="121">
        <v>0.017052393836313406</v>
      </c>
      <c r="D29" s="121">
        <v>0.026322397237910283</v>
      </c>
      <c r="E29" s="121">
        <v>0.2754799970742123</v>
      </c>
      <c r="F29" s="121"/>
      <c r="G29" s="121"/>
      <c r="H29" s="121"/>
      <c r="I29" s="121"/>
    </row>
    <row r="30" spans="1:9" ht="12.75">
      <c r="A30" s="98">
        <v>39904</v>
      </c>
      <c r="B30" s="121">
        <v>0.712595669026319</v>
      </c>
      <c r="C30" s="121">
        <v>0.014757492890239875</v>
      </c>
      <c r="D30" s="121">
        <v>0.023628228709120992</v>
      </c>
      <c r="E30" s="121">
        <v>0.2490186093743202</v>
      </c>
      <c r="F30" s="121"/>
      <c r="G30" s="121"/>
      <c r="H30" s="121"/>
      <c r="I30" s="121"/>
    </row>
    <row r="31" spans="1:9" ht="12.75">
      <c r="A31" s="98">
        <v>39934</v>
      </c>
      <c r="B31" s="121">
        <v>0.7508244841416937</v>
      </c>
      <c r="C31" s="121">
        <v>0.010189904210467433</v>
      </c>
      <c r="D31" s="121">
        <v>0.030580161069421567</v>
      </c>
      <c r="E31" s="121">
        <v>0.20840545057841733</v>
      </c>
      <c r="F31" s="121"/>
      <c r="G31" s="121"/>
      <c r="H31" s="121"/>
      <c r="I31" s="121"/>
    </row>
    <row r="32" spans="1:9" ht="12.75">
      <c r="A32" s="98">
        <v>39965</v>
      </c>
      <c r="B32" s="121">
        <v>0.8027228625156566</v>
      </c>
      <c r="C32" s="121">
        <v>0.004215582501263623</v>
      </c>
      <c r="D32" s="121">
        <v>0.016036652130167934</v>
      </c>
      <c r="E32" s="121">
        <v>0.1770249028529118</v>
      </c>
      <c r="F32" s="121"/>
      <c r="G32" s="121"/>
      <c r="H32" s="121"/>
      <c r="I32" s="121"/>
    </row>
    <row r="33" spans="1:9" ht="12.75">
      <c r="A33" s="98">
        <v>39995</v>
      </c>
      <c r="B33" s="121">
        <v>0.8439364872662353</v>
      </c>
      <c r="C33" s="121">
        <v>0.004190372340988145</v>
      </c>
      <c r="D33" s="121">
        <v>0.047563727810883444</v>
      </c>
      <c r="E33" s="121">
        <v>0.10430941258189301</v>
      </c>
      <c r="F33" s="121"/>
      <c r="G33" s="121"/>
      <c r="H33" s="121"/>
      <c r="I33" s="121"/>
    </row>
    <row r="34" spans="1:9" ht="12.75">
      <c r="A34" s="98">
        <v>40026</v>
      </c>
      <c r="B34" s="121">
        <v>0.8996221320548161</v>
      </c>
      <c r="C34" s="121">
        <v>0.0022871212188220473</v>
      </c>
      <c r="D34" s="121">
        <v>0.02535106187002616</v>
      </c>
      <c r="E34" s="121">
        <v>0.07273968485633572</v>
      </c>
      <c r="F34" s="121"/>
      <c r="G34" s="121"/>
      <c r="H34" s="121"/>
      <c r="I34" s="121"/>
    </row>
    <row r="35" spans="1:9" ht="12.75">
      <c r="A35" s="98">
        <v>40057</v>
      </c>
      <c r="B35" s="121">
        <v>0.9002970193711731</v>
      </c>
      <c r="C35" s="121">
        <v>0.002572011802478823</v>
      </c>
      <c r="D35" s="121">
        <v>0.025270233075799616</v>
      </c>
      <c r="E35" s="121">
        <v>0.07186073575054847</v>
      </c>
      <c r="F35" s="121"/>
      <c r="G35" s="121"/>
      <c r="H35" s="121"/>
      <c r="I35" s="121"/>
    </row>
    <row r="36" spans="1:9" ht="12.75">
      <c r="A36" s="98">
        <v>40087</v>
      </c>
      <c r="B36" s="121">
        <v>0.8836283548142487</v>
      </c>
      <c r="C36" s="121">
        <v>0.0036857458478605893</v>
      </c>
      <c r="D36" s="121">
        <v>0.024517031207659384</v>
      </c>
      <c r="E36" s="121">
        <v>0.0881688681302313</v>
      </c>
      <c r="F36" s="121"/>
      <c r="G36" s="121"/>
      <c r="H36" s="121"/>
      <c r="I36" s="121"/>
    </row>
    <row r="37" spans="1:9" ht="12.75">
      <c r="A37" s="98">
        <v>40118</v>
      </c>
      <c r="B37" s="121">
        <v>0.866309943747059</v>
      </c>
      <c r="C37" s="121">
        <v>0.0032738923333702134</v>
      </c>
      <c r="D37" s="121">
        <v>0.023518756321985888</v>
      </c>
      <c r="E37" s="121">
        <v>0.10689740759758488</v>
      </c>
      <c r="F37" s="121"/>
      <c r="G37" s="121"/>
      <c r="H37" s="121"/>
      <c r="I37" s="121"/>
    </row>
    <row r="38" spans="1:9" ht="12.75">
      <c r="A38" s="98">
        <v>40148</v>
      </c>
      <c r="B38" s="121">
        <v>0.875832979035431</v>
      </c>
      <c r="C38" s="121">
        <v>0.0019846870085984073</v>
      </c>
      <c r="D38" s="121">
        <v>0.035362193001604245</v>
      </c>
      <c r="E38" s="121">
        <v>0.08682014095436623</v>
      </c>
      <c r="F38" s="121"/>
      <c r="G38" s="121"/>
      <c r="H38" s="121"/>
      <c r="I38" s="121"/>
    </row>
    <row r="39" spans="1:9" ht="12.75">
      <c r="A39" s="98">
        <v>40179</v>
      </c>
      <c r="B39" s="121">
        <v>0.8655774277374935</v>
      </c>
      <c r="C39" s="121">
        <v>0.0040147300313847015</v>
      </c>
      <c r="D39" s="121">
        <v>0.05329248714590472</v>
      </c>
      <c r="E39" s="121">
        <v>0.07711535508521707</v>
      </c>
      <c r="F39" s="121"/>
      <c r="G39" s="121"/>
      <c r="H39" s="121"/>
      <c r="I39" s="121"/>
    </row>
    <row r="40" spans="1:9" ht="12.75">
      <c r="A40" s="98">
        <v>40210</v>
      </c>
      <c r="B40" s="121">
        <v>0.8433251480639326</v>
      </c>
      <c r="C40" s="121">
        <v>0.002732709587309346</v>
      </c>
      <c r="D40" s="121">
        <v>0.08571405316011348</v>
      </c>
      <c r="E40" s="121">
        <v>0.0682280891886447</v>
      </c>
      <c r="F40" s="121"/>
      <c r="G40" s="121"/>
      <c r="H40" s="121"/>
      <c r="I40" s="121"/>
    </row>
    <row r="41" spans="1:9" ht="12.75">
      <c r="A41" s="98">
        <v>40238</v>
      </c>
      <c r="B41" s="121">
        <v>0.8200296549969008</v>
      </c>
      <c r="C41" s="121">
        <v>0.0012754217994067232</v>
      </c>
      <c r="D41" s="121">
        <v>0.12883992292067295</v>
      </c>
      <c r="E41" s="121">
        <v>0.04985500028301936</v>
      </c>
      <c r="F41" s="121"/>
      <c r="G41" s="121"/>
      <c r="H41" s="121"/>
      <c r="I41" s="121"/>
    </row>
    <row r="42" spans="1:9" ht="12.75">
      <c r="A42" s="98">
        <v>40269</v>
      </c>
      <c r="B42" s="121">
        <v>0.780185847805761</v>
      </c>
      <c r="C42" s="121">
        <v>0.0006162478716631091</v>
      </c>
      <c r="D42" s="121">
        <v>0.17403448100013216</v>
      </c>
      <c r="E42" s="121">
        <v>0.0451634233224437</v>
      </c>
      <c r="F42" s="121"/>
      <c r="G42" s="121"/>
      <c r="H42" s="121"/>
      <c r="I42" s="121"/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54"/>
  <dimension ref="A1:E49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3" width="26.421875" style="1" customWidth="1"/>
    <col min="4" max="7" width="9.140625" style="1" customWidth="1"/>
    <col min="8" max="8" width="9.28125" style="1" bestFit="1" customWidth="1"/>
    <col min="9" max="16384" width="9.140625" style="1" customWidth="1"/>
  </cols>
  <sheetData>
    <row r="1" ht="12.75">
      <c r="A1" s="1" t="s">
        <v>13</v>
      </c>
    </row>
    <row r="3" spans="2:3" ht="25.5">
      <c r="B3" s="19" t="s">
        <v>14</v>
      </c>
      <c r="C3" s="19" t="s">
        <v>15</v>
      </c>
    </row>
    <row r="4" spans="1:5" ht="12" customHeight="1">
      <c r="A4" s="12">
        <v>37226</v>
      </c>
      <c r="B4" s="17">
        <v>0.17767500293522734</v>
      </c>
      <c r="C4" s="17">
        <v>-0.00148854129716311</v>
      </c>
      <c r="E4" s="17"/>
    </row>
    <row r="5" spans="1:5" ht="12.75">
      <c r="A5" s="12">
        <v>37316</v>
      </c>
      <c r="B5" s="17">
        <v>0.19405655429680974</v>
      </c>
      <c r="C5" s="17">
        <v>-0.0009533128983801209</v>
      </c>
      <c r="E5" s="17"/>
    </row>
    <row r="6" spans="1:5" ht="12.75">
      <c r="A6" s="12">
        <v>37408</v>
      </c>
      <c r="B6" s="17">
        <v>0.20317780973876323</v>
      </c>
      <c r="C6" s="17">
        <v>-0.0012087727007791085</v>
      </c>
      <c r="E6" s="17"/>
    </row>
    <row r="7" spans="1:5" ht="12.75">
      <c r="A7" s="12">
        <v>37500</v>
      </c>
      <c r="B7" s="17">
        <v>0.2094720990933569</v>
      </c>
      <c r="C7" s="17">
        <v>0.00017977479514445435</v>
      </c>
      <c r="E7" s="17"/>
    </row>
    <row r="8" spans="1:5" ht="12.75">
      <c r="A8" s="12">
        <v>37591</v>
      </c>
      <c r="B8" s="17">
        <v>0.21120500136664644</v>
      </c>
      <c r="C8" s="17">
        <v>0.0006788670947962731</v>
      </c>
      <c r="E8" s="17"/>
    </row>
    <row r="9" spans="1:5" ht="12.75">
      <c r="A9" s="12">
        <v>37681</v>
      </c>
      <c r="B9" s="17">
        <v>0.2138300835185561</v>
      </c>
      <c r="C9" s="17">
        <v>0.002705710471328884</v>
      </c>
      <c r="E9" s="17"/>
    </row>
    <row r="10" spans="1:5" ht="12.75">
      <c r="A10" s="12">
        <v>37773</v>
      </c>
      <c r="B10" s="17">
        <v>0.21995040682848446</v>
      </c>
      <c r="C10" s="17">
        <v>0.005638602936253872</v>
      </c>
      <c r="E10" s="17"/>
    </row>
    <row r="11" spans="1:5" ht="12.75">
      <c r="A11" s="12">
        <v>37865</v>
      </c>
      <c r="B11" s="17">
        <v>0.21209686514857992</v>
      </c>
      <c r="C11" s="17">
        <v>0.007801628170959411</v>
      </c>
      <c r="E11" s="17"/>
    </row>
    <row r="12" spans="1:5" ht="12.75">
      <c r="A12" s="12">
        <v>37956</v>
      </c>
      <c r="B12" s="17">
        <v>0.21181671699674404</v>
      </c>
      <c r="C12" s="17">
        <v>0.008839173466001864</v>
      </c>
      <c r="E12" s="17"/>
    </row>
    <row r="13" spans="1:5" ht="12.75">
      <c r="A13" s="12">
        <v>38047</v>
      </c>
      <c r="B13" s="17">
        <v>0.19210436336189474</v>
      </c>
      <c r="C13" s="17">
        <v>0.01102323685890879</v>
      </c>
      <c r="E13" s="17"/>
    </row>
    <row r="14" spans="1:5" ht="12.75">
      <c r="A14" s="12">
        <v>38139</v>
      </c>
      <c r="B14" s="17">
        <v>0.172111804997629</v>
      </c>
      <c r="C14" s="17">
        <v>0.011515909668376467</v>
      </c>
      <c r="E14" s="17"/>
    </row>
    <row r="15" spans="1:5" ht="12.75">
      <c r="A15" s="12">
        <v>38231</v>
      </c>
      <c r="B15" s="17">
        <v>0.16196449128748897</v>
      </c>
      <c r="C15" s="17">
        <v>0.012576798776326188</v>
      </c>
      <c r="E15" s="17"/>
    </row>
    <row r="16" spans="1:5" ht="12.75">
      <c r="A16" s="12">
        <v>38322</v>
      </c>
      <c r="B16" s="17">
        <v>0.14856496427381694</v>
      </c>
      <c r="C16" s="17">
        <v>0.01400223829320535</v>
      </c>
      <c r="E16" s="17"/>
    </row>
    <row r="17" spans="1:5" ht="12.75">
      <c r="A17" s="12">
        <v>38412</v>
      </c>
      <c r="B17" s="17">
        <v>0.14365100734275724</v>
      </c>
      <c r="C17" s="17">
        <v>0.013728216229020568</v>
      </c>
      <c r="E17" s="17"/>
    </row>
    <row r="18" spans="1:5" ht="12.75">
      <c r="A18" s="12">
        <v>38504</v>
      </c>
      <c r="B18" s="17">
        <v>0.13162060533272668</v>
      </c>
      <c r="C18" s="17">
        <v>0.01523606856700069</v>
      </c>
      <c r="E18" s="17"/>
    </row>
    <row r="19" spans="1:5" ht="12.75">
      <c r="A19" s="12">
        <v>38596</v>
      </c>
      <c r="B19" s="17">
        <v>0.12216269464694704</v>
      </c>
      <c r="C19" s="17">
        <v>0.015682508033781583</v>
      </c>
      <c r="E19" s="17"/>
    </row>
    <row r="20" spans="1:5" ht="12.75">
      <c r="A20" s="12">
        <v>38687</v>
      </c>
      <c r="B20" s="17">
        <v>0.10988091616361062</v>
      </c>
      <c r="C20" s="17">
        <v>0.018012291802053045</v>
      </c>
      <c r="E20" s="17"/>
    </row>
    <row r="21" spans="1:5" ht="12.75">
      <c r="A21" s="12">
        <v>38777</v>
      </c>
      <c r="B21" s="17">
        <v>0.10252332679290788</v>
      </c>
      <c r="C21" s="17">
        <v>0.01903580482299852</v>
      </c>
      <c r="E21" s="17"/>
    </row>
    <row r="22" spans="1:5" ht="12.75">
      <c r="A22" s="12">
        <v>38869</v>
      </c>
      <c r="B22" s="17">
        <v>0.09434523296338694</v>
      </c>
      <c r="C22" s="17">
        <v>0.019526669999310346</v>
      </c>
      <c r="E22" s="17"/>
    </row>
    <row r="23" spans="1:5" ht="12.75">
      <c r="A23" s="12">
        <v>38961</v>
      </c>
      <c r="B23" s="17">
        <v>0.0848400154131864</v>
      </c>
      <c r="C23" s="17">
        <v>0.020219787689710885</v>
      </c>
      <c r="E23" s="17"/>
    </row>
    <row r="24" spans="1:5" ht="12.75">
      <c r="A24" s="12">
        <v>39052</v>
      </c>
      <c r="B24" s="17">
        <v>0.0738357554679427</v>
      </c>
      <c r="C24" s="17">
        <v>0.020270927313664887</v>
      </c>
      <c r="E24" s="17"/>
    </row>
    <row r="25" spans="1:5" ht="12.75">
      <c r="A25" s="12">
        <v>39142</v>
      </c>
      <c r="B25" s="17">
        <v>0.06816014446607702</v>
      </c>
      <c r="C25" s="17">
        <v>0.020772007384056893</v>
      </c>
      <c r="E25" s="17"/>
    </row>
    <row r="26" spans="1:5" ht="12.75">
      <c r="A26" s="12">
        <v>39234</v>
      </c>
      <c r="B26" s="17">
        <v>0.06267822496259673</v>
      </c>
      <c r="C26" s="17">
        <v>0.021279060132713738</v>
      </c>
      <c r="E26" s="17"/>
    </row>
    <row r="27" spans="1:5" ht="12.75">
      <c r="A27" s="12">
        <v>39326</v>
      </c>
      <c r="B27" s="17">
        <v>0.056133570272267064</v>
      </c>
      <c r="C27" s="17">
        <v>0.021850580233747783</v>
      </c>
      <c r="E27" s="17"/>
    </row>
    <row r="28" spans="1:5" ht="12.75">
      <c r="A28" s="12">
        <v>39417</v>
      </c>
      <c r="B28" s="17">
        <v>0.0522168189169857</v>
      </c>
      <c r="C28" s="17">
        <v>0.02239206067572456</v>
      </c>
      <c r="E28" s="17"/>
    </row>
    <row r="29" spans="1:5" ht="12.75">
      <c r="A29" s="12">
        <v>39508</v>
      </c>
      <c r="B29" s="17">
        <v>0.049481168698187264</v>
      </c>
      <c r="C29" s="17">
        <v>0.02236952662441326</v>
      </c>
      <c r="E29" s="17"/>
    </row>
    <row r="30" spans="1:5" ht="12.75">
      <c r="A30" s="12">
        <v>39600</v>
      </c>
      <c r="B30" s="17">
        <v>0.047886724112254565</v>
      </c>
      <c r="C30" s="17">
        <v>0.02239400815112605</v>
      </c>
      <c r="E30" s="17"/>
    </row>
    <row r="31" spans="1:5" ht="12.75">
      <c r="A31" s="12">
        <v>39692</v>
      </c>
      <c r="B31" s="17">
        <v>0.04373871854160316</v>
      </c>
      <c r="C31" s="17">
        <v>0.021415649056224728</v>
      </c>
      <c r="E31" s="17"/>
    </row>
    <row r="32" spans="1:5" ht="12.75">
      <c r="A32" s="12">
        <v>39783</v>
      </c>
      <c r="B32" s="17">
        <v>0.04543333199529875</v>
      </c>
      <c r="C32" s="17">
        <v>0.018331168450868806</v>
      </c>
      <c r="E32" s="17"/>
    </row>
    <row r="33" spans="1:5" ht="12.75">
      <c r="A33" s="12">
        <v>39873</v>
      </c>
      <c r="B33" s="17">
        <v>0.053283305390741637</v>
      </c>
      <c r="C33" s="17">
        <v>0.014529178757980009</v>
      </c>
      <c r="E33" s="17"/>
    </row>
    <row r="34" spans="1:5" ht="12.75">
      <c r="A34" s="12">
        <v>39965</v>
      </c>
      <c r="B34" s="17">
        <v>0.06343670191552846</v>
      </c>
      <c r="C34" s="17">
        <v>0.010561218983911639</v>
      </c>
      <c r="E34" s="17"/>
    </row>
    <row r="35" spans="1:5" ht="12.75">
      <c r="A35" s="12">
        <v>40057</v>
      </c>
      <c r="B35" s="17">
        <v>0.07038624041062587</v>
      </c>
      <c r="C35" s="17">
        <v>0.008230536881594362</v>
      </c>
      <c r="E35" s="17"/>
    </row>
    <row r="36" spans="1:5" ht="12.75">
      <c r="A36" s="12">
        <v>40148</v>
      </c>
      <c r="B36" s="17">
        <v>0.07647962154497184</v>
      </c>
      <c r="C36" s="17">
        <v>0.006626333222394673</v>
      </c>
      <c r="E36" s="17"/>
    </row>
    <row r="37" spans="1:5" ht="12.75">
      <c r="A37" s="12">
        <v>40238</v>
      </c>
      <c r="B37" s="17">
        <v>0.08139283679924877</v>
      </c>
      <c r="C37" s="17">
        <v>0.008035036336058073</v>
      </c>
      <c r="E37" s="17"/>
    </row>
    <row r="38" spans="1:5" ht="12.75">
      <c r="A38" s="12"/>
      <c r="B38" s="17"/>
      <c r="C38" s="17"/>
      <c r="E38" s="17"/>
    </row>
    <row r="39" spans="1:5" ht="12.75">
      <c r="A39" s="12"/>
      <c r="B39" s="17"/>
      <c r="C39" s="17"/>
      <c r="E39" s="17"/>
    </row>
    <row r="40" spans="1:5" ht="12.75">
      <c r="A40" s="12"/>
      <c r="B40" s="17"/>
      <c r="C40" s="17"/>
      <c r="E40" s="17"/>
    </row>
    <row r="41" spans="1:5" ht="12.75">
      <c r="A41" s="12"/>
      <c r="B41" s="17"/>
      <c r="C41" s="17"/>
      <c r="E41" s="17"/>
    </row>
    <row r="42" spans="1:5" ht="12.75">
      <c r="A42" s="12"/>
      <c r="B42" s="17"/>
      <c r="C42" s="17"/>
      <c r="E42" s="17"/>
    </row>
    <row r="43" spans="1:5" ht="12.75">
      <c r="A43" s="12"/>
      <c r="B43" s="17"/>
      <c r="C43" s="17"/>
      <c r="E43" s="17"/>
    </row>
    <row r="44" spans="1:5" ht="12.75">
      <c r="A44" s="12"/>
      <c r="B44" s="17"/>
      <c r="C44" s="17"/>
      <c r="E44" s="17"/>
    </row>
    <row r="45" spans="1:5" ht="12.75">
      <c r="A45" s="12"/>
      <c r="B45" s="17"/>
      <c r="C45" s="17"/>
      <c r="E45" s="17"/>
    </row>
    <row r="46" spans="1:5" ht="12.75">
      <c r="A46" s="12"/>
      <c r="B46" s="17"/>
      <c r="C46" s="17"/>
      <c r="E46" s="17"/>
    </row>
    <row r="47" spans="1:5" ht="12.75">
      <c r="A47" s="12"/>
      <c r="B47" s="17"/>
      <c r="C47" s="17"/>
      <c r="E47" s="17"/>
    </row>
    <row r="48" spans="1:5" ht="12.75">
      <c r="A48" s="12"/>
      <c r="B48" s="17"/>
      <c r="C48" s="17"/>
      <c r="E48" s="17"/>
    </row>
    <row r="49" spans="1:5" ht="12.75">
      <c r="A49" s="2"/>
      <c r="B49" s="17"/>
      <c r="C49" s="17"/>
      <c r="E49" s="1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53"/>
  <dimension ref="A1:I18"/>
  <sheetViews>
    <sheetView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1" t="s">
        <v>16</v>
      </c>
    </row>
    <row r="3" spans="2:9" ht="38.25">
      <c r="B3" s="20" t="s">
        <v>17</v>
      </c>
      <c r="C3" s="20" t="s">
        <v>15</v>
      </c>
      <c r="D3" s="20" t="s">
        <v>18</v>
      </c>
      <c r="E3" s="20"/>
      <c r="F3" s="21"/>
      <c r="G3" s="21"/>
      <c r="H3" s="21"/>
      <c r="I3" s="21"/>
    </row>
    <row r="4" spans="1:6" ht="12.75">
      <c r="A4" s="12">
        <v>39142</v>
      </c>
      <c r="B4" s="17">
        <v>0.009747029456551358</v>
      </c>
      <c r="C4" s="17">
        <v>0.020761495052169815</v>
      </c>
      <c r="D4" s="17">
        <v>0.001971285894024044</v>
      </c>
      <c r="E4" s="17"/>
      <c r="F4" s="17"/>
    </row>
    <row r="5" spans="1:6" ht="12.75">
      <c r="A5" s="12">
        <v>39234</v>
      </c>
      <c r="B5" s="17">
        <v>0.009404566131048052</v>
      </c>
      <c r="C5" s="17">
        <v>0.021289885849787245</v>
      </c>
      <c r="D5" s="17">
        <v>0.0017859988209589996</v>
      </c>
      <c r="E5" s="17"/>
      <c r="F5" s="17"/>
    </row>
    <row r="6" spans="1:6" ht="12.75">
      <c r="A6" s="12">
        <v>39326</v>
      </c>
      <c r="B6" s="17">
        <v>0.008975297627924969</v>
      </c>
      <c r="C6" s="17">
        <v>0.02184248720330239</v>
      </c>
      <c r="D6" s="17">
        <v>0.0018652012838145217</v>
      </c>
      <c r="E6" s="17"/>
      <c r="F6" s="17"/>
    </row>
    <row r="7" spans="1:6" ht="12.75">
      <c r="A7" s="12">
        <v>39417</v>
      </c>
      <c r="B7" s="17">
        <v>0.008654619983156689</v>
      </c>
      <c r="C7" s="17">
        <v>0.02239123623805803</v>
      </c>
      <c r="D7" s="17">
        <v>0.001864610577551962</v>
      </c>
      <c r="E7" s="17"/>
      <c r="F7" s="17"/>
    </row>
    <row r="8" spans="1:6" ht="12.75">
      <c r="A8" s="12">
        <v>39508</v>
      </c>
      <c r="B8" s="17">
        <v>0.008574206677462061</v>
      </c>
      <c r="C8" s="17">
        <v>0.02236952662441326</v>
      </c>
      <c r="D8" s="17">
        <v>0.00235884104464187</v>
      </c>
      <c r="E8" s="17"/>
      <c r="F8" s="17"/>
    </row>
    <row r="9" spans="1:6" ht="12.75">
      <c r="A9" s="12">
        <v>39600</v>
      </c>
      <c r="B9" s="17">
        <v>0.008790528487723843</v>
      </c>
      <c r="C9" s="17">
        <v>0.022394008151126053</v>
      </c>
      <c r="D9" s="17">
        <v>0.0027554042226786376</v>
      </c>
      <c r="E9" s="17"/>
      <c r="F9" s="17"/>
    </row>
    <row r="10" spans="1:6" ht="12.75">
      <c r="A10" s="12">
        <v>39692</v>
      </c>
      <c r="B10" s="17">
        <v>0.00915741818002957</v>
      </c>
      <c r="C10" s="17">
        <v>0.02141564905622473</v>
      </c>
      <c r="D10" s="17">
        <v>0.0035204767970903206</v>
      </c>
      <c r="E10" s="17"/>
      <c r="F10" s="17"/>
    </row>
    <row r="11" spans="1:6" ht="12.75">
      <c r="A11" s="12">
        <v>39783</v>
      </c>
      <c r="B11" s="17">
        <v>0.009648456146392806</v>
      </c>
      <c r="C11" s="17">
        <v>0.018331168450868806</v>
      </c>
      <c r="D11" s="17">
        <v>0.005593621663866898</v>
      </c>
      <c r="E11" s="17"/>
      <c r="F11" s="17"/>
    </row>
    <row r="12" spans="1:6" ht="12.75">
      <c r="A12" s="12">
        <v>39873</v>
      </c>
      <c r="B12" s="17">
        <v>0.009859788795138987</v>
      </c>
      <c r="C12" s="17">
        <v>0.014529178757980009</v>
      </c>
      <c r="D12" s="17">
        <v>0.007091918942878332</v>
      </c>
      <c r="E12" s="17"/>
      <c r="F12" s="17"/>
    </row>
    <row r="13" spans="1:6" ht="12.75">
      <c r="A13" s="12">
        <v>39965</v>
      </c>
      <c r="B13" s="17">
        <v>0.009849698253706077</v>
      </c>
      <c r="C13" s="17">
        <v>0.010561218983911639</v>
      </c>
      <c r="D13" s="17">
        <v>0.008969239053441049</v>
      </c>
      <c r="E13" s="17"/>
      <c r="F13" s="17"/>
    </row>
    <row r="14" spans="1:6" ht="12.75">
      <c r="A14" s="12">
        <v>40057</v>
      </c>
      <c r="B14" s="17">
        <v>0.009728108320572916</v>
      </c>
      <c r="C14" s="17">
        <v>0.008230536881594362</v>
      </c>
      <c r="D14" s="17">
        <v>0.01005073005487021</v>
      </c>
      <c r="E14" s="17"/>
      <c r="F14" s="17"/>
    </row>
    <row r="15" spans="1:4" ht="12.75">
      <c r="A15" s="12">
        <v>40148</v>
      </c>
      <c r="B15" s="17">
        <v>0.009433496761047015</v>
      </c>
      <c r="C15" s="17">
        <v>0.006626333222394673</v>
      </c>
      <c r="D15" s="17">
        <v>0.010977651031221107</v>
      </c>
    </row>
    <row r="16" spans="1:4" ht="12.75">
      <c r="A16" s="12">
        <v>40238</v>
      </c>
      <c r="B16" s="17">
        <v>0.006784256326624666</v>
      </c>
      <c r="C16" s="17">
        <v>0.008035036336058073</v>
      </c>
      <c r="D16" s="17">
        <v>0.01091797057171096</v>
      </c>
    </row>
    <row r="17" ht="12.75">
      <c r="A17" s="12"/>
    </row>
    <row r="18" ht="12.75">
      <c r="A18" s="1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5"/>
  <dimension ref="A1:I40"/>
  <sheetViews>
    <sheetView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9" t="s">
        <v>66</v>
      </c>
    </row>
    <row r="2" ht="12.75">
      <c r="A2" s="9"/>
    </row>
    <row r="3" spans="1:9" ht="25.5">
      <c r="A3" s="50"/>
      <c r="B3" s="74" t="s">
        <v>5</v>
      </c>
      <c r="C3" s="74" t="s">
        <v>4</v>
      </c>
      <c r="D3" s="74" t="s">
        <v>6</v>
      </c>
      <c r="E3" s="20"/>
      <c r="F3" s="21"/>
      <c r="G3" s="21"/>
      <c r="H3" s="21"/>
      <c r="I3" s="21"/>
    </row>
    <row r="4" spans="1:9" ht="12.75">
      <c r="A4" s="32">
        <v>39142</v>
      </c>
      <c r="B4" s="57">
        <v>0.10349751932483359</v>
      </c>
      <c r="C4" s="57">
        <v>0.08654688691778227</v>
      </c>
      <c r="D4" s="57">
        <v>0.09042770504860996</v>
      </c>
      <c r="E4" s="19"/>
      <c r="F4" s="21"/>
      <c r="G4" s="21"/>
      <c r="H4" s="21"/>
      <c r="I4" s="21"/>
    </row>
    <row r="5" spans="1:6" ht="12.75">
      <c r="A5" s="32">
        <v>39173</v>
      </c>
      <c r="B5" s="57">
        <v>0.11647311811709637</v>
      </c>
      <c r="C5" s="57">
        <v>0.0806286796372443</v>
      </c>
      <c r="D5" s="57">
        <v>0.08731107052925557</v>
      </c>
      <c r="E5" s="17"/>
      <c r="F5" s="17"/>
    </row>
    <row r="6" spans="1:6" ht="12.75">
      <c r="A6" s="32">
        <v>39203</v>
      </c>
      <c r="B6" s="57">
        <v>0.11292555366475239</v>
      </c>
      <c r="C6" s="57">
        <v>0.08018169391387056</v>
      </c>
      <c r="D6" s="57">
        <v>0.08560532088972535</v>
      </c>
      <c r="E6" s="17"/>
      <c r="F6" s="17"/>
    </row>
    <row r="7" spans="1:6" ht="12.75">
      <c r="A7" s="32">
        <v>39234</v>
      </c>
      <c r="B7" s="57">
        <v>0.1082933847909247</v>
      </c>
      <c r="C7" s="57">
        <v>0.08085127571807471</v>
      </c>
      <c r="D7" s="57">
        <v>0.08350472008767022</v>
      </c>
      <c r="E7" s="17"/>
      <c r="F7" s="17"/>
    </row>
    <row r="8" spans="1:6" ht="12.75">
      <c r="A8" s="32">
        <v>39264</v>
      </c>
      <c r="B8" s="57">
        <v>0.10760975343606025</v>
      </c>
      <c r="C8" s="57">
        <v>0.08008462512377318</v>
      </c>
      <c r="D8" s="57">
        <v>0.08322175563307373</v>
      </c>
      <c r="E8" s="17"/>
      <c r="F8" s="17"/>
    </row>
    <row r="9" spans="1:6" ht="12.75">
      <c r="A9" s="32">
        <v>39295</v>
      </c>
      <c r="B9" s="57">
        <v>0.10110188580233617</v>
      </c>
      <c r="C9" s="57">
        <v>0.07257590288076035</v>
      </c>
      <c r="D9" s="57">
        <v>0.07955563748904305</v>
      </c>
      <c r="E9" s="17"/>
      <c r="F9" s="17"/>
    </row>
    <row r="10" spans="1:6" ht="12.75">
      <c r="A10" s="32">
        <v>39326</v>
      </c>
      <c r="B10" s="57">
        <v>0.10434230538161668</v>
      </c>
      <c r="C10" s="57">
        <v>0.06505874500145062</v>
      </c>
      <c r="D10" s="57">
        <v>0.07414793050128388</v>
      </c>
      <c r="E10" s="17"/>
      <c r="F10" s="17"/>
    </row>
    <row r="11" spans="1:6" ht="12.75">
      <c r="A11" s="32">
        <v>39356</v>
      </c>
      <c r="B11" s="57">
        <v>0.10635117161583475</v>
      </c>
      <c r="C11" s="57">
        <v>0.04795714340255748</v>
      </c>
      <c r="D11" s="57">
        <v>0.07258441670837597</v>
      </c>
      <c r="E11" s="17"/>
      <c r="F11" s="17"/>
    </row>
    <row r="12" spans="1:6" ht="12.75">
      <c r="A12" s="32">
        <v>39387</v>
      </c>
      <c r="B12" s="57">
        <v>0.09847309791622372</v>
      </c>
      <c r="C12" s="57">
        <v>0.06381796989173294</v>
      </c>
      <c r="D12" s="57">
        <v>0.07080094992800405</v>
      </c>
      <c r="E12" s="17"/>
      <c r="F12" s="17"/>
    </row>
    <row r="13" spans="1:6" ht="12.75">
      <c r="A13" s="32">
        <v>39417</v>
      </c>
      <c r="B13" s="57">
        <v>0.09206716818786434</v>
      </c>
      <c r="C13" s="57">
        <v>0.05290519542252187</v>
      </c>
      <c r="D13" s="57">
        <v>0.06900566013050335</v>
      </c>
      <c r="E13" s="17"/>
      <c r="F13" s="17"/>
    </row>
    <row r="14" spans="1:6" ht="12.75">
      <c r="A14" s="32">
        <v>39448</v>
      </c>
      <c r="B14" s="57">
        <v>0.09141332130186398</v>
      </c>
      <c r="C14" s="57">
        <v>0.043637000479179996</v>
      </c>
      <c r="D14" s="57">
        <v>0.06751436323026618</v>
      </c>
      <c r="E14" s="17"/>
      <c r="F14" s="17"/>
    </row>
    <row r="15" spans="1:6" ht="12.75">
      <c r="A15" s="32">
        <v>39479</v>
      </c>
      <c r="B15" s="57">
        <v>0.08127760370715786</v>
      </c>
      <c r="C15" s="57">
        <v>0.04447628072636467</v>
      </c>
      <c r="D15" s="57">
        <v>0.06616095010978588</v>
      </c>
      <c r="E15" s="17"/>
      <c r="F15" s="17"/>
    </row>
    <row r="16" spans="1:4" ht="12.75">
      <c r="A16" s="32">
        <v>39508</v>
      </c>
      <c r="B16" s="57">
        <v>0.07442770148016598</v>
      </c>
      <c r="C16" s="57">
        <v>0.044154256556448064</v>
      </c>
      <c r="D16" s="57">
        <v>0.06391968186685297</v>
      </c>
    </row>
    <row r="17" spans="1:4" ht="12.75">
      <c r="A17" s="12">
        <v>39539</v>
      </c>
      <c r="B17" s="17">
        <v>0.07509620984255674</v>
      </c>
      <c r="C17" s="57">
        <v>0.04870243684803161</v>
      </c>
      <c r="D17" s="57">
        <v>0.06252506994695603</v>
      </c>
    </row>
    <row r="18" spans="1:4" ht="12.75">
      <c r="A18" s="12">
        <v>39569</v>
      </c>
      <c r="B18" s="57">
        <v>0.07506067462066454</v>
      </c>
      <c r="C18" s="57">
        <v>0.05684561637110712</v>
      </c>
      <c r="D18" s="57">
        <v>0.06268393815977917</v>
      </c>
    </row>
    <row r="19" spans="1:4" ht="12.75">
      <c r="A19" s="12">
        <v>39600</v>
      </c>
      <c r="B19" s="57">
        <v>0.07515570511357435</v>
      </c>
      <c r="C19" s="57">
        <v>0.04879334997235945</v>
      </c>
      <c r="D19" s="57">
        <v>0.06255802373712338</v>
      </c>
    </row>
    <row r="20" spans="1:4" ht="12.75">
      <c r="A20" s="32">
        <v>39630</v>
      </c>
      <c r="B20" s="57">
        <v>0.07210596918476853</v>
      </c>
      <c r="C20" s="57">
        <v>0.04699521436537403</v>
      </c>
      <c r="D20" s="57">
        <v>0.061338692389410227</v>
      </c>
    </row>
    <row r="21" spans="1:4" ht="12.75">
      <c r="A21" s="32">
        <v>39661</v>
      </c>
      <c r="B21" s="57">
        <v>0.06709247644814713</v>
      </c>
      <c r="C21" s="57">
        <v>0.047835859020763656</v>
      </c>
      <c r="D21" s="57">
        <v>0.059712934325444764</v>
      </c>
    </row>
    <row r="22" spans="1:4" ht="12.75">
      <c r="A22" s="32">
        <v>39692</v>
      </c>
      <c r="B22" s="57">
        <v>0.0635972064122398</v>
      </c>
      <c r="C22" s="57">
        <v>0.04563726378730867</v>
      </c>
      <c r="D22" s="57">
        <v>0.05640665814737728</v>
      </c>
    </row>
    <row r="23" spans="1:4" ht="12.75">
      <c r="A23" s="32">
        <v>39722</v>
      </c>
      <c r="B23" s="57">
        <v>0.06060325725208003</v>
      </c>
      <c r="C23" s="57">
        <v>0.03995164924993455</v>
      </c>
      <c r="D23" s="57">
        <v>0.05547919818000598</v>
      </c>
    </row>
    <row r="24" spans="1:4" ht="12.75">
      <c r="A24" s="32">
        <v>39753</v>
      </c>
      <c r="B24" s="57">
        <v>0.05419153809739543</v>
      </c>
      <c r="C24" s="57">
        <v>0.04055216379097447</v>
      </c>
      <c r="D24" s="57">
        <v>0.056770077271232816</v>
      </c>
    </row>
    <row r="25" spans="1:4" ht="12.75">
      <c r="A25" s="32">
        <v>39783</v>
      </c>
      <c r="B25" s="57">
        <v>0.08075878906068007</v>
      </c>
      <c r="C25" s="57">
        <v>0.049701720907043515</v>
      </c>
      <c r="D25" s="57">
        <v>0.06213390099196078</v>
      </c>
    </row>
    <row r="26" spans="1:4" ht="12.75">
      <c r="A26" s="32">
        <v>39814</v>
      </c>
      <c r="B26" s="57">
        <v>0.06682272206264224</v>
      </c>
      <c r="C26" s="57">
        <v>0.05055564251056503</v>
      </c>
      <c r="D26" s="57">
        <v>0.0613154809622326</v>
      </c>
    </row>
    <row r="27" spans="1:4" ht="12.75">
      <c r="A27" s="32">
        <v>39845</v>
      </c>
      <c r="B27" s="57">
        <v>0.07768913122099493</v>
      </c>
      <c r="C27" s="57">
        <v>0.051176141136936436</v>
      </c>
      <c r="D27" s="57">
        <v>0.06631164691429534</v>
      </c>
    </row>
    <row r="28" spans="1:4" ht="12.75">
      <c r="A28" s="32">
        <v>39873</v>
      </c>
      <c r="B28" s="57">
        <v>0.08443290638144116</v>
      </c>
      <c r="C28" s="57">
        <v>0.06489267248132867</v>
      </c>
      <c r="D28" s="57">
        <v>0.07935263861240684</v>
      </c>
    </row>
    <row r="29" spans="1:4" ht="12.75">
      <c r="A29" s="32">
        <v>39904</v>
      </c>
      <c r="B29" s="57">
        <v>0.09578301413926497</v>
      </c>
      <c r="C29" s="57">
        <v>0.06928190354068076</v>
      </c>
      <c r="D29" s="57">
        <v>0.08747444484229261</v>
      </c>
    </row>
    <row r="30" spans="1:4" ht="12.75">
      <c r="A30" s="32">
        <v>39934</v>
      </c>
      <c r="B30" s="57">
        <v>0.096881222217855</v>
      </c>
      <c r="C30" s="57">
        <v>0.06761999826789934</v>
      </c>
      <c r="D30" s="57">
        <v>0.09361639811069256</v>
      </c>
    </row>
    <row r="31" spans="1:4" ht="12.75">
      <c r="A31" s="32">
        <v>39965</v>
      </c>
      <c r="B31" s="57">
        <v>0.11147334523092325</v>
      </c>
      <c r="C31" s="57">
        <v>0.07436252667839892</v>
      </c>
      <c r="D31" s="57">
        <v>0.10165720830287965</v>
      </c>
    </row>
    <row r="32" spans="1:4" ht="12.75">
      <c r="A32" s="32">
        <v>39995</v>
      </c>
      <c r="B32" s="57">
        <v>0.11490464256837057</v>
      </c>
      <c r="C32" s="57">
        <v>0.07169351256501454</v>
      </c>
      <c r="D32" s="57">
        <v>0.10313773768860844</v>
      </c>
    </row>
    <row r="33" spans="1:4" ht="12.75">
      <c r="A33" s="32">
        <v>40026</v>
      </c>
      <c r="B33" s="57">
        <v>0.11619826660942453</v>
      </c>
      <c r="C33" s="57">
        <v>0.06936940713098844</v>
      </c>
      <c r="D33" s="57">
        <v>0.10747010350654201</v>
      </c>
    </row>
    <row r="34" spans="1:4" ht="12.75">
      <c r="A34" s="32">
        <v>40057</v>
      </c>
      <c r="B34" s="57">
        <v>0.11759818001187967</v>
      </c>
      <c r="C34" s="57">
        <v>0.0797771347602895</v>
      </c>
      <c r="D34" s="57">
        <v>0.10998919937940914</v>
      </c>
    </row>
    <row r="35" spans="1:4" ht="12.75">
      <c r="A35" s="32">
        <v>40087</v>
      </c>
      <c r="B35" s="57">
        <v>0.12275045496367264</v>
      </c>
      <c r="C35" s="57">
        <v>0.08592616091668209</v>
      </c>
      <c r="D35" s="57">
        <v>0.11005829268808855</v>
      </c>
    </row>
    <row r="36" spans="1:4" ht="12.75">
      <c r="A36" s="32">
        <v>40118</v>
      </c>
      <c r="B36" s="57">
        <v>0.11946896355310976</v>
      </c>
      <c r="C36" s="57">
        <v>0.08648701255560286</v>
      </c>
      <c r="D36" s="57">
        <v>0.11214818523138362</v>
      </c>
    </row>
    <row r="37" spans="1:4" ht="12.75">
      <c r="A37" s="32">
        <v>40148</v>
      </c>
      <c r="B37" s="57">
        <v>0.129927845768389</v>
      </c>
      <c r="C37" s="57">
        <v>0.08786879207543075</v>
      </c>
      <c r="D37" s="57">
        <v>0.11899513915917291</v>
      </c>
    </row>
    <row r="38" spans="1:4" ht="12.75">
      <c r="A38" s="32">
        <v>40179</v>
      </c>
      <c r="B38" s="57">
        <v>0.12708211180602122</v>
      </c>
      <c r="C38" s="57">
        <v>0.08568833535975885</v>
      </c>
      <c r="D38" s="57">
        <v>0.11875209099892844</v>
      </c>
    </row>
    <row r="39" spans="1:4" ht="12.75">
      <c r="A39" s="32">
        <v>40210</v>
      </c>
      <c r="B39" s="57">
        <v>0.13243229456415034</v>
      </c>
      <c r="C39" s="57">
        <v>0.08532489176472136</v>
      </c>
      <c r="D39" s="57">
        <v>0.12009701548825832</v>
      </c>
    </row>
    <row r="40" spans="1:4" ht="12.75">
      <c r="A40" s="32">
        <v>40238</v>
      </c>
      <c r="B40" s="57">
        <v>0.1395633673591484</v>
      </c>
      <c r="C40" s="57">
        <v>0.09132079085912384</v>
      </c>
      <c r="D40" s="57">
        <v>0.11371686952846968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56"/>
  <dimension ref="A1:I39"/>
  <sheetViews>
    <sheetView workbookViewId="0" topLeftCell="A1">
      <selection activeCell="A2" sqref="A2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67</v>
      </c>
    </row>
    <row r="2" spans="1:9" ht="12.75">
      <c r="A2" s="50"/>
      <c r="B2" s="74"/>
      <c r="C2" s="74"/>
      <c r="D2" s="74"/>
      <c r="E2" s="20"/>
      <c r="F2" s="21"/>
      <c r="G2" s="21"/>
      <c r="H2" s="21"/>
      <c r="I2" s="21"/>
    </row>
    <row r="3" spans="1:9" ht="12.75">
      <c r="A3" s="75">
        <v>2006</v>
      </c>
      <c r="B3" s="57">
        <v>0.1517639228</v>
      </c>
      <c r="C3" s="57"/>
      <c r="D3" s="57"/>
      <c r="E3" s="19"/>
      <c r="F3" s="21"/>
      <c r="G3" s="21"/>
      <c r="H3" s="21"/>
      <c r="I3" s="21"/>
    </row>
    <row r="4" spans="1:6" ht="12.75">
      <c r="A4" s="75">
        <v>2007</v>
      </c>
      <c r="B4" s="57">
        <v>0.1554248946</v>
      </c>
      <c r="C4" s="57"/>
      <c r="D4" s="57"/>
      <c r="E4" s="17"/>
      <c r="F4" s="17"/>
    </row>
    <row r="5" spans="1:6" ht="12.75">
      <c r="A5" s="75">
        <v>2008</v>
      </c>
      <c r="B5" s="57">
        <v>0.1766141558</v>
      </c>
      <c r="C5" s="57"/>
      <c r="D5" s="57"/>
      <c r="E5" s="17"/>
      <c r="F5" s="17"/>
    </row>
    <row r="6" spans="1:6" ht="12.75">
      <c r="A6" s="75">
        <v>2009</v>
      </c>
      <c r="B6" s="57">
        <v>0.1657421788</v>
      </c>
      <c r="C6" s="57"/>
      <c r="D6" s="57"/>
      <c r="E6" s="17"/>
      <c r="F6" s="17"/>
    </row>
    <row r="7" spans="1:6" ht="12.75">
      <c r="A7" s="156" t="s">
        <v>69</v>
      </c>
      <c r="B7" s="57">
        <v>0.1549811404</v>
      </c>
      <c r="C7" s="57"/>
      <c r="D7" s="57"/>
      <c r="E7" s="17"/>
      <c r="F7" s="17"/>
    </row>
    <row r="8" spans="1:6" ht="12.75">
      <c r="A8" s="32"/>
      <c r="B8" s="57"/>
      <c r="C8" s="57"/>
      <c r="D8" s="57"/>
      <c r="E8" s="17"/>
      <c r="F8" s="17"/>
    </row>
    <row r="9" spans="1:6" ht="12.75">
      <c r="A9" s="32"/>
      <c r="B9" s="57"/>
      <c r="C9" s="57"/>
      <c r="D9" s="57"/>
      <c r="E9" s="17"/>
      <c r="F9" s="17"/>
    </row>
    <row r="10" spans="1:6" ht="12.75">
      <c r="A10" s="32"/>
      <c r="B10" s="57"/>
      <c r="C10" s="57"/>
      <c r="D10" s="57"/>
      <c r="E10" s="17"/>
      <c r="F10" s="17"/>
    </row>
    <row r="11" spans="1:6" ht="12.75">
      <c r="A11" s="32"/>
      <c r="B11" s="57"/>
      <c r="C11" s="57"/>
      <c r="D11" s="57"/>
      <c r="E11" s="17"/>
      <c r="F11" s="17"/>
    </row>
    <row r="12" spans="1:6" ht="12.75">
      <c r="A12" s="32"/>
      <c r="B12" s="57"/>
      <c r="C12" s="57"/>
      <c r="D12" s="57"/>
      <c r="E12" s="17"/>
      <c r="F12" s="17"/>
    </row>
    <row r="13" spans="1:6" ht="12.75">
      <c r="A13" s="32"/>
      <c r="B13" s="57"/>
      <c r="C13" s="57"/>
      <c r="D13" s="57"/>
      <c r="E13" s="17"/>
      <c r="F13" s="17"/>
    </row>
    <row r="14" spans="1:6" ht="12.75">
      <c r="A14" s="32"/>
      <c r="B14" s="57"/>
      <c r="C14" s="57"/>
      <c r="D14" s="57"/>
      <c r="E14" s="17"/>
      <c r="F14" s="17"/>
    </row>
    <row r="15" spans="1:4" ht="12.75">
      <c r="A15" s="32"/>
      <c r="B15" s="57"/>
      <c r="C15" s="57"/>
      <c r="D15" s="57"/>
    </row>
    <row r="16" spans="1:4" ht="12.75">
      <c r="A16" s="12"/>
      <c r="B16" s="17"/>
      <c r="C16" s="57"/>
      <c r="D16" s="57"/>
    </row>
    <row r="17" spans="1:4" ht="12.75">
      <c r="A17" s="12"/>
      <c r="B17" s="57"/>
      <c r="C17" s="57"/>
      <c r="D17" s="57"/>
    </row>
    <row r="18" spans="1:4" ht="12.75">
      <c r="A18" s="12"/>
      <c r="B18" s="57"/>
      <c r="C18" s="57"/>
      <c r="D18" s="57"/>
    </row>
    <row r="19" spans="1:4" ht="12.75">
      <c r="A19" s="32"/>
      <c r="B19" s="57"/>
      <c r="C19" s="57"/>
      <c r="D19" s="57"/>
    </row>
    <row r="20" spans="1:4" ht="12.75">
      <c r="A20" s="32"/>
      <c r="B20" s="57"/>
      <c r="C20" s="57"/>
      <c r="D20" s="57"/>
    </row>
    <row r="21" spans="1:4" ht="12.75">
      <c r="A21" s="3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  <row r="27" spans="1:4" ht="12.75">
      <c r="A27" s="32"/>
      <c r="B27" s="57"/>
      <c r="C27" s="57"/>
      <c r="D27" s="57"/>
    </row>
    <row r="28" spans="1:4" ht="12.75">
      <c r="A28" s="32"/>
      <c r="B28" s="57"/>
      <c r="C28" s="57"/>
      <c r="D28" s="57"/>
    </row>
    <row r="29" spans="1:4" ht="12.75">
      <c r="A29" s="32"/>
      <c r="B29" s="57"/>
      <c r="C29" s="57"/>
      <c r="D29" s="57"/>
    </row>
    <row r="30" spans="1:4" ht="12.75">
      <c r="A30" s="32"/>
      <c r="B30" s="57"/>
      <c r="C30" s="57"/>
      <c r="D30" s="57"/>
    </row>
    <row r="31" spans="1:4" ht="12.75">
      <c r="A31" s="32"/>
      <c r="B31" s="57"/>
      <c r="C31" s="57"/>
      <c r="D31" s="57"/>
    </row>
    <row r="32" spans="1:4" ht="12.75">
      <c r="A32" s="32"/>
      <c r="B32" s="57"/>
      <c r="C32" s="57"/>
      <c r="D32" s="57"/>
    </row>
    <row r="33" spans="1:4" ht="12.75">
      <c r="A33" s="32"/>
      <c r="B33" s="57"/>
      <c r="C33" s="57"/>
      <c r="D33" s="57"/>
    </row>
    <row r="34" spans="1:4" ht="12.75">
      <c r="A34" s="32"/>
      <c r="B34" s="57"/>
      <c r="C34" s="57"/>
      <c r="D34" s="57"/>
    </row>
    <row r="35" spans="1:4" ht="12.75">
      <c r="A35" s="32"/>
      <c r="B35" s="57"/>
      <c r="C35" s="57"/>
      <c r="D35" s="57"/>
    </row>
    <row r="36" spans="1:4" ht="12.75">
      <c r="A36" s="32"/>
      <c r="B36" s="57"/>
      <c r="C36" s="57"/>
      <c r="D36" s="57"/>
    </row>
    <row r="37" spans="1:4" ht="12.75">
      <c r="A37" s="32"/>
      <c r="B37" s="57"/>
      <c r="C37" s="57"/>
      <c r="D37" s="57"/>
    </row>
    <row r="38" spans="1:4" ht="12.75">
      <c r="A38" s="32"/>
      <c r="B38" s="57"/>
      <c r="C38" s="57"/>
      <c r="D38" s="57"/>
    </row>
    <row r="39" spans="1:4" ht="12.75">
      <c r="A39" s="32"/>
      <c r="B39" s="57"/>
      <c r="C39" s="57"/>
      <c r="D39" s="5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57"/>
  <dimension ref="A1:I40"/>
  <sheetViews>
    <sheetView workbookViewId="0" topLeftCell="A1">
      <selection activeCell="C24" sqref="C24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137" t="s">
        <v>265</v>
      </c>
    </row>
    <row r="2" ht="12.75">
      <c r="A2" s="9"/>
    </row>
    <row r="3" spans="1:9" ht="51">
      <c r="A3" s="50"/>
      <c r="B3" s="74" t="s">
        <v>70</v>
      </c>
      <c r="C3" s="74" t="s">
        <v>71</v>
      </c>
      <c r="D3" s="74"/>
      <c r="E3" s="20"/>
      <c r="F3" s="21"/>
      <c r="G3" s="21"/>
      <c r="H3" s="21"/>
      <c r="I3" s="21"/>
    </row>
    <row r="4" spans="1:9" ht="12.75">
      <c r="A4" s="75">
        <v>2006</v>
      </c>
      <c r="B4" s="57">
        <v>1.1102206242440467</v>
      </c>
      <c r="C4" s="57">
        <v>0.2939593460888605</v>
      </c>
      <c r="D4" s="57"/>
      <c r="E4" s="19"/>
      <c r="F4" s="21"/>
      <c r="G4" s="21"/>
      <c r="H4" s="21"/>
      <c r="I4" s="21"/>
    </row>
    <row r="5" spans="1:6" ht="12.75">
      <c r="A5" s="75">
        <v>2007</v>
      </c>
      <c r="B5" s="57">
        <v>1.210132208951083</v>
      </c>
      <c r="C5" s="57">
        <v>0.311843708548984</v>
      </c>
      <c r="D5" s="57"/>
      <c r="E5" s="17"/>
      <c r="F5" s="17"/>
    </row>
    <row r="6" spans="1:6" ht="12.75">
      <c r="A6" s="75">
        <v>2008</v>
      </c>
      <c r="B6" s="57">
        <v>0.9154204754572267</v>
      </c>
      <c r="C6" s="57">
        <v>0.2641358547449556</v>
      </c>
      <c r="D6" s="57"/>
      <c r="E6" s="17"/>
      <c r="F6" s="17"/>
    </row>
    <row r="7" spans="1:6" ht="12.75">
      <c r="A7" s="75">
        <v>2009</v>
      </c>
      <c r="B7" s="57">
        <v>0.9552318912505635</v>
      </c>
      <c r="C7" s="57">
        <v>0.269873407698363</v>
      </c>
      <c r="D7" s="57"/>
      <c r="E7" s="17"/>
      <c r="F7" s="17"/>
    </row>
    <row r="8" spans="1:6" ht="12.75">
      <c r="A8" s="161" t="s">
        <v>69</v>
      </c>
      <c r="B8" s="57">
        <v>1.1350530591964003</v>
      </c>
      <c r="C8" s="57">
        <v>0.3063417323813192</v>
      </c>
      <c r="D8" s="57"/>
      <c r="E8" s="17"/>
      <c r="F8" s="17"/>
    </row>
    <row r="9" spans="1:6" ht="12.75">
      <c r="A9" s="32"/>
      <c r="B9" s="57"/>
      <c r="C9" s="57"/>
      <c r="D9" s="57"/>
      <c r="E9" s="17"/>
      <c r="F9" s="17"/>
    </row>
    <row r="10" spans="1:6" ht="12.75">
      <c r="A10" s="32"/>
      <c r="B10" s="57"/>
      <c r="C10" s="57"/>
      <c r="D10" s="57"/>
      <c r="E10" s="17"/>
      <c r="F10" s="17"/>
    </row>
    <row r="11" spans="1:6" ht="12.75">
      <c r="A11" s="32"/>
      <c r="B11" s="57"/>
      <c r="C11" s="57"/>
      <c r="D11" s="57"/>
      <c r="E11" s="17"/>
      <c r="F11" s="17"/>
    </row>
    <row r="12" spans="1:6" ht="12.75">
      <c r="A12" s="32"/>
      <c r="B12" s="57"/>
      <c r="C12" s="57"/>
      <c r="D12" s="57"/>
      <c r="E12" s="17"/>
      <c r="F12" s="17"/>
    </row>
    <row r="13" spans="1:6" ht="12.75">
      <c r="A13" s="32"/>
      <c r="B13" s="57"/>
      <c r="C13" s="57"/>
      <c r="D13" s="57"/>
      <c r="E13" s="17"/>
      <c r="F13" s="17"/>
    </row>
    <row r="14" spans="1:6" ht="12.75">
      <c r="A14" s="32"/>
      <c r="B14" s="57"/>
      <c r="C14" s="57"/>
      <c r="D14" s="57"/>
      <c r="E14" s="17"/>
      <c r="F14" s="17"/>
    </row>
    <row r="15" spans="1:6" ht="12.75">
      <c r="A15" s="32"/>
      <c r="B15" s="57"/>
      <c r="C15" s="57"/>
      <c r="D15" s="57"/>
      <c r="E15" s="17"/>
      <c r="F15" s="17"/>
    </row>
    <row r="16" spans="1:4" ht="12.75">
      <c r="A16" s="32"/>
      <c r="B16" s="57"/>
      <c r="C16" s="57"/>
      <c r="D16" s="57"/>
    </row>
    <row r="17" spans="1:4" ht="12.75">
      <c r="A17" s="12"/>
      <c r="B17" s="17"/>
      <c r="C17" s="57"/>
      <c r="D17" s="57"/>
    </row>
    <row r="18" spans="1:4" ht="12.75">
      <c r="A18" s="12"/>
      <c r="B18" s="57"/>
      <c r="C18" s="57"/>
      <c r="D18" s="57"/>
    </row>
    <row r="19" spans="1:4" ht="12.75">
      <c r="A19" s="12"/>
      <c r="B19" s="57"/>
      <c r="C19" s="57"/>
      <c r="D19" s="57"/>
    </row>
    <row r="20" spans="1:4" ht="12.75">
      <c r="A20" s="32"/>
      <c r="B20" s="57"/>
      <c r="C20" s="57"/>
      <c r="D20" s="57"/>
    </row>
    <row r="21" spans="1:4" ht="12.75">
      <c r="A21" s="3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  <row r="27" spans="1:4" ht="12.75">
      <c r="A27" s="32"/>
      <c r="B27" s="57"/>
      <c r="C27" s="57"/>
      <c r="D27" s="57"/>
    </row>
    <row r="28" spans="1:4" ht="12.75">
      <c r="A28" s="32"/>
      <c r="B28" s="57"/>
      <c r="C28" s="57"/>
      <c r="D28" s="57"/>
    </row>
    <row r="29" spans="1:4" ht="12.75">
      <c r="A29" s="32"/>
      <c r="B29" s="57"/>
      <c r="C29" s="57"/>
      <c r="D29" s="57"/>
    </row>
    <row r="30" spans="1:4" ht="12.75">
      <c r="A30" s="32"/>
      <c r="B30" s="57"/>
      <c r="C30" s="57"/>
      <c r="D30" s="57"/>
    </row>
    <row r="31" spans="1:4" ht="12.75">
      <c r="A31" s="32"/>
      <c r="B31" s="57"/>
      <c r="C31" s="57"/>
      <c r="D31" s="57"/>
    </row>
    <row r="32" spans="1:4" ht="12.75">
      <c r="A32" s="32"/>
      <c r="B32" s="57"/>
      <c r="C32" s="57"/>
      <c r="D32" s="57"/>
    </row>
    <row r="33" spans="1:4" ht="12.75">
      <c r="A33" s="32"/>
      <c r="B33" s="57"/>
      <c r="C33" s="57"/>
      <c r="D33" s="57"/>
    </row>
    <row r="34" spans="1:4" ht="12.75">
      <c r="A34" s="32"/>
      <c r="B34" s="57"/>
      <c r="C34" s="57"/>
      <c r="D34" s="57"/>
    </row>
    <row r="35" spans="1:4" ht="12.75">
      <c r="A35" s="32"/>
      <c r="B35" s="57"/>
      <c r="C35" s="57"/>
      <c r="D35" s="57"/>
    </row>
    <row r="36" spans="1:4" ht="12.75">
      <c r="A36" s="32"/>
      <c r="B36" s="57"/>
      <c r="C36" s="57"/>
      <c r="D36" s="57"/>
    </row>
    <row r="37" spans="1:4" ht="12.75">
      <c r="A37" s="32"/>
      <c r="B37" s="57"/>
      <c r="C37" s="57"/>
      <c r="D37" s="57"/>
    </row>
    <row r="38" spans="1:4" ht="12.75">
      <c r="A38" s="32"/>
      <c r="B38" s="57"/>
      <c r="C38" s="57"/>
      <c r="D38" s="57"/>
    </row>
    <row r="39" spans="1:4" ht="12.75">
      <c r="A39" s="32"/>
      <c r="B39" s="57"/>
      <c r="C39" s="57"/>
      <c r="D39" s="57"/>
    </row>
    <row r="40" spans="1:4" ht="12.75">
      <c r="A40" s="32"/>
      <c r="B40" s="57"/>
      <c r="C40" s="57"/>
      <c r="D40" s="5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58"/>
  <dimension ref="A1:I42"/>
  <sheetViews>
    <sheetView workbookViewId="0" topLeftCell="A1">
      <selection activeCell="B6" sqref="B6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72</v>
      </c>
    </row>
    <row r="2" ht="12.75">
      <c r="A2" s="9"/>
    </row>
    <row r="3" spans="1:4" ht="12.75">
      <c r="A3" s="9"/>
      <c r="B3" s="74" t="s">
        <v>161</v>
      </c>
      <c r="C3" s="74" t="s">
        <v>160</v>
      </c>
      <c r="D3" s="74" t="s">
        <v>165</v>
      </c>
    </row>
    <row r="4" spans="1:4" ht="12.75">
      <c r="A4" s="32">
        <v>36951</v>
      </c>
      <c r="B4" s="57">
        <v>0</v>
      </c>
      <c r="C4" s="57">
        <v>0.011846303522009556</v>
      </c>
      <c r="D4" s="57">
        <v>0.024</v>
      </c>
    </row>
    <row r="5" spans="1:9" ht="12.75">
      <c r="A5" s="32">
        <v>37043</v>
      </c>
      <c r="B5" s="57">
        <v>0.0022310524495663727</v>
      </c>
      <c r="C5" s="57">
        <v>0.01277259179653679</v>
      </c>
      <c r="D5" s="57">
        <v>0.024</v>
      </c>
      <c r="E5" s="20"/>
      <c r="F5" s="21"/>
      <c r="G5" s="21"/>
      <c r="H5" s="21"/>
      <c r="I5" s="21"/>
    </row>
    <row r="6" spans="1:9" ht="12.75">
      <c r="A6" s="32">
        <v>37135</v>
      </c>
      <c r="B6" s="57">
        <v>0.003852284305853662</v>
      </c>
      <c r="C6" s="57">
        <v>0.01413225014775744</v>
      </c>
      <c r="D6" s="57">
        <v>0.027999999999999997</v>
      </c>
      <c r="E6" s="19"/>
      <c r="F6" s="21"/>
      <c r="G6" s="21"/>
      <c r="H6" s="21"/>
      <c r="I6" s="21"/>
    </row>
    <row r="7" spans="1:6" ht="12.75">
      <c r="A7" s="32">
        <v>37226</v>
      </c>
      <c r="B7" s="57">
        <v>0</v>
      </c>
      <c r="C7" s="57">
        <v>0.00659680534028032</v>
      </c>
      <c r="D7" s="57">
        <v>0.026000000000000002</v>
      </c>
      <c r="E7" s="17"/>
      <c r="F7" s="17"/>
    </row>
    <row r="8" spans="1:6" ht="12.75">
      <c r="A8" s="32">
        <v>37316</v>
      </c>
      <c r="B8" s="57">
        <v>0.0078102504147115484</v>
      </c>
      <c r="C8" s="57">
        <v>0.02046423351740795</v>
      </c>
      <c r="D8" s="57">
        <v>0.032</v>
      </c>
      <c r="E8" s="17"/>
      <c r="F8" s="17"/>
    </row>
    <row r="9" spans="1:6" ht="12.75">
      <c r="A9" s="32">
        <v>37408</v>
      </c>
      <c r="B9" s="57">
        <v>0.00343067882492678</v>
      </c>
      <c r="C9" s="57">
        <v>0.0141088954231482</v>
      </c>
      <c r="D9" s="57">
        <v>0.032</v>
      </c>
      <c r="E9" s="17"/>
      <c r="F9" s="17"/>
    </row>
    <row r="10" spans="1:6" ht="12.75">
      <c r="A10" s="32">
        <v>37500</v>
      </c>
      <c r="B10" s="57">
        <v>0.004488916396952815</v>
      </c>
      <c r="C10" s="57">
        <v>0.015199820300415412</v>
      </c>
      <c r="D10" s="57">
        <v>0.035</v>
      </c>
      <c r="E10" s="17"/>
      <c r="F10" s="17"/>
    </row>
    <row r="11" spans="1:6" ht="12.75">
      <c r="A11" s="32">
        <v>37591</v>
      </c>
      <c r="B11" s="57">
        <v>0</v>
      </c>
      <c r="C11" s="57">
        <v>0.0075946968683929675</v>
      </c>
      <c r="D11" s="57">
        <v>0.033</v>
      </c>
      <c r="E11" s="17"/>
      <c r="F11" s="17"/>
    </row>
    <row r="12" spans="1:6" ht="12.75">
      <c r="A12" s="32">
        <v>37681</v>
      </c>
      <c r="B12" s="57">
        <v>0.013184086190589726</v>
      </c>
      <c r="C12" s="57">
        <v>0.026414380781138655</v>
      </c>
      <c r="D12" s="57">
        <v>0.043</v>
      </c>
      <c r="E12" s="17"/>
      <c r="F12" s="17"/>
    </row>
    <row r="13" spans="1:6" ht="12.75">
      <c r="A13" s="32">
        <v>37773</v>
      </c>
      <c r="B13" s="57">
        <v>0.017627878165545705</v>
      </c>
      <c r="C13" s="57">
        <v>0.03012161849879459</v>
      </c>
      <c r="D13" s="57">
        <v>0.043</v>
      </c>
      <c r="E13" s="17"/>
      <c r="F13" s="17"/>
    </row>
    <row r="14" spans="1:6" ht="12.75">
      <c r="A14" s="32">
        <v>37865</v>
      </c>
      <c r="B14" s="57">
        <v>0.01952526317870151</v>
      </c>
      <c r="C14" s="57">
        <v>0.03170912475834503</v>
      </c>
      <c r="D14" s="57">
        <v>0.045</v>
      </c>
      <c r="E14" s="17"/>
      <c r="F14" s="17"/>
    </row>
    <row r="15" spans="1:6" ht="12.75">
      <c r="A15" s="32">
        <v>37956</v>
      </c>
      <c r="B15" s="57">
        <v>0.016645758916400424</v>
      </c>
      <c r="C15" s="57">
        <v>0.027925167656388895</v>
      </c>
      <c r="D15" s="57">
        <v>0.044000000000000004</v>
      </c>
      <c r="E15" s="17"/>
      <c r="F15" s="17"/>
    </row>
    <row r="16" spans="1:6" ht="12.75">
      <c r="A16" s="32">
        <v>38047</v>
      </c>
      <c r="B16" s="57">
        <v>0.046938701392581716</v>
      </c>
      <c r="C16" s="57">
        <v>0.059402884298107646</v>
      </c>
      <c r="D16" s="57">
        <v>0.062</v>
      </c>
      <c r="E16" s="17"/>
      <c r="F16" s="17"/>
    </row>
    <row r="17" spans="1:6" ht="12.75">
      <c r="A17" s="32">
        <v>38139</v>
      </c>
      <c r="B17" s="57">
        <v>0.051871204593118926</v>
      </c>
      <c r="C17" s="57">
        <v>0.06451421703585766</v>
      </c>
      <c r="D17" s="57">
        <v>0.064</v>
      </c>
      <c r="E17" s="17"/>
      <c r="F17" s="17"/>
    </row>
    <row r="18" spans="1:4" ht="12.75">
      <c r="A18" s="32">
        <v>38231</v>
      </c>
      <c r="B18" s="57">
        <v>0.050974199511512185</v>
      </c>
      <c r="C18" s="57">
        <v>0.06361058275410471</v>
      </c>
      <c r="D18" s="57">
        <v>0.064</v>
      </c>
    </row>
    <row r="19" spans="1:4" ht="12.75">
      <c r="A19" s="32">
        <v>38322</v>
      </c>
      <c r="B19" s="17">
        <v>0.048224470677940244</v>
      </c>
      <c r="C19" s="57">
        <v>0.059912234445995784</v>
      </c>
      <c r="D19" s="57">
        <v>0.06</v>
      </c>
    </row>
    <row r="20" spans="1:4" ht="12.75">
      <c r="A20" s="32">
        <v>38412</v>
      </c>
      <c r="B20" s="57">
        <v>0.037312143284394216</v>
      </c>
      <c r="C20" s="57">
        <v>0.05123278881857456</v>
      </c>
      <c r="D20" s="57">
        <v>0.055999999999999994</v>
      </c>
    </row>
    <row r="21" spans="1:4" ht="12.75">
      <c r="A21" s="32">
        <v>38504</v>
      </c>
      <c r="B21" s="57">
        <v>0.04047137673280615</v>
      </c>
      <c r="C21" s="57">
        <v>0.052442031762336735</v>
      </c>
      <c r="D21" s="57">
        <v>0.055999999999999994</v>
      </c>
    </row>
    <row r="22" spans="1:4" ht="12.75">
      <c r="A22" s="32">
        <v>38596</v>
      </c>
      <c r="B22" s="57">
        <v>0.042172291634729325</v>
      </c>
      <c r="C22" s="57">
        <v>0.0535108965949254</v>
      </c>
      <c r="D22" s="57">
        <v>0.055999999999999994</v>
      </c>
    </row>
    <row r="23" spans="1:4" ht="12.75">
      <c r="A23" s="32">
        <v>38687</v>
      </c>
      <c r="B23" s="57">
        <v>0.0391058100041713</v>
      </c>
      <c r="C23" s="57">
        <v>0.049416022716185275</v>
      </c>
      <c r="D23" s="57">
        <v>0.053</v>
      </c>
    </row>
    <row r="24" spans="1:4" ht="12.75">
      <c r="A24" s="32">
        <v>38777</v>
      </c>
      <c r="B24" s="57">
        <v>0.03645277636799951</v>
      </c>
      <c r="C24" s="57">
        <v>0.04813005455263947</v>
      </c>
      <c r="D24" s="57">
        <v>0.05</v>
      </c>
    </row>
    <row r="25" spans="1:4" ht="12.75">
      <c r="A25" s="32">
        <v>38869</v>
      </c>
      <c r="B25" s="57">
        <v>0.044634541858282334</v>
      </c>
      <c r="C25" s="57">
        <v>0.055737968437608386</v>
      </c>
      <c r="D25" s="57">
        <v>0.055999999999999994</v>
      </c>
    </row>
    <row r="26" spans="1:4" ht="12.75">
      <c r="A26" s="32">
        <v>38961</v>
      </c>
      <c r="B26" s="57">
        <v>0.046975468740775364</v>
      </c>
      <c r="C26" s="57">
        <v>0.05843013866098319</v>
      </c>
      <c r="D26" s="57">
        <v>0.057</v>
      </c>
    </row>
    <row r="27" spans="1:4" ht="12.75">
      <c r="A27" s="32">
        <v>39052</v>
      </c>
      <c r="B27" s="57">
        <v>0.04660001559917266</v>
      </c>
      <c r="C27" s="57">
        <v>0.05764465873988314</v>
      </c>
      <c r="D27" s="57">
        <v>0.055</v>
      </c>
    </row>
    <row r="28" spans="1:4" ht="12.75">
      <c r="A28" s="32">
        <v>39142</v>
      </c>
      <c r="B28" s="57">
        <v>0.04902404196337244</v>
      </c>
      <c r="C28" s="57">
        <v>0.06115186860842807</v>
      </c>
      <c r="D28" s="57">
        <v>0.06</v>
      </c>
    </row>
    <row r="29" spans="1:4" ht="12.75">
      <c r="A29" s="32">
        <v>39234</v>
      </c>
      <c r="B29" s="57">
        <v>0.0532459806135749</v>
      </c>
      <c r="C29" s="57">
        <v>0.065</v>
      </c>
      <c r="D29" s="57">
        <v>0.06</v>
      </c>
    </row>
    <row r="30" spans="1:4" ht="12.75">
      <c r="A30" s="32">
        <v>39326</v>
      </c>
      <c r="B30" s="57">
        <v>0.052000000000000005</v>
      </c>
      <c r="C30" s="57">
        <v>0.064</v>
      </c>
      <c r="D30" s="57">
        <v>0.06</v>
      </c>
    </row>
    <row r="31" spans="1:4" ht="12.75">
      <c r="A31" s="32">
        <v>39417</v>
      </c>
      <c r="B31" s="57">
        <v>0.051296209929723856</v>
      </c>
      <c r="C31" s="57">
        <v>0.061223773726605</v>
      </c>
      <c r="D31" s="57">
        <v>0.057</v>
      </c>
    </row>
    <row r="32" spans="1:4" ht="12.75">
      <c r="A32" s="32">
        <v>39508</v>
      </c>
      <c r="B32" s="57">
        <v>0.046</v>
      </c>
      <c r="C32" s="57">
        <v>0.057999999999999996</v>
      </c>
      <c r="D32" s="57">
        <v>0.055</v>
      </c>
    </row>
    <row r="33" spans="1:4" ht="12.75">
      <c r="A33" s="32">
        <v>39600</v>
      </c>
      <c r="B33" s="57">
        <v>0.05</v>
      </c>
      <c r="C33" s="57">
        <v>0.061</v>
      </c>
      <c r="D33" s="57">
        <v>0.055</v>
      </c>
    </row>
    <row r="34" spans="1:4" ht="12.75">
      <c r="A34" s="32">
        <v>39692</v>
      </c>
      <c r="B34" s="57">
        <v>0.04012496529219835</v>
      </c>
      <c r="C34" s="57">
        <v>0.05100068694328286</v>
      </c>
      <c r="D34" s="57">
        <v>0.055</v>
      </c>
    </row>
    <row r="35" spans="1:4" ht="12.75">
      <c r="A35" s="32">
        <v>39783</v>
      </c>
      <c r="B35" s="57">
        <v>0.033</v>
      </c>
      <c r="C35" s="57">
        <v>0.042</v>
      </c>
      <c r="D35" s="57">
        <v>0.05</v>
      </c>
    </row>
    <row r="36" spans="1:4" ht="12.75">
      <c r="A36" s="32">
        <v>39873</v>
      </c>
      <c r="B36" s="57">
        <v>0.022000000000000002</v>
      </c>
      <c r="C36" s="57">
        <v>0.03</v>
      </c>
      <c r="D36" s="57">
        <v>0.051</v>
      </c>
    </row>
    <row r="37" spans="1:4" ht="12.75">
      <c r="A37" s="32">
        <v>39965</v>
      </c>
      <c r="B37" s="57">
        <v>0.04</v>
      </c>
      <c r="C37" s="57">
        <v>0.049</v>
      </c>
      <c r="D37" s="57">
        <v>0.051</v>
      </c>
    </row>
    <row r="38" spans="1:4" ht="12.75">
      <c r="A38" s="32">
        <v>40057</v>
      </c>
      <c r="B38" s="57">
        <v>0.042</v>
      </c>
      <c r="C38" s="57">
        <v>0.052000000000000005</v>
      </c>
      <c r="D38" s="57">
        <v>0.051</v>
      </c>
    </row>
    <row r="39" spans="1:4" ht="12.75">
      <c r="A39" s="32">
        <v>40148</v>
      </c>
      <c r="B39" s="57">
        <v>0.040999999999999995</v>
      </c>
      <c r="C39" s="57">
        <v>0.05</v>
      </c>
      <c r="D39" s="57">
        <v>0.05</v>
      </c>
    </row>
    <row r="40" spans="1:4" ht="12.75">
      <c r="A40" s="32">
        <v>40238</v>
      </c>
      <c r="B40" s="57">
        <v>0.04</v>
      </c>
      <c r="C40" s="57">
        <v>0.05</v>
      </c>
      <c r="D40" s="57">
        <v>0.048</v>
      </c>
    </row>
    <row r="41" spans="1:4" ht="12.75">
      <c r="A41" s="32"/>
      <c r="B41" s="57"/>
      <c r="C41" s="57"/>
      <c r="D41" s="57"/>
    </row>
    <row r="42" spans="1:4" ht="12.75">
      <c r="A42" s="32"/>
      <c r="B42" s="57"/>
      <c r="C42" s="57"/>
      <c r="D42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59"/>
  <dimension ref="A1:I24"/>
  <sheetViews>
    <sheetView workbookViewId="0" topLeftCell="A1">
      <selection activeCell="B7" sqref="B7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73</v>
      </c>
    </row>
    <row r="2" spans="1:3" ht="12.75">
      <c r="A2" s="9"/>
      <c r="B2" s="74"/>
      <c r="C2" s="74"/>
    </row>
    <row r="3" spans="1:9" ht="25.5">
      <c r="A3" s="23"/>
      <c r="B3" s="49" t="s">
        <v>75</v>
      </c>
      <c r="C3" s="49" t="s">
        <v>76</v>
      </c>
      <c r="D3" s="74"/>
      <c r="E3" s="20"/>
      <c r="F3" s="21"/>
      <c r="G3" s="21"/>
      <c r="H3" s="21"/>
      <c r="I3" s="21"/>
    </row>
    <row r="4" spans="1:4" ht="12.75">
      <c r="A4" s="75" t="s">
        <v>77</v>
      </c>
      <c r="B4" s="57">
        <v>0.10386349572</v>
      </c>
      <c r="C4" s="57">
        <v>0.38288627785</v>
      </c>
      <c r="D4" s="57"/>
    </row>
    <row r="5" spans="1:4" ht="12.75">
      <c r="A5" s="75" t="s">
        <v>78</v>
      </c>
      <c r="B5" s="57">
        <v>0.10497887945</v>
      </c>
      <c r="C5" s="57">
        <v>0.38947666453</v>
      </c>
      <c r="D5" s="57"/>
    </row>
    <row r="6" spans="1:4" ht="12.75">
      <c r="A6" s="75" t="s">
        <v>79</v>
      </c>
      <c r="B6" s="57">
        <v>0.10363865324</v>
      </c>
      <c r="C6" s="57">
        <v>0.38513771815</v>
      </c>
      <c r="D6" s="57"/>
    </row>
    <row r="7" spans="1:4" ht="12.75">
      <c r="A7" s="75" t="s">
        <v>80</v>
      </c>
      <c r="B7" s="57">
        <v>0.10028386479</v>
      </c>
      <c r="C7" s="57">
        <v>0.37637603989</v>
      </c>
      <c r="D7" s="57"/>
    </row>
    <row r="8" spans="1:4" ht="12.75">
      <c r="A8" s="75" t="s">
        <v>81</v>
      </c>
      <c r="B8" s="57">
        <v>0.10232530894</v>
      </c>
      <c r="C8" s="57">
        <v>0.36686395381</v>
      </c>
      <c r="D8" s="57"/>
    </row>
    <row r="9" spans="1:4" ht="12.75">
      <c r="A9" s="75" t="s">
        <v>82</v>
      </c>
      <c r="B9" s="57">
        <v>0.10540252058</v>
      </c>
      <c r="C9" s="57">
        <v>0.37363694436000006</v>
      </c>
      <c r="D9" s="57"/>
    </row>
    <row r="10" spans="1:4" ht="12.75">
      <c r="A10" s="76" t="s">
        <v>83</v>
      </c>
      <c r="B10" s="57">
        <v>0.10949507470517297</v>
      </c>
      <c r="C10" s="57">
        <v>0.37716335910465737</v>
      </c>
      <c r="D10" s="57"/>
    </row>
    <row r="11" spans="1:4" ht="12.75">
      <c r="A11" s="76" t="s">
        <v>84</v>
      </c>
      <c r="B11" s="57">
        <v>0.11406576696968065</v>
      </c>
      <c r="C11" s="57">
        <v>0.3954166606135621</v>
      </c>
      <c r="D11" s="57"/>
    </row>
    <row r="12" spans="1:4" ht="12.75">
      <c r="A12" s="75" t="s">
        <v>85</v>
      </c>
      <c r="B12" s="57">
        <v>0.11638841681</v>
      </c>
      <c r="C12" s="57">
        <v>0.39654226994</v>
      </c>
      <c r="D12" s="57"/>
    </row>
    <row r="13" spans="1:4" ht="12.75">
      <c r="A13" s="75" t="s">
        <v>86</v>
      </c>
      <c r="B13" s="57">
        <v>0.11162813923</v>
      </c>
      <c r="C13" s="57">
        <v>0.39937180076</v>
      </c>
      <c r="D13" s="57"/>
    </row>
    <row r="14" spans="1:4" ht="12.75">
      <c r="A14" s="32"/>
      <c r="B14" s="57"/>
      <c r="C14" s="57"/>
      <c r="D14" s="57"/>
    </row>
    <row r="15" spans="1:4" ht="12.75">
      <c r="A15" s="32"/>
      <c r="B15" s="57"/>
      <c r="C15" s="57"/>
      <c r="D15" s="57"/>
    </row>
    <row r="16" spans="1:4" ht="12.75">
      <c r="A16" s="32"/>
      <c r="B16" s="57"/>
      <c r="C16" s="57"/>
      <c r="D16" s="57"/>
    </row>
    <row r="17" spans="1:4" ht="12.75">
      <c r="A17" s="32"/>
      <c r="B17" s="57"/>
      <c r="C17" s="57"/>
      <c r="D17" s="57"/>
    </row>
    <row r="18" spans="1:4" ht="12.75">
      <c r="A18" s="32"/>
      <c r="B18" s="57"/>
      <c r="C18" s="57"/>
      <c r="D18" s="57"/>
    </row>
    <row r="19" spans="1:4" ht="12.75">
      <c r="A19" s="32"/>
      <c r="B19" s="57"/>
      <c r="C19" s="57"/>
      <c r="D19" s="57"/>
    </row>
    <row r="20" spans="1:4" ht="12.75">
      <c r="A20" s="32"/>
      <c r="B20" s="57"/>
      <c r="C20" s="57"/>
      <c r="D20" s="57"/>
    </row>
    <row r="21" spans="1:4" ht="12.75">
      <c r="A21" s="3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4" sqref="A24"/>
    </sheetView>
  </sheetViews>
  <sheetFormatPr defaultColWidth="9.140625" defaultRowHeight="12.75"/>
  <cols>
    <col min="1" max="1" width="8.8515625" style="22" customWidth="1"/>
    <col min="2" max="2" width="9.28125" style="22" customWidth="1"/>
    <col min="3" max="3" width="9.57421875" style="22" customWidth="1"/>
    <col min="4" max="4" width="8.8515625" style="22" customWidth="1"/>
    <col min="5" max="5" width="9.7109375" style="22" customWidth="1"/>
    <col min="6" max="6" width="11.28125" style="22" customWidth="1"/>
    <col min="7" max="16384" width="8.8515625" style="22" customWidth="1"/>
  </cols>
  <sheetData>
    <row r="1" ht="12.75">
      <c r="A1" s="22" t="s">
        <v>191</v>
      </c>
    </row>
    <row r="3" spans="2:8" ht="12.75">
      <c r="B3" s="55" t="s">
        <v>184</v>
      </c>
      <c r="C3" s="55" t="s">
        <v>192</v>
      </c>
      <c r="D3" s="55" t="s">
        <v>193</v>
      </c>
      <c r="E3" s="55" t="s">
        <v>194</v>
      </c>
      <c r="F3" s="55" t="s">
        <v>195</v>
      </c>
      <c r="G3" s="55" t="s">
        <v>196</v>
      </c>
      <c r="H3" s="55" t="s">
        <v>197</v>
      </c>
    </row>
    <row r="4" spans="1:8" ht="12.75">
      <c r="A4" s="32">
        <v>39052</v>
      </c>
      <c r="B4" s="29">
        <v>1.0124065956035104</v>
      </c>
      <c r="C4" s="29">
        <v>0.6739915673387336</v>
      </c>
      <c r="D4" s="29">
        <v>0.6743157156539974</v>
      </c>
      <c r="E4" s="29">
        <v>0.5432267429449686</v>
      </c>
      <c r="F4" s="29">
        <v>0.636896093946465</v>
      </c>
      <c r="G4" s="29">
        <v>0.4603245654229495</v>
      </c>
      <c r="H4" s="29">
        <v>0.18862810306517375</v>
      </c>
    </row>
    <row r="5" spans="1:8" ht="12.75">
      <c r="A5" s="32">
        <v>39142</v>
      </c>
      <c r="B5" s="29">
        <v>0.854250600196353</v>
      </c>
      <c r="C5" s="29">
        <v>0.9185685847877414</v>
      </c>
      <c r="D5" s="29">
        <v>0.5821469539372732</v>
      </c>
      <c r="E5" s="29">
        <v>0.5605108801738841</v>
      </c>
      <c r="F5" s="29">
        <v>0.7423717758671806</v>
      </c>
      <c r="G5" s="29">
        <v>0.6179371757804022</v>
      </c>
      <c r="H5" s="29">
        <v>0.7999205606150881</v>
      </c>
    </row>
    <row r="6" spans="1:8" ht="12.75">
      <c r="A6" s="32">
        <v>39234</v>
      </c>
      <c r="B6" s="29">
        <v>0.6415933877017184</v>
      </c>
      <c r="C6" s="29">
        <v>1.0670931654134077</v>
      </c>
      <c r="D6" s="29">
        <v>0.6532259999040477</v>
      </c>
      <c r="E6" s="29">
        <v>0.38637573529168634</v>
      </c>
      <c r="F6" s="29">
        <v>1.0023367715865588</v>
      </c>
      <c r="G6" s="29">
        <v>0.6712652053074513</v>
      </c>
      <c r="H6" s="29">
        <v>1.0880029692025914</v>
      </c>
    </row>
    <row r="7" spans="1:8" ht="12.75">
      <c r="A7" s="32">
        <v>39326</v>
      </c>
      <c r="B7" s="29">
        <v>0.3495813177776834</v>
      </c>
      <c r="C7" s="29">
        <v>1.1022962576964743</v>
      </c>
      <c r="D7" s="29">
        <v>0.2536819740921039</v>
      </c>
      <c r="E7" s="29">
        <v>0.3321044748345845</v>
      </c>
      <c r="F7" s="29">
        <v>0.613429980786441</v>
      </c>
      <c r="G7" s="29">
        <v>0.5023173147896351</v>
      </c>
      <c r="H7" s="29">
        <v>1.1650394460158782</v>
      </c>
    </row>
    <row r="8" spans="1:8" ht="12.75">
      <c r="A8" s="32">
        <v>39417</v>
      </c>
      <c r="B8" s="29">
        <v>0.08074320433079918</v>
      </c>
      <c r="C8" s="29">
        <v>0.37834052213393865</v>
      </c>
      <c r="D8" s="29">
        <v>0.15718397913059134</v>
      </c>
      <c r="E8" s="29">
        <v>0.1311522921615047</v>
      </c>
      <c r="F8" s="29">
        <v>0.22598872075013965</v>
      </c>
      <c r="G8" s="29">
        <v>0.4845315200771927</v>
      </c>
      <c r="H8" s="29">
        <v>1.1922288413827937</v>
      </c>
    </row>
    <row r="9" spans="1:8" ht="12.75">
      <c r="A9" s="32">
        <v>39508</v>
      </c>
      <c r="B9" s="29">
        <v>0.16980614389340642</v>
      </c>
      <c r="C9" s="29">
        <v>0.18151715330973572</v>
      </c>
      <c r="D9" s="29">
        <v>0.0985604161367244</v>
      </c>
      <c r="E9" s="29">
        <v>0.07912174798539118</v>
      </c>
      <c r="F9" s="29">
        <v>0.16162272716444726</v>
      </c>
      <c r="G9" s="29">
        <v>0.11109236110209664</v>
      </c>
      <c r="H9" s="29">
        <v>0.32317967018590266</v>
      </c>
    </row>
    <row r="10" spans="1:8" ht="12.75">
      <c r="A10" s="32">
        <v>39600</v>
      </c>
      <c r="B10" s="29">
        <v>0.10747976361105072</v>
      </c>
      <c r="C10" s="29">
        <v>-0.035831357825845345</v>
      </c>
      <c r="D10" s="29">
        <v>-0.07482621402306833</v>
      </c>
      <c r="E10" s="29">
        <v>0.08517516808456338</v>
      </c>
      <c r="F10" s="29">
        <v>-0.1220022862483886</v>
      </c>
      <c r="G10" s="29">
        <v>-0.036046843210695734</v>
      </c>
      <c r="H10" s="29">
        <v>0.11822813017240819</v>
      </c>
    </row>
    <row r="11" spans="1:8" ht="12.75">
      <c r="A11" s="32">
        <v>39692</v>
      </c>
      <c r="B11" s="29">
        <v>0.06372826665293574</v>
      </c>
      <c r="C11" s="29">
        <v>-0.053628125494314394</v>
      </c>
      <c r="D11" s="29">
        <v>-0.11021061501558949</v>
      </c>
      <c r="E11" s="29">
        <v>0.0408985100022099</v>
      </c>
      <c r="F11" s="29">
        <v>-0.12618165089379596</v>
      </c>
      <c r="G11" s="29">
        <v>0.1844449932313883</v>
      </c>
      <c r="H11" s="29">
        <v>-0.15668801655027376</v>
      </c>
    </row>
    <row r="12" spans="1:8" ht="12.75">
      <c r="A12" s="32">
        <v>39783</v>
      </c>
      <c r="B12" s="29">
        <v>-0.02054111086391497</v>
      </c>
      <c r="C12" s="29">
        <v>-0.08330272630398294</v>
      </c>
      <c r="D12" s="29">
        <v>-0.10433813026536987</v>
      </c>
      <c r="E12" s="29">
        <v>0.03591015125028685</v>
      </c>
      <c r="F12" s="29">
        <v>-0.056807932448874054</v>
      </c>
      <c r="G12" s="29">
        <v>-0.15639126588897634</v>
      </c>
      <c r="H12" s="29">
        <v>-0.1194012150536542</v>
      </c>
    </row>
    <row r="13" spans="1:8" ht="12.75">
      <c r="A13" s="32">
        <v>39873</v>
      </c>
      <c r="B13" s="29">
        <v>-0.016659123151997357</v>
      </c>
      <c r="C13" s="29">
        <v>-0.16382610717410806</v>
      </c>
      <c r="D13" s="29">
        <v>-0.08389312022426965</v>
      </c>
      <c r="E13" s="29">
        <v>-0.010256590565479229</v>
      </c>
      <c r="F13" s="29">
        <v>-0.17168897065716704</v>
      </c>
      <c r="G13" s="29">
        <v>-0.2575533161897665</v>
      </c>
      <c r="H13" s="29">
        <v>-0.12955164637756433</v>
      </c>
    </row>
    <row r="14" spans="1:8" ht="12.75">
      <c r="A14" s="32">
        <v>39965</v>
      </c>
      <c r="B14" s="29">
        <v>-0.07849775773667378</v>
      </c>
      <c r="C14" s="29">
        <v>-0.1600983483130206</v>
      </c>
      <c r="D14" s="29">
        <v>0.00016859659670132032</v>
      </c>
      <c r="E14" s="29">
        <v>-0.061247858495303786</v>
      </c>
      <c r="F14" s="29">
        <v>-0.09334091428035685</v>
      </c>
      <c r="G14" s="29">
        <v>-0.09334091428035685</v>
      </c>
      <c r="H14" s="29">
        <v>-0.09974405108841644</v>
      </c>
    </row>
    <row r="15" spans="1:8" ht="12.75">
      <c r="A15" s="32">
        <v>40057</v>
      </c>
      <c r="B15" s="29">
        <v>0.00712372531302452</v>
      </c>
      <c r="C15" s="29">
        <v>0.005582963002531471</v>
      </c>
      <c r="D15" s="29">
        <v>-0.01893775293483657</v>
      </c>
      <c r="E15" s="29">
        <v>-0.08412937972182755</v>
      </c>
      <c r="F15" s="29">
        <v>-0.11098358756981419</v>
      </c>
      <c r="G15" s="29">
        <v>-0.30091684432640486</v>
      </c>
      <c r="H15" s="29">
        <v>0.005471295100066609</v>
      </c>
    </row>
    <row r="16" spans="1:8" ht="12.75">
      <c r="A16" s="32">
        <v>40148</v>
      </c>
      <c r="B16" s="126">
        <v>0.0200048420749106</v>
      </c>
      <c r="C16" s="126">
        <v>-0.021910557492979543</v>
      </c>
      <c r="D16" s="126">
        <v>0.06492388141068228</v>
      </c>
      <c r="E16" s="126">
        <v>-0.10276713169649132</v>
      </c>
      <c r="F16" s="126">
        <v>-0.04239249321806615</v>
      </c>
      <c r="G16" s="126">
        <v>-0.1259154770473594</v>
      </c>
      <c r="H16" s="126">
        <v>-0.06754985404193536</v>
      </c>
    </row>
    <row r="17" spans="1:8" ht="12.75">
      <c r="A17" s="32">
        <v>40238</v>
      </c>
      <c r="B17" s="126">
        <v>-0.11059066523812655</v>
      </c>
      <c r="C17" s="126">
        <v>0.07317916316749629</v>
      </c>
      <c r="D17" s="126">
        <v>0.027083978173865653</v>
      </c>
      <c r="E17" s="126">
        <v>-0.07525262595773263</v>
      </c>
      <c r="F17" s="126">
        <v>0.14333890973654162</v>
      </c>
      <c r="G17" s="126">
        <v>0.032139229197008845</v>
      </c>
      <c r="H17" s="126">
        <v>-0.07090079745776989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60"/>
  <dimension ref="A1:I40"/>
  <sheetViews>
    <sheetView workbookViewId="0" topLeftCell="A1">
      <selection activeCell="B9" sqref="B9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74</v>
      </c>
    </row>
    <row r="2" ht="12.75">
      <c r="A2" s="9"/>
    </row>
    <row r="3" spans="1:3" ht="63.75">
      <c r="A3" s="9"/>
      <c r="B3" s="74" t="s">
        <v>163</v>
      </c>
      <c r="C3" s="74" t="s">
        <v>164</v>
      </c>
    </row>
    <row r="4" spans="1:9" ht="12.75">
      <c r="A4" s="75" t="s">
        <v>77</v>
      </c>
      <c r="B4" s="114">
        <v>0.11261963498</v>
      </c>
      <c r="C4" s="115">
        <v>0.1252953088553643</v>
      </c>
      <c r="D4" s="57"/>
      <c r="E4" s="19"/>
      <c r="F4" s="21"/>
      <c r="G4" s="21"/>
      <c r="H4" s="21"/>
      <c r="I4" s="21"/>
    </row>
    <row r="5" spans="1:6" ht="12.75">
      <c r="A5" s="75" t="s">
        <v>78</v>
      </c>
      <c r="B5" s="114">
        <v>0.117772167538821</v>
      </c>
      <c r="C5" s="115">
        <v>0.11598719643602266</v>
      </c>
      <c r="D5" s="57"/>
      <c r="E5" s="17"/>
      <c r="F5" s="17"/>
    </row>
    <row r="6" spans="1:6" ht="12.75">
      <c r="A6" s="75" t="s">
        <v>79</v>
      </c>
      <c r="B6" s="114">
        <v>0.11730906949033051</v>
      </c>
      <c r="C6" s="115">
        <v>0.13425661590148696</v>
      </c>
      <c r="D6" s="57"/>
      <c r="E6" s="17"/>
      <c r="F6" s="17"/>
    </row>
    <row r="7" spans="1:6" ht="12.75">
      <c r="A7" s="75" t="s">
        <v>80</v>
      </c>
      <c r="B7" s="114">
        <v>0.1720961230674509</v>
      </c>
      <c r="C7" s="115">
        <v>0.13803410713686162</v>
      </c>
      <c r="D7" s="57"/>
      <c r="E7" s="17"/>
      <c r="F7" s="17"/>
    </row>
    <row r="8" spans="1:6" ht="12.75">
      <c r="A8" s="32" t="s">
        <v>81</v>
      </c>
      <c r="B8" s="115">
        <v>0.12886523008855205</v>
      </c>
      <c r="C8" s="115">
        <v>0.14809529999063964</v>
      </c>
      <c r="D8" s="57"/>
      <c r="E8" s="17"/>
      <c r="F8" s="17"/>
    </row>
    <row r="9" spans="1:6" ht="12.75">
      <c r="A9" s="32" t="s">
        <v>82</v>
      </c>
      <c r="B9" s="115">
        <v>0.14635738279511512</v>
      </c>
      <c r="C9" s="115">
        <v>0.1464277897163404</v>
      </c>
      <c r="D9" s="57"/>
      <c r="E9" s="17"/>
      <c r="F9" s="17"/>
    </row>
    <row r="10" spans="1:6" ht="12.75">
      <c r="A10" s="32" t="s">
        <v>83</v>
      </c>
      <c r="B10" s="115">
        <v>0.16424187200114687</v>
      </c>
      <c r="C10" s="115">
        <v>0.1998274894432773</v>
      </c>
      <c r="D10" s="57"/>
      <c r="E10" s="17"/>
      <c r="F10" s="17"/>
    </row>
    <row r="11" spans="1:6" ht="12.75">
      <c r="A11" s="32" t="s">
        <v>84</v>
      </c>
      <c r="B11" s="115">
        <v>0.34183489997472694</v>
      </c>
      <c r="C11" s="115">
        <v>0.21581311605463555</v>
      </c>
      <c r="D11" s="57"/>
      <c r="E11" s="17"/>
      <c r="F11" s="17"/>
    </row>
    <row r="12" spans="1:6" ht="12.75">
      <c r="A12" s="32" t="s">
        <v>85</v>
      </c>
      <c r="B12" s="115">
        <v>0.18359573710610488</v>
      </c>
      <c r="C12" s="115">
        <v>0.2118087822498608</v>
      </c>
      <c r="D12" s="57"/>
      <c r="E12" s="17"/>
      <c r="F12" s="17"/>
    </row>
    <row r="13" spans="1:6" ht="12.75">
      <c r="A13" s="32" t="s">
        <v>86</v>
      </c>
      <c r="B13" s="115">
        <v>0.15118568268722116</v>
      </c>
      <c r="C13" s="115">
        <v>0.15758386820918147</v>
      </c>
      <c r="D13" s="57"/>
      <c r="E13" s="17"/>
      <c r="F13" s="17"/>
    </row>
    <row r="14" spans="1:6" ht="12.75">
      <c r="A14" s="32" t="s">
        <v>104</v>
      </c>
      <c r="B14" s="115">
        <v>0.14070921110423967</v>
      </c>
      <c r="C14" s="115">
        <v>0.16257984179473836</v>
      </c>
      <c r="D14" s="57"/>
      <c r="E14" s="17"/>
      <c r="F14" s="17"/>
    </row>
    <row r="15" spans="1:6" ht="12.75">
      <c r="A15" s="32" t="s">
        <v>105</v>
      </c>
      <c r="B15" s="115">
        <v>0.20065271341014132</v>
      </c>
      <c r="C15" s="115">
        <v>0.1678739253124291</v>
      </c>
      <c r="D15" s="57"/>
      <c r="E15" s="17"/>
      <c r="F15" s="17"/>
    </row>
    <row r="16" spans="1:4" ht="12.75">
      <c r="A16" s="32" t="s">
        <v>162</v>
      </c>
      <c r="B16" s="115">
        <v>0.16652642497962433</v>
      </c>
      <c r="C16" s="115"/>
      <c r="D16" s="57"/>
    </row>
    <row r="17" spans="1:4" ht="12.75">
      <c r="A17" s="12"/>
      <c r="B17" s="17"/>
      <c r="C17" s="57"/>
      <c r="D17" s="57"/>
    </row>
    <row r="18" spans="1:4" ht="12.75">
      <c r="A18" s="12"/>
      <c r="B18" s="57"/>
      <c r="C18" s="57"/>
      <c r="D18" s="57"/>
    </row>
    <row r="19" spans="1:4" ht="12.75">
      <c r="A19" s="12"/>
      <c r="B19" s="57"/>
      <c r="C19" s="57"/>
      <c r="D19" s="57"/>
    </row>
    <row r="20" spans="1:4" ht="12.75">
      <c r="A20" s="32"/>
      <c r="B20" s="57"/>
      <c r="C20" s="57"/>
      <c r="D20" s="57"/>
    </row>
    <row r="21" spans="1:4" ht="12.75">
      <c r="A21" s="3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  <row r="27" spans="1:4" ht="12.75">
      <c r="A27" s="32"/>
      <c r="B27" s="57"/>
      <c r="C27" s="57"/>
      <c r="D27" s="57"/>
    </row>
    <row r="28" spans="1:4" ht="12.75">
      <c r="A28" s="32"/>
      <c r="B28" s="57"/>
      <c r="C28" s="57"/>
      <c r="D28" s="57"/>
    </row>
    <row r="29" spans="1:4" ht="12.75">
      <c r="A29" s="32"/>
      <c r="B29" s="57"/>
      <c r="C29" s="57"/>
      <c r="D29" s="57"/>
    </row>
    <row r="30" spans="1:4" ht="12.75">
      <c r="A30" s="32"/>
      <c r="B30" s="57"/>
      <c r="C30" s="57"/>
      <c r="D30" s="57"/>
    </row>
    <row r="31" spans="1:4" ht="12.75">
      <c r="A31" s="32"/>
      <c r="B31" s="57"/>
      <c r="C31" s="57"/>
      <c r="D31" s="57"/>
    </row>
    <row r="32" spans="1:4" ht="12.75">
      <c r="A32" s="32"/>
      <c r="B32" s="57"/>
      <c r="C32" s="57"/>
      <c r="D32" s="57"/>
    </row>
    <row r="33" spans="1:4" ht="12.75">
      <c r="A33" s="32"/>
      <c r="B33" s="57"/>
      <c r="C33" s="57"/>
      <c r="D33" s="57"/>
    </row>
    <row r="34" spans="1:4" ht="12.75">
      <c r="A34" s="32"/>
      <c r="B34" s="57"/>
      <c r="C34" s="57"/>
      <c r="D34" s="57"/>
    </row>
    <row r="35" spans="1:4" ht="12.75">
      <c r="A35" s="32"/>
      <c r="B35" s="57"/>
      <c r="C35" s="57"/>
      <c r="D35" s="57"/>
    </row>
    <row r="36" spans="1:4" ht="12.75">
      <c r="A36" s="32"/>
      <c r="B36" s="57"/>
      <c r="C36" s="57"/>
      <c r="D36" s="57"/>
    </row>
    <row r="37" spans="1:4" ht="12.75">
      <c r="A37" s="32"/>
      <c r="B37" s="57"/>
      <c r="C37" s="57"/>
      <c r="D37" s="57"/>
    </row>
    <row r="38" spans="1:4" ht="12.75">
      <c r="A38" s="32"/>
      <c r="B38" s="57"/>
      <c r="C38" s="57"/>
      <c r="D38" s="57"/>
    </row>
    <row r="39" spans="1:4" ht="12.75">
      <c r="A39" s="32"/>
      <c r="B39" s="57"/>
      <c r="C39" s="57"/>
      <c r="D39" s="57"/>
    </row>
    <row r="40" spans="1:4" ht="12.75">
      <c r="A40" s="32"/>
      <c r="B40" s="57"/>
      <c r="C40" s="57"/>
      <c r="D40" s="5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16" sqref="C16"/>
    </sheetView>
  </sheetViews>
  <sheetFormatPr defaultColWidth="9.140625" defaultRowHeight="12.75"/>
  <cols>
    <col min="1" max="1" width="10.140625" style="23" customWidth="1"/>
    <col min="2" max="2" width="14.421875" style="23" customWidth="1"/>
    <col min="3" max="3" width="16.28125" style="23" bestFit="1" customWidth="1"/>
    <col min="4" max="16384" width="9.140625" style="23" customWidth="1"/>
  </cols>
  <sheetData>
    <row r="1" spans="1:3" ht="12.75">
      <c r="A1" s="137" t="s">
        <v>211</v>
      </c>
      <c r="B1" s="22"/>
      <c r="C1" s="22"/>
    </row>
    <row r="2" spans="1:3" ht="12.75">
      <c r="A2" s="22" t="s">
        <v>1</v>
      </c>
      <c r="B2" s="22"/>
      <c r="C2" s="22"/>
    </row>
    <row r="3" spans="1:3" ht="12.75">
      <c r="A3" s="22"/>
      <c r="B3" s="22"/>
      <c r="C3" s="22"/>
    </row>
    <row r="4" spans="1:3" ht="25.5">
      <c r="A4" s="22"/>
      <c r="B4" s="49" t="s">
        <v>209</v>
      </c>
      <c r="C4" s="49" t="s">
        <v>210</v>
      </c>
    </row>
    <row r="5" spans="1:3" ht="12.75">
      <c r="A5" s="132">
        <v>39873</v>
      </c>
      <c r="B5" s="133">
        <v>2.9692437279041024</v>
      </c>
      <c r="C5" s="133">
        <v>4.954797404051101</v>
      </c>
    </row>
    <row r="6" spans="1:3" ht="12.75">
      <c r="A6" s="132">
        <v>39965</v>
      </c>
      <c r="B6" s="133">
        <v>1.942856055376442</v>
      </c>
      <c r="C6" s="133">
        <v>3.6199830080890987</v>
      </c>
    </row>
    <row r="7" spans="1:3" ht="12.75">
      <c r="A7" s="132">
        <v>40057</v>
      </c>
      <c r="B7" s="133">
        <v>2.083403699664412</v>
      </c>
      <c r="C7" s="133">
        <v>-1.4732303865256153</v>
      </c>
    </row>
    <row r="8" spans="1:3" ht="12.75">
      <c r="A8" s="132">
        <v>39783</v>
      </c>
      <c r="B8" s="133">
        <v>3.1153025816744195</v>
      </c>
      <c r="C8" s="133">
        <v>2.0133902025911614</v>
      </c>
    </row>
    <row r="9" spans="1:3" ht="12.75">
      <c r="A9" s="132">
        <v>40238</v>
      </c>
      <c r="B9" s="133">
        <v>2.761228026226701</v>
      </c>
      <c r="C9" s="133">
        <v>0.6519425451867762</v>
      </c>
    </row>
    <row r="10" spans="1:3" ht="12.75">
      <c r="A10" s="132"/>
      <c r="B10" s="133"/>
      <c r="C10" s="134"/>
    </row>
    <row r="11" spans="1:3" ht="12.75">
      <c r="A11" s="132"/>
      <c r="B11" s="133"/>
      <c r="C11" s="134"/>
    </row>
    <row r="12" spans="1:3" ht="12.75">
      <c r="A12" s="132"/>
      <c r="B12" s="133"/>
      <c r="C12" s="134"/>
    </row>
    <row r="13" spans="1:3" ht="12.75">
      <c r="A13" s="132"/>
      <c r="B13" s="133"/>
      <c r="C13" s="134"/>
    </row>
    <row r="14" spans="1:3" ht="12.75">
      <c r="A14" s="132"/>
      <c r="B14" s="133"/>
      <c r="C14" s="134"/>
    </row>
    <row r="15" spans="1:3" ht="12.75">
      <c r="A15" s="132"/>
      <c r="B15" s="135"/>
      <c r="C15" s="134"/>
    </row>
    <row r="16" spans="1:3" ht="12.75">
      <c r="A16" s="132"/>
      <c r="B16" s="133"/>
      <c r="C16" s="134"/>
    </row>
    <row r="17" spans="1:3" ht="12.75">
      <c r="A17" s="132"/>
      <c r="B17" s="133"/>
      <c r="C17" s="134"/>
    </row>
    <row r="18" ht="12">
      <c r="A18" s="136"/>
    </row>
    <row r="19" ht="12">
      <c r="A19" s="136"/>
    </row>
    <row r="20" ht="12">
      <c r="A20" s="136"/>
    </row>
    <row r="21" ht="12">
      <c r="A21" s="136"/>
    </row>
    <row r="22" ht="12">
      <c r="A22" s="136"/>
    </row>
    <row r="23" ht="12">
      <c r="A23" s="136"/>
    </row>
    <row r="24" ht="12">
      <c r="A24" s="136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9" t="s">
        <v>66</v>
      </c>
    </row>
    <row r="2" ht="12.75">
      <c r="A2" s="9"/>
    </row>
    <row r="3" spans="1:9" ht="25.5">
      <c r="A3" s="50"/>
      <c r="B3" s="74" t="s">
        <v>5</v>
      </c>
      <c r="C3" s="74" t="s">
        <v>4</v>
      </c>
      <c r="D3" s="74" t="s">
        <v>6</v>
      </c>
      <c r="E3" s="20"/>
      <c r="F3" s="21"/>
      <c r="G3" s="21"/>
      <c r="H3" s="21"/>
      <c r="I3" s="21"/>
    </row>
    <row r="4" spans="1:9" ht="12.75">
      <c r="A4" s="32">
        <v>39142</v>
      </c>
      <c r="B4" s="57">
        <v>0.08300297616396637</v>
      </c>
      <c r="C4" s="57">
        <v>0.051959496387580864</v>
      </c>
      <c r="D4" s="57">
        <v>0.054256553136363725</v>
      </c>
      <c r="E4" s="19"/>
      <c r="F4" s="21"/>
      <c r="G4" s="21"/>
      <c r="H4" s="21"/>
      <c r="I4" s="21"/>
    </row>
    <row r="5" spans="1:6" ht="12.75">
      <c r="A5" s="32">
        <v>39173</v>
      </c>
      <c r="B5" s="57">
        <v>0.08482549274194692</v>
      </c>
      <c r="C5" s="57">
        <v>0.05262068633209441</v>
      </c>
      <c r="D5" s="57">
        <v>0.05268455884689381</v>
      </c>
      <c r="E5" s="17"/>
      <c r="F5" s="17"/>
    </row>
    <row r="6" spans="1:6" ht="12.75">
      <c r="A6" s="32">
        <v>39203</v>
      </c>
      <c r="B6" s="57">
        <v>0.08537998917388322</v>
      </c>
      <c r="C6" s="57">
        <v>0.05108951933372184</v>
      </c>
      <c r="D6" s="57">
        <v>0.051168100764161006</v>
      </c>
      <c r="E6" s="17"/>
      <c r="F6" s="17"/>
    </row>
    <row r="7" spans="1:6" ht="12.75">
      <c r="A7" s="32">
        <v>39234</v>
      </c>
      <c r="B7" s="57">
        <v>0.08791659342031925</v>
      </c>
      <c r="C7" s="57">
        <v>0.046584446290497794</v>
      </c>
      <c r="D7" s="57">
        <v>0.049844516779416544</v>
      </c>
      <c r="E7" s="17"/>
      <c r="F7" s="17"/>
    </row>
    <row r="8" spans="1:6" ht="12.75">
      <c r="A8" s="32">
        <v>39264</v>
      </c>
      <c r="B8" s="57">
        <v>0.08836958170972879</v>
      </c>
      <c r="C8" s="57">
        <v>0.04633449406922151</v>
      </c>
      <c r="D8" s="57">
        <v>0.04818549345784058</v>
      </c>
      <c r="E8" s="17"/>
      <c r="F8" s="17"/>
    </row>
    <row r="9" spans="1:6" ht="12.75">
      <c r="A9" s="32">
        <v>39295</v>
      </c>
      <c r="B9" s="57">
        <v>0.07978231752908486</v>
      </c>
      <c r="C9" s="57">
        <v>0.041290698232911996</v>
      </c>
      <c r="D9" s="57">
        <v>0.04673121265269357</v>
      </c>
      <c r="E9" s="17"/>
      <c r="F9" s="17"/>
    </row>
    <row r="10" spans="1:6" ht="12.75">
      <c r="A10" s="32">
        <v>39326</v>
      </c>
      <c r="B10" s="57">
        <v>0.08824035833937868</v>
      </c>
      <c r="C10" s="57">
        <v>0.04317808738072629</v>
      </c>
      <c r="D10" s="57">
        <v>0.04551734430392957</v>
      </c>
      <c r="E10" s="17"/>
      <c r="F10" s="17"/>
    </row>
    <row r="11" spans="1:6" ht="12.75">
      <c r="A11" s="32">
        <v>39356</v>
      </c>
      <c r="B11" s="57">
        <v>0.06655985209549754</v>
      </c>
      <c r="C11" s="57">
        <v>0.03914816310005501</v>
      </c>
      <c r="D11" s="57">
        <v>0.04455677029870473</v>
      </c>
      <c r="E11" s="17"/>
      <c r="F11" s="17"/>
    </row>
    <row r="12" spans="1:6" ht="12.75">
      <c r="A12" s="32">
        <v>39387</v>
      </c>
      <c r="B12" s="57">
        <v>0.0636323222017941</v>
      </c>
      <c r="C12" s="57">
        <v>0.04168277136573254</v>
      </c>
      <c r="D12" s="57">
        <v>0.04311672633128747</v>
      </c>
      <c r="E12" s="17"/>
      <c r="F12" s="17"/>
    </row>
    <row r="13" spans="1:6" ht="12.75">
      <c r="A13" s="32">
        <v>39417</v>
      </c>
      <c r="B13" s="57">
        <v>0.060888148562714024</v>
      </c>
      <c r="C13" s="57">
        <v>0.042127141377234376</v>
      </c>
      <c r="D13" s="57">
        <v>0.0426006173037166</v>
      </c>
      <c r="E13" s="17"/>
      <c r="F13" s="17"/>
    </row>
    <row r="14" spans="1:6" ht="12.75">
      <c r="A14" s="32">
        <v>39448</v>
      </c>
      <c r="B14" s="57">
        <v>0.058734090065044514</v>
      </c>
      <c r="C14" s="57">
        <v>0.04165429854758437</v>
      </c>
      <c r="D14" s="57">
        <v>0.04216348979011114</v>
      </c>
      <c r="E14" s="17"/>
      <c r="F14" s="17"/>
    </row>
    <row r="15" spans="1:6" ht="12.75">
      <c r="A15" s="32">
        <v>39479</v>
      </c>
      <c r="B15" s="57">
        <v>0.061264498507124066</v>
      </c>
      <c r="C15" s="57">
        <v>0.04069538718480599</v>
      </c>
      <c r="D15" s="57">
        <v>0.04178813063091253</v>
      </c>
      <c r="E15" s="17"/>
      <c r="F15" s="17"/>
    </row>
    <row r="16" spans="1:4" ht="12.75">
      <c r="A16" s="32">
        <v>39508</v>
      </c>
      <c r="B16" s="57">
        <v>0.062288796358482806</v>
      </c>
      <c r="C16" s="57">
        <v>0.04000153427042516</v>
      </c>
      <c r="D16" s="57">
        <v>0.04132385312387759</v>
      </c>
    </row>
    <row r="17" spans="1:4" ht="12.75">
      <c r="A17" s="12">
        <v>39539</v>
      </c>
      <c r="B17" s="17">
        <v>0.061738645463247775</v>
      </c>
      <c r="C17" s="57">
        <v>0.03876750284237139</v>
      </c>
      <c r="D17" s="57">
        <v>0.041256701813332235</v>
      </c>
    </row>
    <row r="18" spans="1:4" ht="12.75">
      <c r="A18" s="12">
        <v>39569</v>
      </c>
      <c r="B18" s="57">
        <v>0.06219136689340147</v>
      </c>
      <c r="C18" s="57">
        <v>0.03918731675186836</v>
      </c>
      <c r="D18" s="57">
        <v>0.04104359166277947</v>
      </c>
    </row>
    <row r="19" spans="1:4" ht="12.75">
      <c r="A19" s="12">
        <v>39600</v>
      </c>
      <c r="B19" s="57">
        <v>0.05178993250072093</v>
      </c>
      <c r="C19" s="57">
        <v>0.036497593762255476</v>
      </c>
      <c r="D19" s="57">
        <v>0.0396571770023838</v>
      </c>
    </row>
    <row r="20" spans="1:4" ht="12.75">
      <c r="A20" s="32">
        <v>39630</v>
      </c>
      <c r="B20" s="57">
        <v>0.05116240048233784</v>
      </c>
      <c r="C20" s="57">
        <v>0.03507001744174383</v>
      </c>
      <c r="D20" s="57">
        <v>0.03990297004183578</v>
      </c>
    </row>
    <row r="21" spans="1:4" ht="12.75">
      <c r="A21" s="32">
        <v>39661</v>
      </c>
      <c r="B21" s="57">
        <v>0.05172724143568573</v>
      </c>
      <c r="C21" s="57">
        <v>0.034477333193389754</v>
      </c>
      <c r="D21" s="57">
        <v>0.039468517108830085</v>
      </c>
    </row>
    <row r="22" spans="1:4" ht="12.75">
      <c r="A22" s="32">
        <v>39692</v>
      </c>
      <c r="B22" s="57">
        <v>0.049386939983167</v>
      </c>
      <c r="C22" s="57">
        <v>0.030835251186965278</v>
      </c>
      <c r="D22" s="57">
        <v>0.03670317328667804</v>
      </c>
    </row>
    <row r="23" spans="1:4" ht="12.75">
      <c r="A23" s="32">
        <v>39722</v>
      </c>
      <c r="B23" s="57">
        <v>0.049421006228782</v>
      </c>
      <c r="C23" s="57">
        <v>0.031022799127228357</v>
      </c>
      <c r="D23" s="57">
        <v>0.03553400520485961</v>
      </c>
    </row>
    <row r="24" spans="1:4" ht="12.75">
      <c r="A24" s="32">
        <v>39753</v>
      </c>
      <c r="B24" s="57">
        <v>0.05070012130937725</v>
      </c>
      <c r="C24" s="57">
        <v>0.03185463113752564</v>
      </c>
      <c r="D24" s="57">
        <v>0.03657501411919894</v>
      </c>
    </row>
    <row r="25" spans="1:4" ht="12.75">
      <c r="A25" s="32">
        <v>39783</v>
      </c>
      <c r="B25" s="57">
        <v>0.05355983702793229</v>
      </c>
      <c r="C25" s="57">
        <v>0.029644601122488214</v>
      </c>
      <c r="D25" s="57">
        <v>0.036289285633394654</v>
      </c>
    </row>
    <row r="26" spans="1:4" ht="12.75">
      <c r="A26" s="32">
        <v>39814</v>
      </c>
      <c r="B26" s="57">
        <v>0.05347058872109925</v>
      </c>
      <c r="C26" s="57">
        <v>0.02915981848622149</v>
      </c>
      <c r="D26" s="57">
        <v>0.036523324795323046</v>
      </c>
    </row>
    <row r="27" spans="1:4" ht="12.75">
      <c r="A27" s="32">
        <v>39845</v>
      </c>
      <c r="B27" s="57">
        <v>0.055416159556487814</v>
      </c>
      <c r="C27" s="57">
        <v>0.03163315655676707</v>
      </c>
      <c r="D27" s="57">
        <v>0.03754568535071586</v>
      </c>
    </row>
    <row r="28" spans="1:4" ht="12.75">
      <c r="A28" s="32">
        <v>39873</v>
      </c>
      <c r="B28" s="57">
        <v>0.05509323191521306</v>
      </c>
      <c r="C28" s="57">
        <v>0.035313151463827186</v>
      </c>
      <c r="D28" s="57">
        <v>0.03912999666577872</v>
      </c>
    </row>
    <row r="29" spans="1:4" ht="12.75">
      <c r="A29" s="32">
        <v>39904</v>
      </c>
      <c r="B29" s="57">
        <v>0.05615071826412907</v>
      </c>
      <c r="C29" s="57">
        <v>0.035289054291425974</v>
      </c>
      <c r="D29" s="57">
        <v>0.041633861357594934</v>
      </c>
    </row>
    <row r="30" spans="1:4" ht="12.75">
      <c r="A30" s="32">
        <v>39934</v>
      </c>
      <c r="B30" s="57">
        <v>0.056485075040912304</v>
      </c>
      <c r="C30" s="57">
        <v>0.035028348094471286</v>
      </c>
      <c r="D30" s="57">
        <v>0.042850584125451126</v>
      </c>
    </row>
    <row r="31" spans="1:4" ht="12.75">
      <c r="A31" s="32">
        <v>39965</v>
      </c>
      <c r="B31" s="57">
        <v>0.05028149092004776</v>
      </c>
      <c r="C31" s="57">
        <v>0.034111053858074086</v>
      </c>
      <c r="D31" s="57">
        <v>0.043632114410172874</v>
      </c>
    </row>
    <row r="32" spans="1:4" ht="12.75">
      <c r="A32" s="32">
        <v>39995</v>
      </c>
      <c r="B32" s="57">
        <v>0.050484061521100985</v>
      </c>
      <c r="C32" s="57">
        <v>0.035414310222001345</v>
      </c>
      <c r="D32" s="57">
        <v>0.047308792341259516</v>
      </c>
    </row>
    <row r="33" spans="1:4" ht="12.75">
      <c r="A33" s="32">
        <v>40026</v>
      </c>
      <c r="B33" s="57">
        <v>0.05078882382302934</v>
      </c>
      <c r="C33" s="57">
        <v>0.03647389672129281</v>
      </c>
      <c r="D33" s="57">
        <v>0.04958614812000258</v>
      </c>
    </row>
    <row r="34" spans="1:4" ht="12.75">
      <c r="A34" s="32">
        <v>40057</v>
      </c>
      <c r="B34" s="57">
        <v>0.05886138960547242</v>
      </c>
      <c r="C34" s="57">
        <v>0.0389790546113771</v>
      </c>
      <c r="D34" s="57">
        <v>0.05125865194874014</v>
      </c>
    </row>
    <row r="35" spans="1:4" ht="12.75">
      <c r="A35" s="32">
        <v>40087</v>
      </c>
      <c r="B35" s="57">
        <v>0.06486121597232583</v>
      </c>
      <c r="C35" s="57">
        <v>0.040431493175306435</v>
      </c>
      <c r="D35" s="57">
        <v>0.05247309580534119</v>
      </c>
    </row>
    <row r="36" spans="1:4" ht="12.75">
      <c r="A36" s="32">
        <v>40118</v>
      </c>
      <c r="B36" s="57">
        <v>0.06864977830642802</v>
      </c>
      <c r="C36" s="57">
        <v>0.03823465245658911</v>
      </c>
      <c r="D36" s="57">
        <v>0.05517913955083336</v>
      </c>
    </row>
    <row r="37" spans="1:4" ht="12.75">
      <c r="A37" s="32">
        <v>40148</v>
      </c>
      <c r="B37" s="57">
        <v>0.07396324358981622</v>
      </c>
      <c r="C37" s="57">
        <v>0.03911300383155573</v>
      </c>
      <c r="D37" s="57">
        <v>0.057134736298059895</v>
      </c>
    </row>
    <row r="38" spans="1:4" ht="12.75">
      <c r="A38" s="32">
        <v>40179</v>
      </c>
      <c r="B38" s="57">
        <v>0.06888044153702601</v>
      </c>
      <c r="C38" s="57">
        <v>0.04158331228070508</v>
      </c>
      <c r="D38" s="57">
        <v>0.05980785802120279</v>
      </c>
    </row>
    <row r="39" spans="1:4" ht="12.75">
      <c r="A39" s="32">
        <v>40210</v>
      </c>
      <c r="B39" s="57">
        <v>0.06947777511155454</v>
      </c>
      <c r="C39" s="57">
        <v>0.043858741186658196</v>
      </c>
      <c r="D39" s="57">
        <v>0.06224506877843129</v>
      </c>
    </row>
    <row r="40" spans="1:4" ht="12.75">
      <c r="A40" s="32">
        <v>40238</v>
      </c>
      <c r="B40" s="57">
        <v>0.0698178391744588</v>
      </c>
      <c r="C40" s="57">
        <v>0.0499963548854431</v>
      </c>
      <c r="D40" s="57">
        <v>0.0680333886614371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7" sqref="B7"/>
    </sheetView>
  </sheetViews>
  <sheetFormatPr defaultColWidth="9.140625" defaultRowHeight="12.75"/>
  <cols>
    <col min="1" max="1" width="14.421875" style="0" customWidth="1"/>
    <col min="3" max="3" width="10.421875" style="0" customWidth="1"/>
  </cols>
  <sheetData>
    <row r="1" ht="12.75">
      <c r="A1" t="s">
        <v>212</v>
      </c>
    </row>
    <row r="2" ht="12.75">
      <c r="A2" t="s">
        <v>213</v>
      </c>
    </row>
    <row r="4" spans="1:3" ht="38.25">
      <c r="A4" s="23"/>
      <c r="B4" s="141" t="s">
        <v>218</v>
      </c>
      <c r="C4" s="141" t="s">
        <v>219</v>
      </c>
    </row>
    <row r="5" spans="1:3" ht="12.75">
      <c r="A5" s="142" t="s">
        <v>230</v>
      </c>
      <c r="B5" s="144">
        <v>346.145842</v>
      </c>
      <c r="C5" s="144">
        <v>103.89807868951665</v>
      </c>
    </row>
    <row r="6" spans="1:3" ht="12.75">
      <c r="A6" s="142" t="s">
        <v>231</v>
      </c>
      <c r="B6" s="144">
        <v>93.905325</v>
      </c>
      <c r="C6" s="144">
        <v>88.684783439341</v>
      </c>
    </row>
    <row r="7" spans="1:3" ht="12.75">
      <c r="A7" s="142" t="s">
        <v>232</v>
      </c>
      <c r="B7" s="144">
        <v>28.821668000000003</v>
      </c>
      <c r="C7" s="144">
        <v>114.5091608971233</v>
      </c>
    </row>
    <row r="8" spans="1:3" ht="12.75">
      <c r="A8" s="142" t="s">
        <v>233</v>
      </c>
      <c r="B8" s="144">
        <v>249.93764000000002</v>
      </c>
      <c r="C8" s="144">
        <v>127.9855773273826</v>
      </c>
    </row>
    <row r="9" spans="1:3" ht="12.75">
      <c r="A9" s="142" t="s">
        <v>234</v>
      </c>
      <c r="B9" s="144">
        <v>161.794376</v>
      </c>
      <c r="C9" s="144">
        <v>-55.61163186705705</v>
      </c>
    </row>
    <row r="10" spans="1:3" ht="12.75">
      <c r="A10" s="142"/>
      <c r="B10" s="143"/>
      <c r="C10" s="143"/>
    </row>
    <row r="11" spans="1:3" ht="12.75">
      <c r="A11" s="142"/>
      <c r="B11" s="143"/>
      <c r="C11" s="143"/>
    </row>
    <row r="12" spans="1:3" ht="12.75">
      <c r="A12" s="142"/>
      <c r="B12" s="143"/>
      <c r="C12" s="143"/>
    </row>
    <row r="13" spans="1:3" ht="12.75">
      <c r="A13" s="142"/>
      <c r="B13" s="143"/>
      <c r="C13" s="143"/>
    </row>
    <row r="14" spans="1:3" ht="12.75">
      <c r="A14" s="142"/>
      <c r="B14" s="143"/>
      <c r="C14" s="143"/>
    </row>
    <row r="15" spans="1:3" ht="12.75">
      <c r="A15" s="142"/>
      <c r="B15" s="143"/>
      <c r="C15" s="143"/>
    </row>
    <row r="16" spans="1:3" ht="12.75">
      <c r="A16" s="142"/>
      <c r="B16" s="143"/>
      <c r="C16" s="143"/>
    </row>
    <row r="17" spans="1:3" ht="12.75">
      <c r="A17" s="142"/>
      <c r="B17" s="143"/>
      <c r="C17" s="143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D17" sqref="D17"/>
    </sheetView>
  </sheetViews>
  <sheetFormatPr defaultColWidth="9.140625" defaultRowHeight="12.75"/>
  <cols>
    <col min="3" max="3" width="15.140625" style="0" customWidth="1"/>
  </cols>
  <sheetData>
    <row r="1" ht="12.75">
      <c r="A1" t="s">
        <v>214</v>
      </c>
    </row>
    <row r="2" ht="12.75">
      <c r="A2" t="s">
        <v>215</v>
      </c>
    </row>
    <row r="4" spans="1:3" ht="12.75">
      <c r="A4" s="22"/>
      <c r="B4" s="67" t="s">
        <v>216</v>
      </c>
      <c r="C4" s="67" t="s">
        <v>217</v>
      </c>
    </row>
    <row r="5" spans="1:3" ht="12.75">
      <c r="A5" s="32">
        <v>37591</v>
      </c>
      <c r="B5" s="44">
        <v>0.8792623914301118</v>
      </c>
      <c r="C5" s="45">
        <v>0.186887011</v>
      </c>
    </row>
    <row r="6" spans="1:3" ht="12.75">
      <c r="A6" s="32">
        <v>37622</v>
      </c>
      <c r="B6" s="44">
        <v>0.8684688531371532</v>
      </c>
      <c r="C6" s="45">
        <v>0.11994016122000078</v>
      </c>
    </row>
    <row r="7" spans="1:3" ht="12.75">
      <c r="A7" s="32">
        <v>37653</v>
      </c>
      <c r="B7" s="44">
        <v>0.856333631296283</v>
      </c>
      <c r="C7" s="45">
        <v>0.13461356570999874</v>
      </c>
    </row>
    <row r="8" spans="1:3" ht="12.75">
      <c r="A8" s="32">
        <v>37681</v>
      </c>
      <c r="B8" s="44">
        <v>0.8544897122497436</v>
      </c>
      <c r="C8" s="45">
        <v>0.18823018894000007</v>
      </c>
    </row>
    <row r="9" spans="1:3" ht="12.75">
      <c r="A9" s="32">
        <v>37712</v>
      </c>
      <c r="B9" s="44">
        <v>0.8858123028006845</v>
      </c>
      <c r="C9" s="45">
        <v>0.2154769554000019</v>
      </c>
    </row>
    <row r="10" spans="1:3" ht="12.75">
      <c r="A10" s="32">
        <v>37742</v>
      </c>
      <c r="B10" s="44">
        <v>0.8950052021551904</v>
      </c>
      <c r="C10" s="45">
        <v>0.17936159042000122</v>
      </c>
    </row>
    <row r="11" spans="1:3" ht="12.75">
      <c r="A11" s="32">
        <v>37773</v>
      </c>
      <c r="B11" s="44">
        <v>0.8906131907400098</v>
      </c>
      <c r="C11" s="45">
        <v>2.808098503399998</v>
      </c>
    </row>
    <row r="12" spans="1:3" ht="12.75">
      <c r="A12" s="32">
        <v>37803</v>
      </c>
      <c r="B12" s="44">
        <v>0.8938934372560798</v>
      </c>
      <c r="C12" s="45">
        <v>0.24684882659999835</v>
      </c>
    </row>
    <row r="13" spans="1:3" ht="12.75">
      <c r="A13" s="32">
        <v>37834</v>
      </c>
      <c r="B13" s="44">
        <v>0.9088729332767254</v>
      </c>
      <c r="C13" s="45">
        <v>0.4818700957565013</v>
      </c>
    </row>
    <row r="14" spans="1:3" ht="12.75">
      <c r="A14" s="32">
        <v>37865</v>
      </c>
      <c r="B14" s="44">
        <v>0.8955734935119609</v>
      </c>
      <c r="C14" s="45">
        <v>0.17795675759999846</v>
      </c>
    </row>
    <row r="15" spans="1:3" ht="12.75">
      <c r="A15" s="32">
        <v>37895</v>
      </c>
      <c r="B15" s="44">
        <v>0.8736808117698694</v>
      </c>
      <c r="C15" s="45">
        <v>0.270078387828002</v>
      </c>
    </row>
    <row r="16" spans="1:3" ht="12.75">
      <c r="A16" s="32">
        <v>37926</v>
      </c>
      <c r="B16" s="44">
        <v>0.8736339649704807</v>
      </c>
      <c r="C16" s="45">
        <v>0.21623073156099873</v>
      </c>
    </row>
    <row r="17" spans="1:3" ht="12.75">
      <c r="A17" s="32">
        <v>37956</v>
      </c>
      <c r="B17" s="44">
        <v>0.8648136637618248</v>
      </c>
      <c r="C17" s="45">
        <v>0.3016961914999984</v>
      </c>
    </row>
    <row r="18" spans="1:3" ht="12.75">
      <c r="A18" s="32">
        <v>37987</v>
      </c>
      <c r="B18" s="44">
        <v>0.8646211545459226</v>
      </c>
      <c r="C18" s="45">
        <v>0.14802757452000384</v>
      </c>
    </row>
    <row r="19" spans="1:3" ht="12.75">
      <c r="A19" s="32">
        <v>38018</v>
      </c>
      <c r="B19" s="44">
        <v>0.8435092195681599</v>
      </c>
      <c r="C19" s="45">
        <v>0.14601306807999823</v>
      </c>
    </row>
    <row r="20" spans="1:3" ht="12.75">
      <c r="A20" s="32">
        <v>38047</v>
      </c>
      <c r="B20" s="44">
        <v>0.8556080626311018</v>
      </c>
      <c r="C20" s="45">
        <v>0.21652126289999934</v>
      </c>
    </row>
    <row r="21" spans="1:3" ht="12.75">
      <c r="A21" s="32">
        <v>38078</v>
      </c>
      <c r="B21" s="44">
        <v>0.8483926691074035</v>
      </c>
      <c r="C21" s="45">
        <v>0.4628256247599991</v>
      </c>
    </row>
    <row r="22" spans="1:3" ht="12.75">
      <c r="A22" s="32">
        <v>38108</v>
      </c>
      <c r="B22" s="44">
        <v>0.8495593737663981</v>
      </c>
      <c r="C22" s="45">
        <v>0.2736036887000013</v>
      </c>
    </row>
    <row r="23" spans="1:3" ht="12.75">
      <c r="A23" s="32">
        <v>38139</v>
      </c>
      <c r="B23" s="44">
        <v>0.8436410301395373</v>
      </c>
      <c r="C23" s="45">
        <v>0.39876012900000174</v>
      </c>
    </row>
    <row r="24" spans="1:3" ht="12.75">
      <c r="A24" s="32">
        <v>38169</v>
      </c>
      <c r="B24" s="44">
        <v>0.8600106298654518</v>
      </c>
      <c r="C24" s="45">
        <v>0.21519712279999964</v>
      </c>
    </row>
    <row r="25" spans="1:3" ht="12.75">
      <c r="A25" s="32">
        <v>38200</v>
      </c>
      <c r="B25" s="44">
        <v>0.8693452820743965</v>
      </c>
      <c r="C25" s="45">
        <v>0.37102650878000215</v>
      </c>
    </row>
    <row r="26" spans="1:3" ht="12.75">
      <c r="A26" s="32">
        <v>38231</v>
      </c>
      <c r="B26" s="44">
        <v>0.8673938099828153</v>
      </c>
      <c r="C26" s="45">
        <v>0.42934250019999926</v>
      </c>
    </row>
    <row r="27" spans="1:3" ht="12.75">
      <c r="A27" s="32">
        <v>38261</v>
      </c>
      <c r="B27" s="44">
        <v>0.8742657475857869</v>
      </c>
      <c r="C27" s="45">
        <v>0.5547520799099976</v>
      </c>
    </row>
    <row r="28" spans="1:3" ht="12.75">
      <c r="A28" s="32">
        <v>38292</v>
      </c>
      <c r="B28" s="44">
        <v>0.8712555491554661</v>
      </c>
      <c r="C28" s="45">
        <v>0.6326987080999971</v>
      </c>
    </row>
    <row r="29" spans="1:3" ht="12.75">
      <c r="A29" s="32">
        <v>38322</v>
      </c>
      <c r="B29" s="44">
        <v>0.9052388848208877</v>
      </c>
      <c r="C29" s="45">
        <v>0.6997181501999998</v>
      </c>
    </row>
    <row r="30" spans="1:3" ht="12.75">
      <c r="A30" s="32">
        <v>38353</v>
      </c>
      <c r="B30" s="44">
        <v>0.9269519927399757</v>
      </c>
      <c r="C30" s="45">
        <v>0.5075162502000063</v>
      </c>
    </row>
    <row r="31" spans="1:3" ht="12.75">
      <c r="A31" s="32">
        <v>38384</v>
      </c>
      <c r="B31" s="44">
        <v>0.9507208334907723</v>
      </c>
      <c r="C31" s="45">
        <v>0.49593475129999887</v>
      </c>
    </row>
    <row r="32" spans="1:3" ht="12.75">
      <c r="A32" s="32">
        <v>38412</v>
      </c>
      <c r="B32" s="57">
        <v>0.9435142054096398</v>
      </c>
      <c r="C32" s="45">
        <v>0.6198621148500002</v>
      </c>
    </row>
    <row r="33" spans="1:3" ht="12.75">
      <c r="A33" s="32">
        <v>38443</v>
      </c>
      <c r="B33" s="57">
        <v>0.9105838354780438</v>
      </c>
      <c r="C33" s="45">
        <v>0.9913902095999951</v>
      </c>
    </row>
    <row r="34" spans="1:3" ht="12.75">
      <c r="A34" s="32">
        <v>38473</v>
      </c>
      <c r="B34" s="57">
        <v>0.9064832581645169</v>
      </c>
      <c r="C34" s="45">
        <v>1.0543869938000008</v>
      </c>
    </row>
    <row r="35" spans="1:3" ht="12.75">
      <c r="A35" s="32">
        <v>38504</v>
      </c>
      <c r="B35" s="57">
        <v>0.9310957810418876</v>
      </c>
      <c r="C35" s="45">
        <v>1.3606487192000054</v>
      </c>
    </row>
    <row r="36" spans="1:3" ht="12.75">
      <c r="A36" s="32">
        <v>38534</v>
      </c>
      <c r="B36" s="57">
        <v>0.9352361960677672</v>
      </c>
      <c r="C36" s="45">
        <v>1.3745721884639959</v>
      </c>
    </row>
    <row r="37" spans="1:3" ht="12.75">
      <c r="A37" s="32">
        <v>38565</v>
      </c>
      <c r="B37" s="57">
        <v>0.944499593508581</v>
      </c>
      <c r="C37" s="45">
        <v>1.356136571730002</v>
      </c>
    </row>
    <row r="38" spans="1:3" ht="12.75">
      <c r="A38" s="32">
        <v>38596</v>
      </c>
      <c r="B38" s="57">
        <v>0.9725391336647811</v>
      </c>
      <c r="C38" s="45">
        <v>1.2522013351999988</v>
      </c>
    </row>
    <row r="39" spans="1:3" ht="12.75">
      <c r="A39" s="32">
        <v>38626</v>
      </c>
      <c r="B39" s="57">
        <v>0.9667078785266217</v>
      </c>
      <c r="C39" s="45">
        <v>1.3937209428900035</v>
      </c>
    </row>
    <row r="40" spans="1:3" ht="12.75">
      <c r="A40" s="32">
        <v>38657</v>
      </c>
      <c r="B40" s="57">
        <v>0.9349278353588342</v>
      </c>
      <c r="C40" s="45">
        <v>1.2845974146999966</v>
      </c>
    </row>
    <row r="41" spans="1:3" ht="12.75">
      <c r="A41" s="32">
        <v>38687</v>
      </c>
      <c r="B41" s="57">
        <v>0.9557886505133418</v>
      </c>
      <c r="C41" s="45">
        <v>1.6806309440999958</v>
      </c>
    </row>
    <row r="42" spans="1:3" ht="12.75">
      <c r="A42" s="32">
        <v>38718</v>
      </c>
      <c r="B42" s="57">
        <v>0.9677109199025867</v>
      </c>
      <c r="C42" s="45">
        <v>1.0969104963000076</v>
      </c>
    </row>
    <row r="43" spans="1:3" ht="12.75">
      <c r="A43" s="32">
        <v>38749</v>
      </c>
      <c r="B43" s="57">
        <v>0.9700459655396195</v>
      </c>
      <c r="C43" s="45">
        <v>0.7397759851999965</v>
      </c>
    </row>
    <row r="44" spans="1:3" ht="12.75">
      <c r="A44" s="32">
        <v>38777</v>
      </c>
      <c r="B44" s="57">
        <v>0.9401407244599334</v>
      </c>
      <c r="C44" s="45">
        <v>1.8743252855000032</v>
      </c>
    </row>
    <row r="45" spans="1:3" ht="12.75">
      <c r="A45" s="32">
        <v>38808</v>
      </c>
      <c r="B45" s="57">
        <v>0.9267051359105262</v>
      </c>
      <c r="C45" s="45">
        <v>1.5138586494999973</v>
      </c>
    </row>
    <row r="46" spans="1:3" ht="12.75">
      <c r="A46" s="32">
        <v>38838</v>
      </c>
      <c r="B46" s="57">
        <v>0.9059774487603733</v>
      </c>
      <c r="C46" s="45">
        <v>1.8441837192700006</v>
      </c>
    </row>
    <row r="47" spans="1:3" ht="12.75">
      <c r="A47" s="32">
        <v>38869</v>
      </c>
      <c r="B47" s="57">
        <v>0.8730709349874384</v>
      </c>
      <c r="C47" s="45">
        <v>2.008904422450004</v>
      </c>
    </row>
    <row r="48" spans="1:3" ht="12.75">
      <c r="A48" s="32">
        <v>38899</v>
      </c>
      <c r="B48" s="57">
        <v>0.8782839877620562</v>
      </c>
      <c r="C48" s="45">
        <v>1.9927622839999954</v>
      </c>
    </row>
    <row r="49" spans="1:3" ht="12.75">
      <c r="A49" s="32">
        <v>38930</v>
      </c>
      <c r="B49" s="57">
        <v>0.8955455235051356</v>
      </c>
      <c r="C49" s="45">
        <v>1.797694773960005</v>
      </c>
    </row>
    <row r="50" spans="1:3" ht="12.75">
      <c r="A50" s="32">
        <v>38961</v>
      </c>
      <c r="B50" s="57">
        <v>0.8711610846884084</v>
      </c>
      <c r="C50" s="45">
        <v>1.674286282689994</v>
      </c>
    </row>
    <row r="51" spans="1:3" ht="12.75">
      <c r="A51" s="32">
        <v>38991</v>
      </c>
      <c r="B51" s="57">
        <v>0.8779810082886091</v>
      </c>
      <c r="C51" s="45">
        <v>1.7848446410000034</v>
      </c>
    </row>
    <row r="52" spans="1:3" ht="12.75">
      <c r="A52" s="32">
        <v>39022</v>
      </c>
      <c r="B52" s="57">
        <v>0.8922874695114795</v>
      </c>
      <c r="C52" s="45">
        <v>1.5535582999999975</v>
      </c>
    </row>
    <row r="53" spans="1:3" ht="12.75">
      <c r="A53" s="32">
        <v>39052</v>
      </c>
      <c r="B53" s="57">
        <v>0.8859184033516715</v>
      </c>
      <c r="C53" s="45">
        <v>1.628786747799993</v>
      </c>
    </row>
    <row r="54" spans="1:3" ht="12.75">
      <c r="A54" s="32">
        <v>39083</v>
      </c>
      <c r="B54" s="57">
        <v>0.8584611428013172</v>
      </c>
      <c r="C54" s="45">
        <v>1.5079241819100093</v>
      </c>
    </row>
    <row r="55" spans="1:3" ht="12.75">
      <c r="A55" s="32">
        <v>39114</v>
      </c>
      <c r="B55" s="57">
        <v>0.8520416736830715</v>
      </c>
      <c r="C55" s="45">
        <v>1.2303287250600028</v>
      </c>
    </row>
    <row r="56" spans="1:3" ht="12.75">
      <c r="A56" s="32">
        <v>39142</v>
      </c>
      <c r="B56" s="57">
        <v>0.8445048253587064</v>
      </c>
      <c r="C56" s="45">
        <v>1.5886378620000028</v>
      </c>
    </row>
    <row r="57" spans="1:3" ht="12.75">
      <c r="A57" s="32">
        <v>39173</v>
      </c>
      <c r="B57" s="57">
        <v>0.865414086228775</v>
      </c>
      <c r="C57" s="45">
        <v>1.418421659999999</v>
      </c>
    </row>
    <row r="58" spans="1:3" ht="12.75">
      <c r="A58" s="32">
        <v>39203</v>
      </c>
      <c r="B58" s="57">
        <v>0.869526558626024</v>
      </c>
      <c r="C58" s="45">
        <v>1.6720614707799997</v>
      </c>
    </row>
    <row r="59" spans="1:3" ht="12.75">
      <c r="A59" s="32">
        <v>39234</v>
      </c>
      <c r="B59" s="57">
        <v>0.8520467949516196</v>
      </c>
      <c r="C59" s="45">
        <v>1.8584922139999962</v>
      </c>
    </row>
    <row r="60" spans="1:3" ht="12.75">
      <c r="A60" s="32">
        <v>39264</v>
      </c>
      <c r="B60" s="57">
        <v>0.8474741777751612</v>
      </c>
      <c r="C60" s="45">
        <v>2.0060590645099956</v>
      </c>
    </row>
    <row r="61" spans="1:3" ht="12.75">
      <c r="A61" s="32">
        <v>39295</v>
      </c>
      <c r="B61" s="57">
        <v>0.8176696658546272</v>
      </c>
      <c r="C61" s="45">
        <v>1.9857969021200006</v>
      </c>
    </row>
    <row r="62" spans="1:3" ht="12.75">
      <c r="A62" s="32">
        <v>39326</v>
      </c>
      <c r="B62" s="57">
        <v>0.8356574196436465</v>
      </c>
      <c r="C62" s="45">
        <v>1.7045839890000056</v>
      </c>
    </row>
    <row r="63" spans="1:3" ht="12.75">
      <c r="A63" s="32">
        <v>39356</v>
      </c>
      <c r="B63" s="57">
        <v>0.8710455405360615</v>
      </c>
      <c r="C63" s="45">
        <v>1.7236693389999977</v>
      </c>
    </row>
    <row r="64" spans="1:3" ht="12.75">
      <c r="A64" s="32">
        <v>39387</v>
      </c>
      <c r="B64" s="57">
        <v>0.876654992886361</v>
      </c>
      <c r="C64" s="45">
        <v>2.0751096225900074</v>
      </c>
    </row>
    <row r="65" spans="1:3" ht="12.75">
      <c r="A65" s="32">
        <v>39417</v>
      </c>
      <c r="B65" s="57">
        <v>0.8973162258956301</v>
      </c>
      <c r="C65" s="45">
        <v>1.8639598929999912</v>
      </c>
    </row>
    <row r="66" spans="1:3" ht="12.75">
      <c r="A66" s="32">
        <v>39448</v>
      </c>
      <c r="B66" s="57">
        <v>0.8841806100607308</v>
      </c>
      <c r="C66" s="45">
        <v>2.09730915040001</v>
      </c>
    </row>
    <row r="67" spans="1:3" ht="12.75">
      <c r="A67" s="32">
        <v>39479</v>
      </c>
      <c r="B67" s="57">
        <v>0.8810626562494583</v>
      </c>
      <c r="C67" s="45">
        <v>2.2136523609999923</v>
      </c>
    </row>
    <row r="68" spans="1:3" ht="12.75">
      <c r="A68" s="32">
        <v>39508</v>
      </c>
      <c r="B68" s="57">
        <v>0.8605563913483942</v>
      </c>
      <c r="C68" s="45">
        <v>2.851032271399994</v>
      </c>
    </row>
    <row r="69" spans="1:3" ht="12.75">
      <c r="A69" s="32">
        <v>39539</v>
      </c>
      <c r="B69" s="57">
        <v>0.9009549040007739</v>
      </c>
      <c r="C69" s="45">
        <v>3.377372248000003</v>
      </c>
    </row>
    <row r="70" spans="1:3" ht="12.75">
      <c r="A70" s="32">
        <v>39569</v>
      </c>
      <c r="B70" s="57">
        <v>0.9368957824069022</v>
      </c>
      <c r="C70" s="45">
        <v>3.4238471399999884</v>
      </c>
    </row>
    <row r="71" spans="1:3" ht="12.75">
      <c r="A71" s="32">
        <v>39600</v>
      </c>
      <c r="B71" s="57">
        <v>0.9288253032966743</v>
      </c>
      <c r="C71" s="45">
        <v>4.131954711000002</v>
      </c>
    </row>
    <row r="72" spans="1:3" ht="12.75">
      <c r="A72" s="32">
        <v>39630</v>
      </c>
      <c r="B72" s="57">
        <v>0.9749136559891393</v>
      </c>
      <c r="C72" s="45">
        <v>4.668767479000001</v>
      </c>
    </row>
    <row r="73" spans="1:3" ht="12.75">
      <c r="A73" s="32">
        <v>39661</v>
      </c>
      <c r="B73" s="57">
        <v>0.9769689438188355</v>
      </c>
      <c r="C73" s="45">
        <v>3.9595808491000137</v>
      </c>
    </row>
    <row r="74" spans="1:3" ht="12.75">
      <c r="A74" s="32">
        <v>39692</v>
      </c>
      <c r="B74" s="57">
        <v>0.9364771254680814</v>
      </c>
      <c r="C74" s="45">
        <v>4.251870137000009</v>
      </c>
    </row>
    <row r="75" spans="1:3" ht="12.75">
      <c r="A75" s="32">
        <v>39722</v>
      </c>
      <c r="B75" s="57">
        <v>0.8271610988312705</v>
      </c>
      <c r="C75" s="45">
        <v>4.279599230999971</v>
      </c>
    </row>
    <row r="76" spans="1:3" ht="12.75">
      <c r="A76" s="32">
        <v>39753</v>
      </c>
      <c r="B76" s="57">
        <v>0.923643884067559</v>
      </c>
      <c r="C76" s="135">
        <v>2.2605847130000147</v>
      </c>
    </row>
    <row r="77" spans="1:3" ht="12.75">
      <c r="A77" s="32">
        <v>39783</v>
      </c>
      <c r="B77" s="57">
        <v>0.9847396975959353</v>
      </c>
      <c r="C77" s="135">
        <v>1.7752497299999888</v>
      </c>
    </row>
    <row r="78" spans="1:3" ht="12.75">
      <c r="A78" s="32">
        <v>39814</v>
      </c>
      <c r="B78" s="57">
        <v>0.9471985317042921</v>
      </c>
      <c r="C78" s="135">
        <v>1.0641585616999982</v>
      </c>
    </row>
    <row r="79" spans="1:3" ht="12.75">
      <c r="A79" s="32">
        <v>39845</v>
      </c>
      <c r="B79" s="57">
        <v>0.8672251311442498</v>
      </c>
      <c r="C79" s="135">
        <v>0.8745039227000143</v>
      </c>
    </row>
    <row r="80" spans="1:3" ht="12.75">
      <c r="A80" s="32">
        <v>39873</v>
      </c>
      <c r="B80" s="57">
        <v>0.8872371775441937</v>
      </c>
      <c r="C80" s="135">
        <v>0.8288411479999793</v>
      </c>
    </row>
    <row r="81" spans="1:3" ht="12.75">
      <c r="A81" s="32">
        <v>39904</v>
      </c>
      <c r="B81" s="57">
        <v>0.9389592034483272</v>
      </c>
      <c r="C81" s="135">
        <v>0.5616128560000234</v>
      </c>
    </row>
    <row r="82" spans="1:3" ht="12.75">
      <c r="A82" s="32">
        <v>39934</v>
      </c>
      <c r="B82" s="57">
        <v>0.9421900785608675</v>
      </c>
      <c r="C82" s="135">
        <v>0.4316660518000058</v>
      </c>
    </row>
    <row r="83" spans="1:3" ht="12.75">
      <c r="A83" s="32">
        <v>39965</v>
      </c>
      <c r="B83" s="57">
        <v>0.9282159865318605</v>
      </c>
      <c r="C83" s="135">
        <v>0.6399016434000023</v>
      </c>
    </row>
    <row r="84" spans="1:3" ht="12.75">
      <c r="A84" s="32">
        <v>39995</v>
      </c>
      <c r="B84" s="57">
        <v>0.980346712870753</v>
      </c>
      <c r="C84" s="135">
        <v>0.566165599999984</v>
      </c>
    </row>
    <row r="85" spans="1:3" ht="12.75">
      <c r="A85" s="32">
        <v>40026</v>
      </c>
      <c r="B85" s="57">
        <v>1.0252820603256088</v>
      </c>
      <c r="C85" s="135">
        <v>0.5470101430999849</v>
      </c>
    </row>
    <row r="86" spans="1:3" ht="12.75">
      <c r="A86" s="32">
        <v>40057</v>
      </c>
      <c r="B86" s="57">
        <v>1.022588167391138</v>
      </c>
      <c r="C86" s="135">
        <v>0.6892368911000267</v>
      </c>
    </row>
    <row r="87" spans="1:3" ht="12.75">
      <c r="A87" s="32">
        <v>40087</v>
      </c>
      <c r="B87" s="115">
        <v>1.0146248834134846</v>
      </c>
      <c r="C87" s="135">
        <v>0.6139339963499897</v>
      </c>
    </row>
    <row r="88" spans="1:3" ht="12.75">
      <c r="A88" s="32">
        <v>40118</v>
      </c>
      <c r="B88" s="115">
        <v>1.0272285609509966</v>
      </c>
      <c r="C88" s="135">
        <v>0.5282346450000046</v>
      </c>
    </row>
    <row r="89" spans="1:3" ht="12.75">
      <c r="A89" s="32">
        <v>40148</v>
      </c>
      <c r="B89" s="115">
        <v>1.0299853441716744</v>
      </c>
      <c r="C89" s="135">
        <v>0.6123205632900035</v>
      </c>
    </row>
    <row r="90" spans="1:3" ht="12.75">
      <c r="A90" s="32">
        <v>40179</v>
      </c>
      <c r="B90" s="115">
        <v>1.0307619716662628</v>
      </c>
      <c r="C90" s="135">
        <v>0.4312313065563885</v>
      </c>
    </row>
    <row r="91" spans="1:3" ht="12.75">
      <c r="A91" s="32">
        <v>40210</v>
      </c>
      <c r="B91" s="115">
        <v>1.0394191306566523</v>
      </c>
      <c r="C91" s="135">
        <v>0.39694729199999845</v>
      </c>
    </row>
    <row r="92" spans="1:3" ht="12.75">
      <c r="A92" s="32">
        <v>40238</v>
      </c>
      <c r="B92" s="115">
        <v>1.0597282471972398</v>
      </c>
      <c r="C92" s="135">
        <v>0.6337252880000065</v>
      </c>
    </row>
    <row r="93" spans="1:3" ht="12.75">
      <c r="A93" s="32">
        <v>40269</v>
      </c>
      <c r="B93" s="115">
        <v>1.0563465020043608</v>
      </c>
      <c r="C93" s="135">
        <v>0.623657901199993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E15" sqref="E15"/>
    </sheetView>
  </sheetViews>
  <sheetFormatPr defaultColWidth="9.140625" defaultRowHeight="12.75"/>
  <cols>
    <col min="1" max="1" width="17.00390625" style="0" customWidth="1"/>
    <col min="3" max="3" width="10.7109375" style="0" customWidth="1"/>
  </cols>
  <sheetData>
    <row r="1" ht="12.75">
      <c r="A1" t="s">
        <v>235</v>
      </c>
    </row>
    <row r="2" ht="12.75">
      <c r="A2" t="s">
        <v>236</v>
      </c>
    </row>
    <row r="4" spans="1:3" ht="38.25">
      <c r="A4" s="23"/>
      <c r="B4" s="49" t="s">
        <v>218</v>
      </c>
      <c r="C4" s="49" t="s">
        <v>219</v>
      </c>
    </row>
    <row r="5" spans="1:3" ht="12.75">
      <c r="A5" s="142" t="s">
        <v>237</v>
      </c>
      <c r="B5" s="145">
        <v>1.9321980351231671</v>
      </c>
      <c r="C5" s="145">
        <v>2.2130640109517357</v>
      </c>
    </row>
    <row r="6" spans="1:3" ht="12.75">
      <c r="A6" s="142" t="s">
        <v>220</v>
      </c>
      <c r="B6" s="145">
        <v>2.2251709562998108</v>
      </c>
      <c r="C6" s="145">
        <v>2.609533526781058</v>
      </c>
    </row>
    <row r="7" spans="1:3" ht="12.75">
      <c r="A7" s="142" t="s">
        <v>221</v>
      </c>
      <c r="B7" s="145">
        <v>2.3539925624565727</v>
      </c>
      <c r="C7" s="145">
        <v>2.6138758450712234</v>
      </c>
    </row>
    <row r="8" spans="1:3" ht="12.75">
      <c r="A8" s="142" t="s">
        <v>222</v>
      </c>
      <c r="B8" s="145">
        <v>2.5103789672816195</v>
      </c>
      <c r="C8" s="145">
        <v>2.6935852380983643</v>
      </c>
    </row>
    <row r="9" spans="1:3" ht="12.75">
      <c r="A9" s="142" t="s">
        <v>223</v>
      </c>
      <c r="B9" s="145">
        <v>2.334829308082588</v>
      </c>
      <c r="C9" s="145">
        <v>2.5358283597758255</v>
      </c>
    </row>
    <row r="10" spans="1:3" ht="12.75">
      <c r="A10" s="142" t="s">
        <v>224</v>
      </c>
      <c r="B10" s="145">
        <v>2.625392012302685</v>
      </c>
      <c r="C10" s="145">
        <v>2.6378200277104336</v>
      </c>
    </row>
    <row r="11" spans="1:3" ht="12.75">
      <c r="A11" s="142" t="s">
        <v>225</v>
      </c>
      <c r="B11" s="145">
        <v>2.738471498217254</v>
      </c>
      <c r="C11" s="145">
        <v>2.791713318935877</v>
      </c>
    </row>
    <row r="12" spans="1:3" ht="12.75">
      <c r="A12" s="142" t="s">
        <v>226</v>
      </c>
      <c r="B12" s="145">
        <v>2.7759659644091</v>
      </c>
      <c r="C12" s="145">
        <v>2.929574745783855</v>
      </c>
    </row>
    <row r="13" spans="1:3" ht="12.75">
      <c r="A13" s="142" t="s">
        <v>227</v>
      </c>
      <c r="B13" s="145">
        <v>2.8560651773568364</v>
      </c>
      <c r="C13" s="145">
        <v>2.811051987598433</v>
      </c>
    </row>
    <row r="14" spans="1:3" ht="12.75">
      <c r="A14" s="142" t="s">
        <v>228</v>
      </c>
      <c r="B14" s="145">
        <v>2.8406902029526626</v>
      </c>
      <c r="C14" s="145">
        <v>3.1999404126208493</v>
      </c>
    </row>
    <row r="15" spans="1:3" ht="12.75">
      <c r="A15" s="142" t="s">
        <v>229</v>
      </c>
      <c r="B15" s="145">
        <v>2.704417010608736</v>
      </c>
      <c r="C15" s="145">
        <v>3.152485065778229</v>
      </c>
    </row>
    <row r="16" spans="1:3" ht="12.75">
      <c r="A16" s="142" t="s">
        <v>230</v>
      </c>
      <c r="B16" s="145">
        <v>2.85223952950343</v>
      </c>
      <c r="C16" s="145">
        <v>3.6644109249285854</v>
      </c>
    </row>
    <row r="17" spans="1:3" ht="12.75">
      <c r="A17" s="142" t="s">
        <v>231</v>
      </c>
      <c r="B17" s="145">
        <v>2.877555698413907</v>
      </c>
      <c r="C17" s="145">
        <v>3.4604776172099427</v>
      </c>
    </row>
    <row r="18" spans="1:3" ht="12.75">
      <c r="A18" s="142" t="s">
        <v>232</v>
      </c>
      <c r="B18" s="145">
        <v>3.143596006564693</v>
      </c>
      <c r="C18" s="145">
        <v>4.108385056033889</v>
      </c>
    </row>
    <row r="19" spans="1:3" ht="12.75">
      <c r="A19" s="142" t="s">
        <v>233</v>
      </c>
      <c r="B19" s="145">
        <v>3.233007965141474</v>
      </c>
      <c r="C19" s="145">
        <v>4.443012905710006</v>
      </c>
    </row>
    <row r="20" spans="1:3" ht="12.75">
      <c r="A20" s="142" t="s">
        <v>234</v>
      </c>
      <c r="B20" s="145">
        <v>2.6345200098140817</v>
      </c>
      <c r="C20" s="145">
        <v>4.343990679128843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"/>
    </sheetView>
  </sheetViews>
  <sheetFormatPr defaultColWidth="9.140625" defaultRowHeight="12.75"/>
  <cols>
    <col min="1" max="1" width="9.140625" style="0" customWidth="1"/>
  </cols>
  <sheetData>
    <row r="1" ht="12.75">
      <c r="A1" t="s">
        <v>238</v>
      </c>
    </row>
    <row r="3" spans="1:7" ht="12.75">
      <c r="A3" s="22"/>
      <c r="B3" s="75">
        <v>2005</v>
      </c>
      <c r="C3" s="75">
        <v>2006</v>
      </c>
      <c r="D3" s="75">
        <v>2007</v>
      </c>
      <c r="E3" s="75">
        <v>2008</v>
      </c>
      <c r="F3" s="75">
        <v>2009</v>
      </c>
      <c r="G3" s="146">
        <v>2010</v>
      </c>
    </row>
    <row r="4" spans="1:7" ht="12.75">
      <c r="A4" s="43" t="s">
        <v>239</v>
      </c>
      <c r="B4" s="57">
        <v>0.07970027664961105</v>
      </c>
      <c r="C4" s="57">
        <v>0.04686497040284974</v>
      </c>
      <c r="D4" s="57">
        <v>0.04464924431710894</v>
      </c>
      <c r="E4" s="57">
        <v>0.0524386796494748</v>
      </c>
      <c r="F4" s="57">
        <v>0.05519791590338277</v>
      </c>
      <c r="G4" s="115">
        <v>0.06615468069443559</v>
      </c>
    </row>
    <row r="5" spans="1:7" ht="12.75">
      <c r="A5" s="43" t="s">
        <v>240</v>
      </c>
      <c r="B5" s="57">
        <v>0.27682720867749205</v>
      </c>
      <c r="C5" s="57">
        <v>0.25870186458626404</v>
      </c>
      <c r="D5" s="57">
        <v>0.2453561801047022</v>
      </c>
      <c r="E5" s="57">
        <v>0.2598643178269562</v>
      </c>
      <c r="F5" s="57">
        <v>0.25690508197987366</v>
      </c>
      <c r="G5" s="115">
        <v>0.26137952637650563</v>
      </c>
    </row>
    <row r="6" spans="1:7" ht="12.75">
      <c r="A6" s="43" t="s">
        <v>241</v>
      </c>
      <c r="B6" s="57">
        <v>0.23647827140375327</v>
      </c>
      <c r="C6" s="57">
        <v>0.2588084193666447</v>
      </c>
      <c r="D6" s="57">
        <v>0.2547074585701821</v>
      </c>
      <c r="E6" s="57">
        <v>0.26350964864593157</v>
      </c>
      <c r="F6" s="57">
        <v>0.24152340977288966</v>
      </c>
      <c r="G6" s="115">
        <v>0.183124385764947</v>
      </c>
    </row>
    <row r="7" spans="1:7" ht="12.75">
      <c r="A7" s="43" t="s">
        <v>242</v>
      </c>
      <c r="B7" s="57">
        <v>0.11817609399099811</v>
      </c>
      <c r="C7" s="57">
        <v>0.145179786694383</v>
      </c>
      <c r="D7" s="57">
        <v>0.13934983477895913</v>
      </c>
      <c r="E7" s="57">
        <v>0.14974082451600432</v>
      </c>
      <c r="F7" s="57">
        <v>0.12637500616453998</v>
      </c>
      <c r="G7" s="115">
        <v>0.09278572875549293</v>
      </c>
    </row>
    <row r="8" spans="1:7" ht="12.75">
      <c r="A8" s="43" t="s">
        <v>243</v>
      </c>
      <c r="B8" s="57">
        <v>0.06284526739842627</v>
      </c>
      <c r="C8" s="57">
        <v>0.07211872327656618</v>
      </c>
      <c r="D8" s="57">
        <v>0.07891038411334697</v>
      </c>
      <c r="E8" s="57">
        <v>0.0746814071542909</v>
      </c>
      <c r="F8" s="57">
        <v>0.09082863265044928</v>
      </c>
      <c r="G8" s="115">
        <v>0.07263863429267188</v>
      </c>
    </row>
    <row r="9" spans="1:7" ht="12.75">
      <c r="A9" s="43" t="s">
        <v>244</v>
      </c>
      <c r="B9" s="57">
        <v>0.22597288187971917</v>
      </c>
      <c r="C9" s="57">
        <v>0.21832623567329235</v>
      </c>
      <c r="D9" s="57">
        <v>0.23702689811570057</v>
      </c>
      <c r="E9" s="57">
        <v>0.19976512220734224</v>
      </c>
      <c r="F9" s="57">
        <v>0.22916995352886468</v>
      </c>
      <c r="G9" s="115">
        <v>0.323917044115947</v>
      </c>
    </row>
    <row r="10" spans="2:9" ht="12.75">
      <c r="B10" s="115"/>
      <c r="C10" s="115"/>
      <c r="D10" s="115"/>
      <c r="E10" s="115"/>
      <c r="F10" s="115"/>
      <c r="G10" s="115"/>
      <c r="H10" s="115"/>
      <c r="I10" s="1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245</v>
      </c>
    </row>
    <row r="3" spans="1:7" ht="12.75">
      <c r="A3" s="22"/>
      <c r="B3" s="75">
        <v>2005</v>
      </c>
      <c r="C3" s="75">
        <v>2006</v>
      </c>
      <c r="D3" s="75">
        <v>2007</v>
      </c>
      <c r="E3" s="75">
        <v>2008</v>
      </c>
      <c r="F3" s="75">
        <v>2009</v>
      </c>
      <c r="G3" s="146">
        <v>2010</v>
      </c>
    </row>
    <row r="4" spans="1:7" ht="12.75">
      <c r="A4" s="43" t="s">
        <v>239</v>
      </c>
      <c r="B4" s="135">
        <v>127.96055238400182</v>
      </c>
      <c r="C4" s="135">
        <v>173.12040429593333</v>
      </c>
      <c r="D4" s="135">
        <v>233.81962948378822</v>
      </c>
      <c r="E4" s="135">
        <v>205.32011246516177</v>
      </c>
      <c r="F4" s="135">
        <v>184.8595787476646</v>
      </c>
      <c r="G4" s="145">
        <v>212.9431146692088</v>
      </c>
    </row>
    <row r="5" spans="1:7" ht="12.75">
      <c r="A5" s="43" t="s">
        <v>240</v>
      </c>
      <c r="B5" s="135">
        <v>73.85701386164291</v>
      </c>
      <c r="C5" s="135">
        <v>101.2084175832089</v>
      </c>
      <c r="D5" s="135">
        <v>124.54875775439598</v>
      </c>
      <c r="E5" s="135">
        <v>115.26757501570205</v>
      </c>
      <c r="F5" s="135">
        <v>93.93176860008393</v>
      </c>
      <c r="G5" s="145">
        <v>111.1141692689192</v>
      </c>
    </row>
    <row r="6" spans="1:7" ht="12.75">
      <c r="A6" s="43" t="s">
        <v>241</v>
      </c>
      <c r="B6" s="135">
        <v>57.376971477660554</v>
      </c>
      <c r="C6" s="135">
        <v>78.17320730929254</v>
      </c>
      <c r="D6" s="135">
        <v>90.46867160671312</v>
      </c>
      <c r="E6" s="135">
        <v>88.5813319352812</v>
      </c>
      <c r="F6" s="135">
        <v>62.553856968290454</v>
      </c>
      <c r="G6" s="145">
        <v>64.9795877426288</v>
      </c>
    </row>
    <row r="7" spans="1:7" ht="12.75">
      <c r="A7" s="43" t="s">
        <v>242</v>
      </c>
      <c r="B7" s="135">
        <v>49.7381237928714</v>
      </c>
      <c r="C7" s="135">
        <v>70.41635297086347</v>
      </c>
      <c r="D7" s="135">
        <v>82.40732881547406</v>
      </c>
      <c r="E7" s="135">
        <v>76.71425723697514</v>
      </c>
      <c r="F7" s="135">
        <v>49.1218249382102</v>
      </c>
      <c r="G7" s="145">
        <v>42.709447670425135</v>
      </c>
    </row>
    <row r="8" spans="1:7" ht="12.75">
      <c r="A8" s="43" t="s">
        <v>243</v>
      </c>
      <c r="B8" s="135">
        <v>43.17933674158561</v>
      </c>
      <c r="C8" s="135">
        <v>65.87765700225759</v>
      </c>
      <c r="D8" s="135">
        <v>69.9073519400639</v>
      </c>
      <c r="E8" s="135">
        <v>67.02872454686377</v>
      </c>
      <c r="F8" s="135">
        <v>48.46103939836749</v>
      </c>
      <c r="G8" s="145">
        <v>41.05829043463984</v>
      </c>
    </row>
    <row r="9" spans="1:7" ht="12.75">
      <c r="A9" s="43" t="s">
        <v>244</v>
      </c>
      <c r="B9" s="135">
        <v>26.443851324914537</v>
      </c>
      <c r="C9" s="135">
        <v>29.231136641772128</v>
      </c>
      <c r="D9" s="135">
        <v>41.33654041618127</v>
      </c>
      <c r="E9" s="135">
        <v>41.952682774208164</v>
      </c>
      <c r="F9" s="135">
        <v>27.70409157903293</v>
      </c>
      <c r="G9" s="145">
        <v>16.481939710500416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7" sqref="B7"/>
    </sheetView>
  </sheetViews>
  <sheetFormatPr defaultColWidth="9.140625" defaultRowHeight="12.75"/>
  <cols>
    <col min="1" max="1" width="16.00390625" style="23" customWidth="1"/>
    <col min="2" max="2" width="17.00390625" style="23" customWidth="1"/>
    <col min="3" max="16384" width="9.140625" style="23" customWidth="1"/>
  </cols>
  <sheetData>
    <row r="1" ht="12.75">
      <c r="A1" t="s">
        <v>249</v>
      </c>
    </row>
    <row r="2" ht="12.75">
      <c r="A2"/>
    </row>
    <row r="3" spans="2:3" ht="38.25">
      <c r="B3" s="49" t="s">
        <v>247</v>
      </c>
      <c r="C3" s="49" t="s">
        <v>248</v>
      </c>
    </row>
    <row r="4" spans="1:3" ht="12.75">
      <c r="A4" s="142" t="s">
        <v>220</v>
      </c>
      <c r="B4" s="115">
        <v>0.672750613375247</v>
      </c>
      <c r="C4" s="115">
        <v>0.3329340339374111</v>
      </c>
    </row>
    <row r="5" spans="1:3" ht="12.75">
      <c r="A5" s="142" t="s">
        <v>221</v>
      </c>
      <c r="B5" s="115">
        <v>0.6399545220269078</v>
      </c>
      <c r="C5" s="115">
        <v>0.402174024194686</v>
      </c>
    </row>
    <row r="6" spans="1:3" ht="12.75">
      <c r="A6" s="142" t="s">
        <v>222</v>
      </c>
      <c r="B6" s="115">
        <v>0.6701800834398399</v>
      </c>
      <c r="C6" s="115">
        <v>0.5095043493841265</v>
      </c>
    </row>
    <row r="7" spans="1:3" ht="12.75">
      <c r="A7" s="142" t="s">
        <v>223</v>
      </c>
      <c r="B7" s="115">
        <v>0.6416532797333142</v>
      </c>
      <c r="C7" s="115">
        <v>0.522243204316415</v>
      </c>
    </row>
    <row r="8" spans="1:3" ht="12.75">
      <c r="A8" s="142" t="s">
        <v>224</v>
      </c>
      <c r="B8" s="115">
        <v>0.6876668162075646</v>
      </c>
      <c r="C8" s="115">
        <v>0.6184835455775838</v>
      </c>
    </row>
    <row r="9" spans="1:3" ht="12.75">
      <c r="A9" s="142" t="s">
        <v>225</v>
      </c>
      <c r="B9" s="115">
        <v>0.7022665713085161</v>
      </c>
      <c r="C9" s="115">
        <v>0.6361875181347237</v>
      </c>
    </row>
    <row r="10" spans="1:3" ht="12.75">
      <c r="A10" s="142" t="s">
        <v>226</v>
      </c>
      <c r="B10" s="115">
        <v>0.5753214563240713</v>
      </c>
      <c r="C10" s="115">
        <v>0.5015987970625175</v>
      </c>
    </row>
    <row r="11" spans="1:3" ht="12.75">
      <c r="A11" s="142" t="s">
        <v>227</v>
      </c>
      <c r="B11" s="115">
        <v>0.5315421893680857</v>
      </c>
      <c r="C11" s="115">
        <v>0.49325628312392245</v>
      </c>
    </row>
    <row r="12" spans="1:3" ht="12.75">
      <c r="A12" s="142" t="s">
        <v>228</v>
      </c>
      <c r="B12" s="115">
        <v>0.6019283978718684</v>
      </c>
      <c r="C12" s="115">
        <v>0.5489295533601376</v>
      </c>
    </row>
    <row r="13" spans="1:3" ht="12.75">
      <c r="A13" s="142" t="s">
        <v>229</v>
      </c>
      <c r="B13" s="115">
        <v>0.6574560648134682</v>
      </c>
      <c r="C13" s="115">
        <v>0.6138788706956402</v>
      </c>
    </row>
    <row r="14" spans="1:3" ht="12.75">
      <c r="A14" s="142" t="s">
        <v>230</v>
      </c>
      <c r="B14" s="115">
        <v>0.6228182889122458</v>
      </c>
      <c r="C14" s="115">
        <v>0.5965573409850984</v>
      </c>
    </row>
    <row r="15" spans="1:3" ht="12.75">
      <c r="A15" s="142" t="s">
        <v>231</v>
      </c>
      <c r="B15" s="115">
        <v>0.6282828460543186</v>
      </c>
      <c r="C15" s="115">
        <v>0.5954240340691299</v>
      </c>
    </row>
    <row r="16" spans="1:3" ht="12.75">
      <c r="A16" s="142" t="s">
        <v>232</v>
      </c>
      <c r="B16" s="115">
        <v>0.702003722648478</v>
      </c>
      <c r="C16" s="115">
        <v>0.6603506505163108</v>
      </c>
    </row>
    <row r="17" spans="1:3" ht="12.75">
      <c r="A17" s="142" t="s">
        <v>233</v>
      </c>
      <c r="B17" s="115">
        <v>0.7248945596845466</v>
      </c>
      <c r="C17" s="115">
        <v>0.6970580006600762</v>
      </c>
    </row>
    <row r="18" spans="1:3" ht="12.75">
      <c r="A18" s="142" t="s">
        <v>234</v>
      </c>
      <c r="B18" s="115">
        <v>0.7175151911748996</v>
      </c>
      <c r="C18" s="115">
        <v>0.6838354278357458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H33" sqref="H33"/>
    </sheetView>
  </sheetViews>
  <sheetFormatPr defaultColWidth="9.140625" defaultRowHeight="12.75"/>
  <cols>
    <col min="1" max="1" width="15.421875" style="0" customWidth="1"/>
    <col min="2" max="2" width="13.28125" style="0" customWidth="1"/>
  </cols>
  <sheetData>
    <row r="1" ht="12.75">
      <c r="A1" t="s">
        <v>246</v>
      </c>
    </row>
    <row r="3" spans="1:3" ht="50.25" customHeight="1">
      <c r="A3" s="23"/>
      <c r="B3" s="49" t="s">
        <v>247</v>
      </c>
      <c r="C3" s="49" t="s">
        <v>248</v>
      </c>
    </row>
    <row r="4" spans="1:3" ht="12.75">
      <c r="A4" s="142" t="s">
        <v>220</v>
      </c>
      <c r="B4" s="115">
        <v>0.7636415160628722</v>
      </c>
      <c r="C4" s="115">
        <v>0.4660813355442478</v>
      </c>
    </row>
    <row r="5" spans="1:3" ht="12.75">
      <c r="A5" s="142" t="s">
        <v>221</v>
      </c>
      <c r="B5" s="115">
        <v>0.7196756236305389</v>
      </c>
      <c r="C5" s="115">
        <v>0.5666511910324309</v>
      </c>
    </row>
    <row r="6" spans="1:3" ht="12.75">
      <c r="A6" s="142" t="s">
        <v>222</v>
      </c>
      <c r="B6" s="115">
        <v>0.7684094065918217</v>
      </c>
      <c r="C6" s="115">
        <v>0.7277260492436864</v>
      </c>
    </row>
    <row r="7" spans="1:3" ht="12.75">
      <c r="A7" s="142" t="s">
        <v>223</v>
      </c>
      <c r="B7" s="115">
        <v>0.7312640918740793</v>
      </c>
      <c r="C7" s="115">
        <v>0.77462334828678</v>
      </c>
    </row>
    <row r="8" spans="1:3" ht="12.75">
      <c r="A8" s="142" t="s">
        <v>224</v>
      </c>
      <c r="B8" s="115">
        <v>0.7407696913531217</v>
      </c>
      <c r="C8" s="115">
        <v>0.8644925001736644</v>
      </c>
    </row>
    <row r="9" spans="1:3" ht="12.75">
      <c r="A9" s="142" t="s">
        <v>225</v>
      </c>
      <c r="B9" s="115">
        <v>0.7438903006722228</v>
      </c>
      <c r="C9" s="115">
        <v>0.9066726865424689</v>
      </c>
    </row>
    <row r="10" spans="1:3" ht="12.75">
      <c r="A10" s="142" t="s">
        <v>226</v>
      </c>
      <c r="B10" s="115">
        <v>0.6554593263827135</v>
      </c>
      <c r="C10" s="115">
        <v>0.7573797551549325</v>
      </c>
    </row>
    <row r="11" spans="1:3" ht="12.75">
      <c r="A11" s="142" t="s">
        <v>227</v>
      </c>
      <c r="B11" s="115">
        <v>0.6430089881968252</v>
      </c>
      <c r="C11" s="115">
        <v>0.8326516152566207</v>
      </c>
    </row>
    <row r="12" spans="1:3" ht="12.75">
      <c r="A12" s="142" t="s">
        <v>228</v>
      </c>
      <c r="B12" s="115">
        <v>0.720941897211503</v>
      </c>
      <c r="C12" s="115">
        <v>0.9501364717680653</v>
      </c>
    </row>
    <row r="13" spans="1:3" ht="12.75">
      <c r="A13" s="142" t="s">
        <v>229</v>
      </c>
      <c r="B13" s="115">
        <v>0.6795960299221466</v>
      </c>
      <c r="C13" s="115">
        <v>0.7528987131777477</v>
      </c>
    </row>
    <row r="14" spans="1:3" ht="12.75">
      <c r="A14" s="142" t="s">
        <v>230</v>
      </c>
      <c r="B14" s="115">
        <v>0.6585653119566278</v>
      </c>
      <c r="C14" s="115">
        <v>0.6126338163499563</v>
      </c>
    </row>
    <row r="15" spans="1:3" ht="12.75">
      <c r="A15" s="142" t="s">
        <v>231</v>
      </c>
      <c r="B15" s="115">
        <v>0.703165755262501</v>
      </c>
      <c r="C15" s="115">
        <v>0.6621524021517109</v>
      </c>
    </row>
    <row r="16" spans="1:3" ht="12.75">
      <c r="A16" s="142" t="s">
        <v>232</v>
      </c>
      <c r="B16" s="115">
        <v>0.7093798992325686</v>
      </c>
      <c r="C16" s="115">
        <v>0.7045904388334344</v>
      </c>
    </row>
    <row r="17" spans="1:3" ht="12.75">
      <c r="A17" s="142" t="s">
        <v>233</v>
      </c>
      <c r="B17" s="115">
        <v>0.731019138421288</v>
      </c>
      <c r="C17" s="115">
        <v>0.741715567968686</v>
      </c>
    </row>
    <row r="18" spans="1:3" ht="12.75">
      <c r="A18" s="142" t="s">
        <v>234</v>
      </c>
      <c r="B18" s="115">
        <v>0.7221841301557871</v>
      </c>
      <c r="C18" s="115">
        <v>0.7406704622633422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4" sqref="A24"/>
    </sheetView>
  </sheetViews>
  <sheetFormatPr defaultColWidth="9.140625" defaultRowHeight="12.75"/>
  <cols>
    <col min="1" max="5" width="8.8515625" style="22" customWidth="1"/>
    <col min="6" max="6" width="10.57421875" style="22" customWidth="1"/>
    <col min="7" max="16384" width="8.8515625" style="22" customWidth="1"/>
  </cols>
  <sheetData>
    <row r="1" ht="12.75">
      <c r="A1" s="22" t="s">
        <v>198</v>
      </c>
    </row>
    <row r="3" spans="2:8" ht="12.75">
      <c r="B3" s="55" t="s">
        <v>184</v>
      </c>
      <c r="C3" s="55" t="s">
        <v>192</v>
      </c>
      <c r="D3" s="55" t="s">
        <v>193</v>
      </c>
      <c r="E3" s="55" t="s">
        <v>194</v>
      </c>
      <c r="F3" s="55" t="s">
        <v>195</v>
      </c>
      <c r="G3" s="55" t="s">
        <v>196</v>
      </c>
      <c r="H3" s="55" t="s">
        <v>197</v>
      </c>
    </row>
    <row r="4" spans="1:8" ht="12.75">
      <c r="A4" s="32">
        <v>39052</v>
      </c>
      <c r="B4" s="127">
        <v>0.7477779663711139</v>
      </c>
      <c r="C4" s="127">
        <v>0.7453386620693259</v>
      </c>
      <c r="D4" s="127">
        <v>0.6236998489972505</v>
      </c>
      <c r="E4" s="127">
        <v>0.5559834406553337</v>
      </c>
      <c r="F4" s="127">
        <v>0.8254726221174626</v>
      </c>
      <c r="G4" s="127">
        <v>0.7784400924633021</v>
      </c>
      <c r="H4" s="127">
        <v>0.4939815982856577</v>
      </c>
    </row>
    <row r="5" spans="1:8" ht="12.75">
      <c r="A5" s="32">
        <v>39142</v>
      </c>
      <c r="B5" s="127">
        <v>0.7226513308049622</v>
      </c>
      <c r="C5" s="127">
        <v>1.152430066112093</v>
      </c>
      <c r="D5" s="127">
        <v>0.6856997528207025</v>
      </c>
      <c r="E5" s="127">
        <v>0.6093052644612902</v>
      </c>
      <c r="F5" s="127">
        <v>0.9584809990182228</v>
      </c>
      <c r="G5" s="127">
        <v>0.8200701699541968</v>
      </c>
      <c r="H5" s="127">
        <v>0.7824724086572317</v>
      </c>
    </row>
    <row r="6" spans="1:8" ht="12.75">
      <c r="A6" s="32">
        <v>39234</v>
      </c>
      <c r="B6" s="127">
        <v>0.5295570829637117</v>
      </c>
      <c r="C6" s="127">
        <v>1.1815767868452536</v>
      </c>
      <c r="D6" s="127">
        <v>0.42560096967844663</v>
      </c>
      <c r="E6" s="127">
        <v>0.5598145586057912</v>
      </c>
      <c r="F6" s="127">
        <v>0.9787520079222971</v>
      </c>
      <c r="G6" s="127">
        <v>0.9010393515850934</v>
      </c>
      <c r="H6" s="127">
        <v>0.8660914048494053</v>
      </c>
    </row>
    <row r="7" spans="1:8" ht="12.75">
      <c r="A7" s="32">
        <v>39326</v>
      </c>
      <c r="B7" s="127">
        <v>0.307531485425929</v>
      </c>
      <c r="C7" s="127">
        <v>0.8490968213713379</v>
      </c>
      <c r="D7" s="127">
        <v>0.1814537665281022</v>
      </c>
      <c r="E7" s="127">
        <v>0.38345006371466783</v>
      </c>
      <c r="F7" s="127">
        <v>0.48299787741328615</v>
      </c>
      <c r="G7" s="127">
        <v>0.2863086360666547</v>
      </c>
      <c r="H7" s="127">
        <v>0.7755422262672202</v>
      </c>
    </row>
    <row r="8" spans="1:8" ht="12.75">
      <c r="A8" s="32">
        <v>39417</v>
      </c>
      <c r="B8" s="127">
        <v>0.11057758265880091</v>
      </c>
      <c r="C8" s="127">
        <v>0.47274936842231297</v>
      </c>
      <c r="D8" s="127">
        <v>0.084207618994248</v>
      </c>
      <c r="E8" s="127">
        <v>0.14516206370419726</v>
      </c>
      <c r="F8" s="127">
        <v>0.2424136341726859</v>
      </c>
      <c r="G8" s="127">
        <v>0.10402041381858473</v>
      </c>
      <c r="H8" s="127">
        <v>0.3672915775972636</v>
      </c>
    </row>
    <row r="9" spans="1:8" ht="12.75">
      <c r="A9" s="32">
        <v>39508</v>
      </c>
      <c r="B9" s="127">
        <v>0.027388970036155813</v>
      </c>
      <c r="C9" s="127">
        <v>0.06300975642376683</v>
      </c>
      <c r="D9" s="127">
        <v>-0.09418679753915826</v>
      </c>
      <c r="E9" s="127">
        <v>0.12116267833765382</v>
      </c>
      <c r="F9" s="127">
        <v>0.09642903538869474</v>
      </c>
      <c r="G9" s="127">
        <v>0.07579568213813603</v>
      </c>
      <c r="H9" s="127">
        <v>0.11794474666815846</v>
      </c>
    </row>
    <row r="10" spans="1:8" ht="12.75">
      <c r="A10" s="32">
        <v>39600</v>
      </c>
      <c r="B10" s="127">
        <v>0.030196550545721568</v>
      </c>
      <c r="C10" s="127">
        <v>-0.05418976632961603</v>
      </c>
      <c r="D10" s="127">
        <v>-0.08000263110452788</v>
      </c>
      <c r="E10" s="127">
        <v>-0.010115753852410259</v>
      </c>
      <c r="F10" s="127">
        <v>0.026898294506428222</v>
      </c>
      <c r="G10" s="127">
        <v>0.017521855411496645</v>
      </c>
      <c r="H10" s="127">
        <v>-0.031376807894789915</v>
      </c>
    </row>
    <row r="11" spans="1:8" ht="12.75">
      <c r="A11" s="32">
        <v>39692</v>
      </c>
      <c r="B11" s="128">
        <v>-0.011630036379737807</v>
      </c>
      <c r="C11" s="128">
        <v>-0.0418984071958064</v>
      </c>
      <c r="D11" s="128">
        <v>-0.09937511585770575</v>
      </c>
      <c r="E11" s="128">
        <v>-0.008249319812020706</v>
      </c>
      <c r="F11" s="128">
        <v>0.04080443773167053</v>
      </c>
      <c r="G11" s="128">
        <v>0.12498880692642822</v>
      </c>
      <c r="H11" s="128">
        <v>-0.061419493007790815</v>
      </c>
    </row>
    <row r="12" spans="1:8" ht="12.75">
      <c r="A12" s="32">
        <v>39783</v>
      </c>
      <c r="B12" s="128">
        <v>-0.04461763746521297</v>
      </c>
      <c r="C12" s="128">
        <v>-0.10344659385149457</v>
      </c>
      <c r="D12" s="128">
        <v>-0.10751064510571273</v>
      </c>
      <c r="E12" s="128">
        <v>0.05336362396810901</v>
      </c>
      <c r="F12" s="128">
        <v>-0.05594721453299445</v>
      </c>
      <c r="G12" s="128">
        <v>0.03275568152106856</v>
      </c>
      <c r="H12" s="128">
        <v>0.0016588000043777917</v>
      </c>
    </row>
    <row r="13" spans="1:8" ht="12.75">
      <c r="A13" s="32">
        <v>39873</v>
      </c>
      <c r="B13" s="128">
        <v>-0.07422215310168467</v>
      </c>
      <c r="C13" s="128">
        <v>-0.07834260327817655</v>
      </c>
      <c r="D13" s="128">
        <v>-0.016303629636155503</v>
      </c>
      <c r="E13" s="128">
        <v>-0.057078180869519546</v>
      </c>
      <c r="F13" s="128">
        <v>-0.10303053112702965</v>
      </c>
      <c r="G13" s="128">
        <v>0.019543639621557585</v>
      </c>
      <c r="H13" s="128">
        <v>-0.05588817985792627</v>
      </c>
    </row>
    <row r="14" spans="1:8" ht="12.75">
      <c r="A14" s="32">
        <v>39965</v>
      </c>
      <c r="B14" s="29">
        <v>-0.08998249158990668</v>
      </c>
      <c r="C14" s="29">
        <v>-0.022734558848606756</v>
      </c>
      <c r="D14" s="29">
        <v>0.004262051981410719</v>
      </c>
      <c r="E14" s="29">
        <v>0.08695952906703175</v>
      </c>
      <c r="F14" s="29">
        <v>-0.1619225451083508</v>
      </c>
      <c r="G14" s="29">
        <v>0.0903858074381303</v>
      </c>
      <c r="H14" s="29">
        <v>-0.01370346531569866</v>
      </c>
    </row>
    <row r="15" spans="1:8" ht="12.75">
      <c r="A15" s="129">
        <v>40057</v>
      </c>
      <c r="B15" s="127">
        <v>-0.06057664653436867</v>
      </c>
      <c r="C15" s="127">
        <v>-0.045366324895163235</v>
      </c>
      <c r="D15" s="127">
        <v>0.0741253708194014</v>
      </c>
      <c r="E15" s="127">
        <v>0.008399739827535946</v>
      </c>
      <c r="F15" s="127">
        <v>-0.08584351435085047</v>
      </c>
      <c r="G15" s="127">
        <v>-0.027479826535653507</v>
      </c>
      <c r="H15" s="127">
        <v>-0.015601248488816388</v>
      </c>
    </row>
    <row r="16" spans="1:8" ht="12.75">
      <c r="A16" s="129">
        <v>40148</v>
      </c>
      <c r="B16" s="127">
        <v>0.005607938283622049</v>
      </c>
      <c r="C16" s="127">
        <v>-0.00012241455917161304</v>
      </c>
      <c r="D16" s="127">
        <v>0.09855643605586728</v>
      </c>
      <c r="E16" s="127">
        <v>-0.13493183845075807</v>
      </c>
      <c r="F16" s="127">
        <v>-0.025827081539785968</v>
      </c>
      <c r="G16" s="127">
        <v>0.05400127017561118</v>
      </c>
      <c r="H16" s="127">
        <v>-0.016946057314103813</v>
      </c>
    </row>
    <row r="17" spans="1:8" ht="12.75">
      <c r="A17" s="129">
        <v>40238</v>
      </c>
      <c r="B17" s="127">
        <v>0.04703862278119697</v>
      </c>
      <c r="C17" s="127">
        <v>0.1684879952362237</v>
      </c>
      <c r="D17" s="127">
        <v>0.03430914332092594</v>
      </c>
      <c r="E17" s="127">
        <v>-0.0835481081266215</v>
      </c>
      <c r="F17" s="127">
        <v>0.006446148705874899</v>
      </c>
      <c r="G17" s="127">
        <v>-0.05673103407776936</v>
      </c>
      <c r="H17" s="127">
        <v>0.053512425780700035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D14" sqref="D14"/>
    </sheetView>
  </sheetViews>
  <sheetFormatPr defaultColWidth="9.140625" defaultRowHeight="12.75"/>
  <sheetData>
    <row r="1" ht="12.75">
      <c r="A1" t="s">
        <v>250</v>
      </c>
    </row>
    <row r="2" ht="12.75">
      <c r="A2" t="s">
        <v>68</v>
      </c>
    </row>
    <row r="4" spans="1:2" ht="12.75">
      <c r="A4" s="146" t="s">
        <v>80</v>
      </c>
      <c r="B4" s="157">
        <v>0.6507540976776157</v>
      </c>
    </row>
    <row r="5" spans="1:2" ht="12.75">
      <c r="A5" s="146" t="s">
        <v>81</v>
      </c>
      <c r="B5" s="157">
        <v>0.6385836368327252</v>
      </c>
    </row>
    <row r="6" spans="1:2" ht="12.75">
      <c r="A6" s="146" t="s">
        <v>82</v>
      </c>
      <c r="B6" s="157">
        <v>0.6393262247203217</v>
      </c>
    </row>
    <row r="7" spans="1:2" ht="12.75">
      <c r="A7" s="146" t="s">
        <v>83</v>
      </c>
      <c r="B7" s="157">
        <v>0.6004038098078069</v>
      </c>
    </row>
    <row r="8" spans="1:2" ht="12.75">
      <c r="A8" s="146" t="s">
        <v>84</v>
      </c>
      <c r="B8" s="157">
        <v>0.6188643453075241</v>
      </c>
    </row>
    <row r="9" spans="1:2" ht="12.75">
      <c r="A9" s="146" t="s">
        <v>85</v>
      </c>
      <c r="B9" s="157">
        <v>0.6710130322760817</v>
      </c>
    </row>
    <row r="10" spans="1:2" ht="12.75">
      <c r="A10" s="146" t="s">
        <v>86</v>
      </c>
      <c r="B10" s="157">
        <v>0.7155271235204831</v>
      </c>
    </row>
    <row r="11" spans="1:2" ht="12.75">
      <c r="A11" s="146" t="s">
        <v>104</v>
      </c>
      <c r="B11" s="147">
        <v>0.7699295282553104</v>
      </c>
    </row>
    <row r="12" spans="1:2" ht="12.75">
      <c r="A12" s="146" t="s">
        <v>105</v>
      </c>
      <c r="B12" s="147">
        <v>0.7767920127348257</v>
      </c>
    </row>
    <row r="13" spans="1:2" ht="12.75">
      <c r="A13" s="146" t="s">
        <v>69</v>
      </c>
      <c r="B13" s="147">
        <v>0.7978904803199725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4" sqref="B14"/>
    </sheetView>
  </sheetViews>
  <sheetFormatPr defaultColWidth="9.140625" defaultRowHeight="12.75"/>
  <cols>
    <col min="2" max="2" width="15.140625" style="0" customWidth="1"/>
  </cols>
  <sheetData>
    <row r="1" ht="12.75">
      <c r="A1" t="s">
        <v>251</v>
      </c>
    </row>
    <row r="2" ht="12.75">
      <c r="A2" t="s">
        <v>252</v>
      </c>
    </row>
    <row r="3" spans="1:3" ht="12.75">
      <c r="A3" s="22"/>
      <c r="B3" s="22"/>
      <c r="C3" s="22"/>
    </row>
    <row r="4" spans="1:3" ht="12.75">
      <c r="A4" s="132">
        <v>39873</v>
      </c>
      <c r="B4" s="133">
        <v>1.7711999840000001</v>
      </c>
      <c r="C4" s="133"/>
    </row>
    <row r="5" spans="1:3" ht="12.75">
      <c r="A5" s="132">
        <v>39965</v>
      </c>
      <c r="B5" s="133">
        <v>1.642904345</v>
      </c>
      <c r="C5" s="133"/>
    </row>
    <row r="6" spans="1:3" ht="12.75">
      <c r="A6" s="132">
        <v>40057</v>
      </c>
      <c r="B6" s="133">
        <v>2.1326027250000004</v>
      </c>
      <c r="C6" s="133"/>
    </row>
    <row r="7" spans="1:3" ht="12.75">
      <c r="A7" s="132">
        <v>39783</v>
      </c>
      <c r="B7" s="133">
        <v>2.533613316</v>
      </c>
      <c r="C7" s="133"/>
    </row>
    <row r="8" spans="1:3" ht="12.75">
      <c r="A8" s="132">
        <v>40238</v>
      </c>
      <c r="B8" s="133">
        <v>2.398676394</v>
      </c>
      <c r="C8" s="133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1" sqref="B11"/>
    </sheetView>
  </sheetViews>
  <sheetFormatPr defaultColWidth="9.140625" defaultRowHeight="12.75"/>
  <cols>
    <col min="1" max="2" width="20.7109375" style="0" customWidth="1"/>
  </cols>
  <sheetData>
    <row r="1" ht="12.75">
      <c r="A1" s="22" t="s">
        <v>253</v>
      </c>
    </row>
    <row r="2" ht="12.75">
      <c r="A2" s="22" t="s">
        <v>254</v>
      </c>
    </row>
    <row r="4" spans="1:6" ht="12.75">
      <c r="A4" s="22"/>
      <c r="B4" s="32">
        <v>39783</v>
      </c>
      <c r="C4" s="32">
        <v>39965</v>
      </c>
      <c r="D4" s="32">
        <v>40057</v>
      </c>
      <c r="E4" s="32">
        <v>40148</v>
      </c>
      <c r="F4" s="32">
        <v>40238</v>
      </c>
    </row>
    <row r="5" spans="1:6" ht="27" customHeight="1">
      <c r="A5" s="148" t="s">
        <v>255</v>
      </c>
      <c r="B5" s="125">
        <v>3.382207310141249</v>
      </c>
      <c r="C5" s="125">
        <v>4.2122743493262975</v>
      </c>
      <c r="D5" s="125">
        <v>4.824678205111206</v>
      </c>
      <c r="E5" s="125">
        <v>5.766302743210688</v>
      </c>
      <c r="F5" s="125">
        <v>6.61985190613248</v>
      </c>
    </row>
    <row r="6" spans="1:6" ht="27" customHeight="1">
      <c r="A6" s="148" t="s">
        <v>258</v>
      </c>
      <c r="B6" s="125">
        <v>3.8862259878901733</v>
      </c>
      <c r="C6" s="125">
        <v>3.464649682645879</v>
      </c>
      <c r="D6" s="125">
        <v>3.364974251714039</v>
      </c>
      <c r="E6" s="125">
        <v>4.001403008541068</v>
      </c>
      <c r="F6" s="125">
        <v>4.256524299473746</v>
      </c>
    </row>
    <row r="7" spans="1:6" ht="27" customHeight="1">
      <c r="A7" s="148" t="s">
        <v>256</v>
      </c>
      <c r="B7" s="125">
        <v>3.8830594429095986</v>
      </c>
      <c r="C7" s="125">
        <v>4.63462562596033</v>
      </c>
      <c r="D7" s="125">
        <v>5.217089771314053</v>
      </c>
      <c r="E7" s="125">
        <v>6.144110689736634</v>
      </c>
      <c r="F7" s="125">
        <v>7.376600411317499</v>
      </c>
    </row>
    <row r="8" spans="1:6" ht="27" customHeight="1">
      <c r="A8" s="148" t="s">
        <v>257</v>
      </c>
      <c r="B8" s="125">
        <v>-2.9148046112866357</v>
      </c>
      <c r="C8" s="125">
        <v>-3.266933807548626</v>
      </c>
      <c r="D8" s="125">
        <v>-3.6175531109732795</v>
      </c>
      <c r="E8" s="125">
        <v>-4.005373373080354</v>
      </c>
      <c r="F8" s="125">
        <v>-4.511077030599217</v>
      </c>
    </row>
    <row r="9" spans="1:6" ht="27" customHeight="1">
      <c r="A9" s="148" t="s">
        <v>65</v>
      </c>
      <c r="B9" s="125">
        <v>2.0059916730439658</v>
      </c>
      <c r="C9" s="125">
        <v>2.43415190229235</v>
      </c>
      <c r="D9" s="125">
        <v>2.0020310872089766</v>
      </c>
      <c r="E9" s="125">
        <v>1.1304629826229442</v>
      </c>
      <c r="F9" s="125">
        <v>0.7001636751565801</v>
      </c>
    </row>
    <row r="10" ht="12.75">
      <c r="B10" s="149"/>
    </row>
    <row r="11" ht="12.75">
      <c r="B11" s="150"/>
    </row>
    <row r="12" ht="12.75">
      <c r="B12" s="150"/>
    </row>
    <row r="13" ht="12.75">
      <c r="B13" s="150"/>
    </row>
    <row r="14" ht="12.75">
      <c r="B14" s="150"/>
    </row>
    <row r="15" ht="12.75">
      <c r="B15" s="150"/>
    </row>
    <row r="16" spans="3:6" ht="12.75">
      <c r="C16" s="149"/>
      <c r="D16" s="149"/>
      <c r="E16" s="149"/>
      <c r="F16" s="149"/>
    </row>
    <row r="17" spans="3:6" ht="12.75">
      <c r="C17" s="150"/>
      <c r="D17" s="150"/>
      <c r="E17" s="150"/>
      <c r="F17" s="150"/>
    </row>
    <row r="18" spans="3:6" ht="12.75">
      <c r="C18" s="150"/>
      <c r="D18" s="150"/>
      <c r="E18" s="150"/>
      <c r="F18" s="150"/>
    </row>
    <row r="19" spans="3:6" ht="12.75">
      <c r="C19" s="150"/>
      <c r="D19" s="150"/>
      <c r="E19" s="150"/>
      <c r="F19" s="150"/>
    </row>
    <row r="20" spans="3:6" ht="12.75">
      <c r="C20" s="150"/>
      <c r="D20" s="150"/>
      <c r="E20" s="150"/>
      <c r="F20" s="150"/>
    </row>
    <row r="21" spans="3:6" ht="12.75">
      <c r="C21" s="150"/>
      <c r="D21" s="150"/>
      <c r="E21" s="150"/>
      <c r="F21" s="150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62"/>
  <dimension ref="A1:I40"/>
  <sheetViews>
    <sheetView workbookViewId="0" topLeftCell="A1">
      <selection activeCell="D18" sqref="D18"/>
    </sheetView>
  </sheetViews>
  <sheetFormatPr defaultColWidth="9.140625" defaultRowHeight="12.75"/>
  <cols>
    <col min="1" max="1" width="9.140625" style="80" customWidth="1"/>
    <col min="2" max="2" width="14.00390625" style="80" customWidth="1"/>
    <col min="3" max="4" width="17.7109375" style="80" customWidth="1"/>
    <col min="5" max="5" width="11.140625" style="80" customWidth="1"/>
    <col min="6" max="6" width="9.8515625" style="80" customWidth="1"/>
    <col min="7" max="7" width="13.140625" style="80" customWidth="1"/>
    <col min="8" max="8" width="17.8515625" style="80" customWidth="1"/>
    <col min="9" max="9" width="19.140625" style="80" customWidth="1"/>
    <col min="10" max="10" width="13.28125" style="80" customWidth="1"/>
    <col min="11" max="16384" width="9.140625" style="80" customWidth="1"/>
  </cols>
  <sheetData>
    <row r="1" ht="12.75">
      <c r="A1" s="80" t="s">
        <v>90</v>
      </c>
    </row>
    <row r="3" spans="1:9" ht="30.75" customHeight="1">
      <c r="A3" s="81"/>
      <c r="B3" s="82" t="s">
        <v>4</v>
      </c>
      <c r="C3" s="82" t="s">
        <v>5</v>
      </c>
      <c r="D3" s="82"/>
      <c r="E3" s="82"/>
      <c r="F3" s="82"/>
      <c r="G3" s="82"/>
      <c r="H3" s="82"/>
      <c r="I3" s="82"/>
    </row>
    <row r="4" spans="1:9" ht="12.75">
      <c r="A4" s="83">
        <v>39142</v>
      </c>
      <c r="B4" s="84">
        <v>0.0002512942555825358</v>
      </c>
      <c r="C4" s="84">
        <v>0.000512640721595786</v>
      </c>
      <c r="D4" s="84"/>
      <c r="F4" s="88"/>
      <c r="G4" s="86"/>
      <c r="H4" s="86"/>
      <c r="I4" s="87"/>
    </row>
    <row r="5" spans="1:9" ht="12.75">
      <c r="A5" s="83">
        <v>39173</v>
      </c>
      <c r="B5" s="84">
        <v>0.0001996318784392196</v>
      </c>
      <c r="C5" s="84">
        <v>0.0006259317690959244</v>
      </c>
      <c r="D5" s="84"/>
      <c r="F5" s="88"/>
      <c r="G5" s="86"/>
      <c r="H5" s="86"/>
      <c r="I5" s="87"/>
    </row>
    <row r="6" spans="1:9" ht="12.75">
      <c r="A6" s="83">
        <v>39203</v>
      </c>
      <c r="B6" s="84">
        <v>0.00018846770064617904</v>
      </c>
      <c r="C6" s="84">
        <v>0.0003883124826932964</v>
      </c>
      <c r="D6" s="84"/>
      <c r="F6" s="88"/>
      <c r="G6" s="86"/>
      <c r="H6" s="86"/>
      <c r="I6" s="87"/>
    </row>
    <row r="7" spans="1:9" ht="12.75">
      <c r="A7" s="83">
        <v>39234</v>
      </c>
      <c r="B7" s="84">
        <v>0.0001713127693338338</v>
      </c>
      <c r="C7" s="84">
        <v>0.0003584766184128822</v>
      </c>
      <c r="D7" s="84"/>
      <c r="F7" s="88"/>
      <c r="G7" s="86"/>
      <c r="H7" s="86"/>
      <c r="I7" s="87"/>
    </row>
    <row r="8" spans="1:9" ht="12.75">
      <c r="A8" s="83">
        <v>39264</v>
      </c>
      <c r="B8" s="84">
        <v>0.0001818863516254536</v>
      </c>
      <c r="C8" s="84">
        <v>0.000254911829087807</v>
      </c>
      <c r="D8" s="84"/>
      <c r="F8" s="88"/>
      <c r="G8" s="86"/>
      <c r="H8" s="86"/>
      <c r="I8" s="86"/>
    </row>
    <row r="9" spans="1:9" ht="12.75">
      <c r="A9" s="83">
        <v>39295</v>
      </c>
      <c r="B9" s="84">
        <v>0.00016350737976059858</v>
      </c>
      <c r="C9" s="84">
        <v>0.0004313421128482512</v>
      </c>
      <c r="D9" s="84"/>
      <c r="F9" s="88"/>
      <c r="G9" s="86"/>
      <c r="H9" s="86"/>
      <c r="I9" s="86"/>
    </row>
    <row r="10" spans="1:9" ht="12.75">
      <c r="A10" s="83">
        <v>39326</v>
      </c>
      <c r="B10" s="84">
        <v>0.00014684448876337315</v>
      </c>
      <c r="C10" s="84">
        <v>0.0003328123289737964</v>
      </c>
      <c r="D10" s="84"/>
      <c r="F10" s="88"/>
      <c r="G10" s="87"/>
      <c r="H10" s="87"/>
      <c r="I10" s="87"/>
    </row>
    <row r="11" spans="1:9" ht="12.75">
      <c r="A11" s="83">
        <v>39356</v>
      </c>
      <c r="B11" s="84">
        <v>0.0001925217319742483</v>
      </c>
      <c r="C11" s="84">
        <v>0.0003214956373525765</v>
      </c>
      <c r="D11" s="84"/>
      <c r="F11" s="88"/>
      <c r="G11" s="86"/>
      <c r="H11" s="86"/>
      <c r="I11" s="86"/>
    </row>
    <row r="12" spans="1:9" ht="12.75">
      <c r="A12" s="83">
        <v>39387</v>
      </c>
      <c r="B12" s="84">
        <v>0.00015317073418164674</v>
      </c>
      <c r="C12" s="84">
        <v>0.00037136985957006175</v>
      </c>
      <c r="D12" s="84"/>
      <c r="F12" s="85"/>
      <c r="G12" s="86"/>
      <c r="H12" s="86"/>
      <c r="I12" s="86"/>
    </row>
    <row r="13" spans="1:9" ht="12.75">
      <c r="A13" s="83">
        <v>39417</v>
      </c>
      <c r="B13" s="89">
        <v>0.00018399711883673034</v>
      </c>
      <c r="C13" s="89">
        <v>0.0002580242053899032</v>
      </c>
      <c r="D13" s="84"/>
      <c r="G13" s="86"/>
      <c r="H13" s="86"/>
      <c r="I13" s="86"/>
    </row>
    <row r="14" spans="1:9" ht="12.75">
      <c r="A14" s="83">
        <v>39448</v>
      </c>
      <c r="B14" s="89">
        <v>0.00020559836192324713</v>
      </c>
      <c r="C14" s="89">
        <v>0.00038546281790526044</v>
      </c>
      <c r="D14" s="89"/>
      <c r="G14" s="86"/>
      <c r="H14" s="86"/>
      <c r="I14" s="86"/>
    </row>
    <row r="15" spans="1:9" ht="12.75">
      <c r="A15" s="83">
        <v>39479</v>
      </c>
      <c r="B15" s="89">
        <v>0.00015180868973131546</v>
      </c>
      <c r="C15" s="89">
        <v>0.000451746000829434</v>
      </c>
      <c r="D15" s="89"/>
      <c r="G15" s="86"/>
      <c r="H15" s="86"/>
      <c r="I15" s="86"/>
    </row>
    <row r="16" spans="1:4" ht="12.75">
      <c r="A16" s="83">
        <v>39508</v>
      </c>
      <c r="B16" s="89">
        <v>0.0002025081241866518</v>
      </c>
      <c r="C16" s="89">
        <v>0.0004120731115430905</v>
      </c>
      <c r="D16" s="89"/>
    </row>
    <row r="17" spans="1:4" ht="12.75">
      <c r="A17" s="83">
        <v>39539</v>
      </c>
      <c r="B17" s="89">
        <v>0.00023132641644955576</v>
      </c>
      <c r="C17" s="89">
        <v>0.0005518104534726093</v>
      </c>
      <c r="D17" s="89"/>
    </row>
    <row r="18" spans="1:4" ht="12.75">
      <c r="A18" s="83">
        <v>39569</v>
      </c>
      <c r="B18" s="89">
        <v>0.0002554463343287182</v>
      </c>
      <c r="C18" s="89">
        <v>0.0005833994479728506</v>
      </c>
      <c r="D18" s="89"/>
    </row>
    <row r="19" spans="1:4" ht="12.75">
      <c r="A19" s="83">
        <v>39600</v>
      </c>
      <c r="B19" s="84">
        <v>0.0002619501374150013</v>
      </c>
      <c r="C19" s="84">
        <v>0.00047011622092841117</v>
      </c>
      <c r="D19" s="89"/>
    </row>
    <row r="20" spans="1:4" ht="12.75">
      <c r="A20" s="83">
        <v>39630</v>
      </c>
      <c r="B20" s="84">
        <v>0.0001605434767897986</v>
      </c>
      <c r="C20" s="84">
        <v>0.0002986929748885847</v>
      </c>
      <c r="D20" s="84"/>
    </row>
    <row r="21" spans="1:4" ht="12.75">
      <c r="A21" s="83">
        <v>39661</v>
      </c>
      <c r="B21" s="84">
        <v>0.0001949212777404991</v>
      </c>
      <c r="C21" s="84">
        <v>0.0004811062527429145</v>
      </c>
      <c r="D21" s="84"/>
    </row>
    <row r="22" spans="1:4" ht="12.75">
      <c r="A22" s="83">
        <v>39692</v>
      </c>
      <c r="B22" s="84">
        <v>0.00020143912819839426</v>
      </c>
      <c r="C22" s="84">
        <v>0.00039916576946487977</v>
      </c>
      <c r="D22" s="84"/>
    </row>
    <row r="23" spans="1:4" ht="12.75">
      <c r="A23" s="83">
        <v>39722</v>
      </c>
      <c r="B23" s="84">
        <v>0.0003372892708161369</v>
      </c>
      <c r="C23" s="84">
        <v>0.0007310105296023972</v>
      </c>
      <c r="D23" s="84"/>
    </row>
    <row r="24" spans="1:4" ht="12.75">
      <c r="A24" s="83">
        <v>39753</v>
      </c>
      <c r="B24" s="89">
        <v>0.000386441574758813</v>
      </c>
      <c r="C24" s="89">
        <v>0.0009359526822156719</v>
      </c>
      <c r="D24" s="84"/>
    </row>
    <row r="25" spans="1:4" ht="12.75">
      <c r="A25" s="83">
        <v>39783</v>
      </c>
      <c r="B25" s="89">
        <v>0.0006279815001538982</v>
      </c>
      <c r="C25" s="89">
        <v>0.0013536998731910016</v>
      </c>
      <c r="D25" s="89"/>
    </row>
    <row r="26" spans="1:4" ht="12.75">
      <c r="A26" s="83">
        <v>39814</v>
      </c>
      <c r="B26" s="89">
        <v>0.0005948092063591786</v>
      </c>
      <c r="C26" s="89">
        <v>0.0012084427566580905</v>
      </c>
      <c r="D26" s="89"/>
    </row>
    <row r="27" spans="1:4" ht="12.75">
      <c r="A27" s="83">
        <v>39845</v>
      </c>
      <c r="B27" s="84">
        <v>0.00047906219477554047</v>
      </c>
      <c r="C27" s="84">
        <v>0.0020734883338967974</v>
      </c>
      <c r="D27" s="89"/>
    </row>
    <row r="28" spans="1:4" ht="12.75">
      <c r="A28" s="83">
        <v>39873</v>
      </c>
      <c r="B28" s="89">
        <v>0.0004796278671347161</v>
      </c>
      <c r="C28" s="89">
        <v>0.0010151071342262025</v>
      </c>
      <c r="D28" s="84"/>
    </row>
    <row r="29" spans="1:4" ht="12.75">
      <c r="A29" s="83">
        <v>39904</v>
      </c>
      <c r="B29" s="90">
        <v>0.00037289363608456686</v>
      </c>
      <c r="C29" s="90">
        <v>0.0011952228276411246</v>
      </c>
      <c r="D29" s="89"/>
    </row>
    <row r="30" spans="1:3" ht="12.75">
      <c r="A30" s="83">
        <v>39934</v>
      </c>
      <c r="B30" s="90">
        <v>0.0004949842184474693</v>
      </c>
      <c r="C30" s="90">
        <v>0.001767906695799137</v>
      </c>
    </row>
    <row r="31" spans="1:3" ht="12.75">
      <c r="A31" s="83">
        <v>39965</v>
      </c>
      <c r="B31" s="90">
        <v>0.0005199506432366598</v>
      </c>
      <c r="C31" s="90">
        <v>0.0013952556388168056</v>
      </c>
    </row>
    <row r="32" spans="1:3" ht="12.75">
      <c r="A32" s="83">
        <v>39995</v>
      </c>
      <c r="B32" s="90">
        <v>0.00039224139720582356</v>
      </c>
      <c r="C32" s="90">
        <v>0.0016166610827860178</v>
      </c>
    </row>
    <row r="33" spans="1:3" ht="12.75">
      <c r="A33" s="83">
        <v>40026</v>
      </c>
      <c r="B33" s="90">
        <v>0.00040234246581904597</v>
      </c>
      <c r="C33" s="90">
        <v>0.001390867247222908</v>
      </c>
    </row>
    <row r="34" spans="1:3" ht="12.75">
      <c r="A34" s="83">
        <v>40057</v>
      </c>
      <c r="B34" s="90">
        <v>0.00041889862916725195</v>
      </c>
      <c r="C34" s="90">
        <v>0.001314067213527617</v>
      </c>
    </row>
    <row r="35" spans="1:3" ht="12.75">
      <c r="A35" s="83">
        <v>40087</v>
      </c>
      <c r="B35" s="90">
        <v>0.00027026581424258823</v>
      </c>
      <c r="C35" s="90">
        <v>0.0006600055513253397</v>
      </c>
    </row>
    <row r="36" spans="1:3" ht="12.75">
      <c r="A36" s="83">
        <v>40118</v>
      </c>
      <c r="B36" s="90">
        <v>0.0002325256576604113</v>
      </c>
      <c r="C36" s="90">
        <v>0.0006628836903668625</v>
      </c>
    </row>
    <row r="37" spans="1:3" ht="12.75">
      <c r="A37" s="83">
        <v>40148</v>
      </c>
      <c r="B37" s="90">
        <v>0.00045025178640508887</v>
      </c>
      <c r="C37" s="90">
        <v>0.0014757916481905734</v>
      </c>
    </row>
    <row r="38" spans="1:3" ht="12.75">
      <c r="A38" s="83">
        <v>40179</v>
      </c>
      <c r="B38" s="90">
        <v>0.00022568064834497365</v>
      </c>
      <c r="C38" s="90">
        <v>0.0006015326693236444</v>
      </c>
    </row>
    <row r="39" spans="1:3" ht="12.75">
      <c r="A39" s="83">
        <v>40210</v>
      </c>
      <c r="B39" s="90">
        <v>0.00022714089593735422</v>
      </c>
      <c r="C39" s="90">
        <v>0.0005071707813309517</v>
      </c>
    </row>
    <row r="40" spans="1:3" ht="12.75">
      <c r="A40" s="83">
        <v>40238</v>
      </c>
      <c r="B40" s="90">
        <v>0.00020657888109895577</v>
      </c>
      <c r="C40" s="90">
        <v>0.0010484728964494823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usz26"/>
  <dimension ref="A1:F14"/>
  <sheetViews>
    <sheetView workbookViewId="0" topLeftCell="A1">
      <selection activeCell="E30" sqref="E30"/>
    </sheetView>
  </sheetViews>
  <sheetFormatPr defaultColWidth="9.140625" defaultRowHeight="12.75"/>
  <cols>
    <col min="1" max="1" width="15.421875" style="91" customWidth="1"/>
    <col min="2" max="2" width="12.7109375" style="91" customWidth="1"/>
    <col min="3" max="3" width="17.8515625" style="91" customWidth="1"/>
    <col min="4" max="4" width="18.00390625" style="91" customWidth="1"/>
    <col min="5" max="5" width="17.421875" style="91" customWidth="1"/>
    <col min="6" max="10" width="12.7109375" style="91" customWidth="1"/>
    <col min="11" max="16384" width="9.140625" style="91" customWidth="1"/>
  </cols>
  <sheetData>
    <row r="1" ht="12.75">
      <c r="A1" s="91" t="s">
        <v>91</v>
      </c>
    </row>
    <row r="3" spans="1:5" ht="38.25">
      <c r="A3" s="93" t="s">
        <v>92</v>
      </c>
      <c r="B3" s="94" t="s">
        <v>93</v>
      </c>
      <c r="C3" s="94" t="s">
        <v>94</v>
      </c>
      <c r="D3" s="94" t="s">
        <v>95</v>
      </c>
      <c r="E3" s="94" t="s">
        <v>96</v>
      </c>
    </row>
    <row r="4" spans="1:5" ht="12.75">
      <c r="A4" s="95" t="s">
        <v>97</v>
      </c>
      <c r="B4" s="48">
        <v>0</v>
      </c>
      <c r="C4" s="48">
        <v>0</v>
      </c>
      <c r="D4" s="48">
        <v>0</v>
      </c>
      <c r="E4" s="96">
        <v>0</v>
      </c>
    </row>
    <row r="5" spans="1:5" ht="12.75">
      <c r="A5" s="95" t="s">
        <v>98</v>
      </c>
      <c r="B5" s="48">
        <v>0</v>
      </c>
      <c r="C5" s="48">
        <v>0</v>
      </c>
      <c r="D5" s="48">
        <v>0</v>
      </c>
      <c r="E5" s="96">
        <v>0</v>
      </c>
    </row>
    <row r="6" spans="1:5" ht="12.75">
      <c r="A6" s="95" t="s">
        <v>99</v>
      </c>
      <c r="B6" s="48">
        <v>0</v>
      </c>
      <c r="C6" s="48">
        <v>0</v>
      </c>
      <c r="D6" s="48">
        <v>0.006254206014120884</v>
      </c>
      <c r="E6" s="96">
        <v>0.06179728706985725</v>
      </c>
    </row>
    <row r="7" spans="1:5" ht="12.75">
      <c r="A7" s="95" t="s">
        <v>100</v>
      </c>
      <c r="B7" s="48">
        <v>0.037469146639613454</v>
      </c>
      <c r="C7" s="48">
        <v>0.08084615236456676</v>
      </c>
      <c r="D7" s="48">
        <v>0.07459194635044587</v>
      </c>
      <c r="E7" s="96">
        <v>0.06581711947653791</v>
      </c>
    </row>
    <row r="8" spans="1:5" ht="12.75">
      <c r="A8" s="95" t="s">
        <v>101</v>
      </c>
      <c r="B8" s="48">
        <v>0.1593579418795221</v>
      </c>
      <c r="C8" s="48">
        <v>0.2692212501304011</v>
      </c>
      <c r="D8" s="48">
        <v>0.3534778598052002</v>
      </c>
      <c r="E8" s="96">
        <v>0.3067096056233718</v>
      </c>
    </row>
    <row r="9" spans="1:5" ht="12.75">
      <c r="A9" s="95" t="s">
        <v>102</v>
      </c>
      <c r="B9" s="48">
        <v>0.8031729114808647</v>
      </c>
      <c r="C9" s="48">
        <v>0.6499325975050322</v>
      </c>
      <c r="D9" s="48">
        <v>0.5656759878302332</v>
      </c>
      <c r="E9" s="96">
        <v>0.5656759878302332</v>
      </c>
    </row>
    <row r="14" spans="2:6" ht="12.75">
      <c r="B14" s="97"/>
      <c r="C14" s="97"/>
      <c r="D14" s="97"/>
      <c r="E14" s="97"/>
      <c r="F14" s="97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usz63"/>
  <dimension ref="A1:I33"/>
  <sheetViews>
    <sheetView workbookViewId="0" topLeftCell="A1">
      <selection activeCell="B6" sqref="B6"/>
    </sheetView>
  </sheetViews>
  <sheetFormatPr defaultColWidth="9.140625" defaultRowHeight="12.75"/>
  <cols>
    <col min="1" max="1" width="9.140625" style="80" customWidth="1"/>
    <col min="2" max="2" width="14.00390625" style="80" customWidth="1"/>
    <col min="3" max="4" width="17.7109375" style="80" customWidth="1"/>
    <col min="5" max="5" width="11.140625" style="80" customWidth="1"/>
    <col min="6" max="6" width="9.8515625" style="80" customWidth="1"/>
    <col min="7" max="7" width="13.140625" style="80" customWidth="1"/>
    <col min="8" max="8" width="17.8515625" style="80" customWidth="1"/>
    <col min="9" max="9" width="19.140625" style="80" customWidth="1"/>
    <col min="10" max="10" width="13.28125" style="80" customWidth="1"/>
    <col min="11" max="16384" width="9.140625" style="80" customWidth="1"/>
  </cols>
  <sheetData>
    <row r="1" ht="12.75">
      <c r="A1" s="80" t="s">
        <v>103</v>
      </c>
    </row>
    <row r="3" spans="1:9" ht="30.75" customHeight="1">
      <c r="A3" s="81"/>
      <c r="B3" s="82" t="s">
        <v>4</v>
      </c>
      <c r="C3" s="82" t="s">
        <v>5</v>
      </c>
      <c r="D3" s="82" t="s">
        <v>6</v>
      </c>
      <c r="E3" s="82"/>
      <c r="F3" s="82"/>
      <c r="G3" s="82"/>
      <c r="H3" s="82"/>
      <c r="I3" s="82"/>
    </row>
    <row r="4" spans="1:9" ht="12.75">
      <c r="A4" s="83" t="s">
        <v>77</v>
      </c>
      <c r="B4" s="84">
        <v>0.009212153531585436</v>
      </c>
      <c r="C4" s="84">
        <v>0.02334057176024252</v>
      </c>
      <c r="D4" s="84">
        <v>0.018932605239964782</v>
      </c>
      <c r="F4" s="88"/>
      <c r="G4" s="86"/>
      <c r="H4" s="86"/>
      <c r="I4" s="87"/>
    </row>
    <row r="5" spans="1:9" ht="12.75">
      <c r="A5" s="83" t="s">
        <v>78</v>
      </c>
      <c r="B5" s="84">
        <v>0.015475562524464111</v>
      </c>
      <c r="C5" s="84">
        <v>0.02582213100120946</v>
      </c>
      <c r="D5" s="84">
        <v>0.022427221416972752</v>
      </c>
      <c r="F5" s="88"/>
      <c r="G5" s="86"/>
      <c r="H5" s="86"/>
      <c r="I5" s="87"/>
    </row>
    <row r="6" spans="1:9" ht="12.75">
      <c r="A6" s="83" t="s">
        <v>79</v>
      </c>
      <c r="B6" s="84">
        <v>0.007713645022498175</v>
      </c>
      <c r="C6" s="84">
        <v>0.016069088028472418</v>
      </c>
      <c r="D6" s="84">
        <v>0.01279783404804591</v>
      </c>
      <c r="F6" s="88"/>
      <c r="G6" s="86"/>
      <c r="H6" s="86"/>
      <c r="I6" s="86"/>
    </row>
    <row r="7" spans="1:9" ht="12.75">
      <c r="A7" s="83" t="s">
        <v>80</v>
      </c>
      <c r="B7" s="84">
        <v>0.00761434190883143</v>
      </c>
      <c r="C7" s="84">
        <v>0.014567312439659018</v>
      </c>
      <c r="D7" s="84">
        <v>0.00457904649179151</v>
      </c>
      <c r="F7" s="88"/>
      <c r="G7" s="86"/>
      <c r="H7" s="86"/>
      <c r="I7" s="86"/>
    </row>
    <row r="8" spans="1:9" ht="12.75">
      <c r="A8" s="83" t="s">
        <v>81</v>
      </c>
      <c r="B8" s="84">
        <v>0.012213926202053946</v>
      </c>
      <c r="C8" s="84">
        <v>0.017130925654018126</v>
      </c>
      <c r="D8" s="84">
        <v>0.015040013582968973</v>
      </c>
      <c r="F8" s="88"/>
      <c r="G8" s="87"/>
      <c r="H8" s="87"/>
      <c r="I8" s="87"/>
    </row>
    <row r="9" spans="1:9" ht="12.75">
      <c r="A9" s="83" t="s">
        <v>82</v>
      </c>
      <c r="B9" s="84">
        <v>0.024793100780339434</v>
      </c>
      <c r="C9" s="84">
        <v>0.03392867079040407</v>
      </c>
      <c r="D9" s="84">
        <v>0.028179308126986168</v>
      </c>
      <c r="F9" s="88"/>
      <c r="G9" s="86"/>
      <c r="H9" s="86"/>
      <c r="I9" s="86"/>
    </row>
    <row r="10" spans="1:9" ht="12.75">
      <c r="A10" s="83" t="s">
        <v>83</v>
      </c>
      <c r="B10" s="84">
        <v>0.01355530714083578</v>
      </c>
      <c r="C10" s="84">
        <v>0.02704958104243889</v>
      </c>
      <c r="D10" s="84">
        <v>0.017218341757513068</v>
      </c>
      <c r="F10" s="85"/>
      <c r="G10" s="86"/>
      <c r="H10" s="86"/>
      <c r="I10" s="86"/>
    </row>
    <row r="11" spans="1:9" ht="12.75">
      <c r="A11" s="83" t="s">
        <v>84</v>
      </c>
      <c r="B11" s="89">
        <v>0.01288228672997111</v>
      </c>
      <c r="C11" s="89">
        <v>0.026792630350067508</v>
      </c>
      <c r="D11" s="84">
        <v>0.019370270688084234</v>
      </c>
      <c r="G11" s="86"/>
      <c r="H11" s="86"/>
      <c r="I11" s="86"/>
    </row>
    <row r="12" spans="1:9" ht="12.75">
      <c r="A12" s="83" t="s">
        <v>85</v>
      </c>
      <c r="B12" s="89">
        <v>0.00947</v>
      </c>
      <c r="C12" s="89">
        <v>0.01612</v>
      </c>
      <c r="D12" s="89">
        <v>0.02287</v>
      </c>
      <c r="G12" s="86"/>
      <c r="H12" s="86"/>
      <c r="I12" s="86"/>
    </row>
    <row r="13" spans="1:9" ht="12.75">
      <c r="A13" s="83" t="s">
        <v>86</v>
      </c>
      <c r="B13" s="89">
        <v>0.010789179574503581</v>
      </c>
      <c r="C13" s="89">
        <v>0.032809980001003325</v>
      </c>
      <c r="D13" s="89">
        <v>0.023807595057662577</v>
      </c>
      <c r="G13" s="86"/>
      <c r="H13" s="86"/>
      <c r="I13" s="86"/>
    </row>
    <row r="14" spans="1:4" ht="12.75">
      <c r="A14" s="83" t="s">
        <v>104</v>
      </c>
      <c r="B14" s="89">
        <v>0.013690617176266968</v>
      </c>
      <c r="C14" s="89">
        <v>0.027718359629290545</v>
      </c>
      <c r="D14" s="89">
        <v>0.02068514782907727</v>
      </c>
    </row>
    <row r="15" spans="1:4" ht="12.75">
      <c r="A15" s="83" t="s">
        <v>105</v>
      </c>
      <c r="B15" s="89">
        <v>0.01320475074923416</v>
      </c>
      <c r="C15" s="89">
        <v>0.028252790982249514</v>
      </c>
      <c r="D15" s="89">
        <v>0.023114908034932</v>
      </c>
    </row>
    <row r="16" spans="1:4" ht="12.75">
      <c r="A16" s="83" t="s">
        <v>69</v>
      </c>
      <c r="B16" s="89">
        <v>0.008778531037300067</v>
      </c>
      <c r="C16" s="89">
        <v>0.018954080304886007</v>
      </c>
      <c r="D16" s="89">
        <v>0.01654450250192704</v>
      </c>
    </row>
    <row r="17" spans="1:4" ht="12.75">
      <c r="A17" s="83"/>
      <c r="B17" s="84"/>
      <c r="C17" s="84"/>
      <c r="D17" s="89"/>
    </row>
    <row r="18" spans="1:4" ht="12.75">
      <c r="A18" s="83"/>
      <c r="B18" s="84"/>
      <c r="C18" s="84"/>
      <c r="D18" s="84"/>
    </row>
    <row r="19" spans="1:4" ht="12.75">
      <c r="A19" s="83"/>
      <c r="B19" s="84"/>
      <c r="C19" s="84"/>
      <c r="D19" s="84"/>
    </row>
    <row r="20" spans="1:4" ht="12.75">
      <c r="A20" s="83"/>
      <c r="B20" s="84"/>
      <c r="C20" s="84"/>
      <c r="D20" s="84"/>
    </row>
    <row r="21" spans="1:4" ht="12.75">
      <c r="A21" s="83"/>
      <c r="B21" s="84"/>
      <c r="C21" s="84"/>
      <c r="D21" s="84"/>
    </row>
    <row r="22" spans="1:4" ht="12.75">
      <c r="A22" s="83"/>
      <c r="B22" s="89"/>
      <c r="C22" s="89"/>
      <c r="D22" s="84"/>
    </row>
    <row r="23" spans="1:4" ht="12.75">
      <c r="A23" s="83"/>
      <c r="B23" s="89"/>
      <c r="C23" s="89"/>
      <c r="D23" s="89"/>
    </row>
    <row r="24" spans="1:4" ht="12.75">
      <c r="A24" s="83"/>
      <c r="B24" s="89"/>
      <c r="C24" s="89"/>
      <c r="D24" s="89"/>
    </row>
    <row r="25" spans="1:4" ht="12.75">
      <c r="A25" s="83"/>
      <c r="B25" s="84"/>
      <c r="C25" s="84"/>
      <c r="D25" s="89"/>
    </row>
    <row r="26" spans="1:4" ht="12.75">
      <c r="A26" s="83"/>
      <c r="B26" s="89"/>
      <c r="C26" s="89"/>
      <c r="D26" s="84"/>
    </row>
    <row r="27" spans="1:4" ht="12.75">
      <c r="A27" s="83"/>
      <c r="B27" s="90"/>
      <c r="C27" s="90"/>
      <c r="D27" s="89"/>
    </row>
    <row r="28" spans="1:3" ht="12.75">
      <c r="A28" s="83"/>
      <c r="B28" s="90"/>
      <c r="C28" s="90"/>
    </row>
    <row r="29" spans="1:3" ht="12.75">
      <c r="A29" s="83"/>
      <c r="B29" s="90"/>
      <c r="C29" s="90"/>
    </row>
    <row r="30" spans="1:3" ht="12.75">
      <c r="A30" s="83"/>
      <c r="B30" s="90"/>
      <c r="C30" s="90"/>
    </row>
    <row r="31" spans="1:3" ht="12.75">
      <c r="A31" s="83"/>
      <c r="B31" s="90"/>
      <c r="C31" s="90"/>
    </row>
    <row r="32" spans="1:3" ht="12.75">
      <c r="A32" s="83"/>
      <c r="B32" s="90"/>
      <c r="C32" s="90"/>
    </row>
    <row r="33" ht="12.75">
      <c r="A33" s="83"/>
    </row>
  </sheetData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usz61"/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0" customWidth="1"/>
    <col min="2" max="6" width="17.7109375" style="80" customWidth="1"/>
    <col min="7" max="16384" width="9.140625" style="80" customWidth="1"/>
  </cols>
  <sheetData>
    <row r="1" ht="12.75">
      <c r="A1" s="80" t="s">
        <v>106</v>
      </c>
    </row>
    <row r="3" spans="1:9" ht="38.25">
      <c r="A3" s="81"/>
      <c r="B3" s="82" t="s">
        <v>4</v>
      </c>
      <c r="C3" s="82" t="s">
        <v>5</v>
      </c>
      <c r="D3" s="82" t="s">
        <v>6</v>
      </c>
      <c r="E3" s="82" t="s">
        <v>107</v>
      </c>
      <c r="I3" s="81"/>
    </row>
    <row r="4" spans="1:9" ht="12.75">
      <c r="A4" s="98">
        <v>39142</v>
      </c>
      <c r="B4" s="99">
        <v>0.3415583253746961</v>
      </c>
      <c r="C4" s="99">
        <v>1.054255762023784</v>
      </c>
      <c r="D4" s="99">
        <v>-0.09654448691939592</v>
      </c>
      <c r="E4" s="99">
        <v>-0.09654448691939578</v>
      </c>
      <c r="I4" s="99"/>
    </row>
    <row r="5" spans="1:9" ht="12.75">
      <c r="A5" s="98">
        <v>39173</v>
      </c>
      <c r="B5" s="99">
        <v>0.37576795031371685</v>
      </c>
      <c r="C5" s="99">
        <v>1.131980713217058</v>
      </c>
      <c r="D5" s="99">
        <v>-0.08761778890783531</v>
      </c>
      <c r="E5" s="99">
        <v>-0.08372960056365783</v>
      </c>
      <c r="I5" s="99"/>
    </row>
    <row r="6" spans="1:9" ht="12.75">
      <c r="A6" s="98">
        <v>39203</v>
      </c>
      <c r="B6" s="99">
        <v>0.29887506404683595</v>
      </c>
      <c r="C6" s="99">
        <v>1.0802221336665592</v>
      </c>
      <c r="D6" s="99">
        <v>-0.06220771661586038</v>
      </c>
      <c r="E6" s="99">
        <v>-0.05869139433620137</v>
      </c>
      <c r="I6" s="99"/>
    </row>
    <row r="7" spans="1:9" ht="12.75">
      <c r="A7" s="98">
        <v>39234</v>
      </c>
      <c r="B7" s="99">
        <v>0.31136132360672436</v>
      </c>
      <c r="C7" s="99">
        <v>0.9949328174416678</v>
      </c>
      <c r="D7" s="99">
        <v>-0.030109346764637054</v>
      </c>
      <c r="E7" s="99">
        <v>-0.02426662011523331</v>
      </c>
      <c r="I7" s="99"/>
    </row>
    <row r="8" spans="1:9" ht="12.75">
      <c r="A8" s="98">
        <v>39264</v>
      </c>
      <c r="B8" s="99">
        <v>0.33350645262228196</v>
      </c>
      <c r="C8" s="99">
        <v>0.9836148696203967</v>
      </c>
      <c r="D8" s="99">
        <v>-0.017108353679934414</v>
      </c>
      <c r="E8" s="99">
        <v>-0.012979880780184253</v>
      </c>
      <c r="I8" s="99"/>
    </row>
    <row r="9" spans="1:9" ht="12.75">
      <c r="A9" s="98">
        <v>39295</v>
      </c>
      <c r="B9" s="99">
        <v>0.3556346511241848</v>
      </c>
      <c r="C9" s="99">
        <v>0.9982007873266909</v>
      </c>
      <c r="D9" s="99">
        <v>-0.008274046186304644</v>
      </c>
      <c r="E9" s="99">
        <v>-0.005377218897926306</v>
      </c>
      <c r="I9" s="99"/>
    </row>
    <row r="10" spans="1:9" ht="12.75">
      <c r="A10" s="98">
        <v>39326</v>
      </c>
      <c r="B10" s="99">
        <v>0.4278297298911371</v>
      </c>
      <c r="C10" s="99">
        <v>0.9671679659327753</v>
      </c>
      <c r="D10" s="99">
        <v>0.0007458326126496394</v>
      </c>
      <c r="E10" s="99">
        <v>0.0052008861482526455</v>
      </c>
      <c r="I10" s="99"/>
    </row>
    <row r="11" spans="1:9" ht="12.75">
      <c r="A11" s="98">
        <v>39356</v>
      </c>
      <c r="B11" s="99">
        <v>0.33682147900444664</v>
      </c>
      <c r="C11" s="99">
        <v>0.9657207571185706</v>
      </c>
      <c r="D11" s="99">
        <v>0.014231947051415238</v>
      </c>
      <c r="E11" s="99">
        <v>0.023603285166127582</v>
      </c>
      <c r="I11" s="99"/>
    </row>
    <row r="12" spans="1:9" ht="12.75">
      <c r="A12" s="98">
        <v>39387</v>
      </c>
      <c r="B12" s="99">
        <v>0.3443015389394782</v>
      </c>
      <c r="C12" s="99">
        <v>1.0628728811759303</v>
      </c>
      <c r="D12" s="99">
        <v>-0.001642956810989081</v>
      </c>
      <c r="E12" s="99">
        <v>0.006148203924503287</v>
      </c>
      <c r="I12" s="99"/>
    </row>
    <row r="13" spans="1:9" ht="12.75">
      <c r="A13" s="98">
        <v>39417</v>
      </c>
      <c r="B13" s="99">
        <v>0.3503451079557527</v>
      </c>
      <c r="C13" s="99">
        <v>0.9691344597636106</v>
      </c>
      <c r="D13" s="99">
        <v>0.011055350934254062</v>
      </c>
      <c r="E13" s="99">
        <v>0.021316543082217414</v>
      </c>
      <c r="I13" s="99"/>
    </row>
    <row r="14" spans="1:9" ht="12.75">
      <c r="A14" s="98">
        <v>39448</v>
      </c>
      <c r="B14" s="99">
        <v>0.30673518540703826</v>
      </c>
      <c r="C14" s="99">
        <v>0.9241040049904902</v>
      </c>
      <c r="D14" s="99">
        <v>0.02016763571402791</v>
      </c>
      <c r="E14" s="99">
        <v>0.024875661930878826</v>
      </c>
      <c r="I14" s="99"/>
    </row>
    <row r="15" spans="1:9" ht="12.75">
      <c r="A15" s="98">
        <v>39479</v>
      </c>
      <c r="B15" s="99">
        <v>0.3568652318150555</v>
      </c>
      <c r="C15" s="99">
        <v>0.9291905891362239</v>
      </c>
      <c r="D15" s="99">
        <v>0.014696669155245205</v>
      </c>
      <c r="E15" s="99">
        <v>0.021927024282267664</v>
      </c>
      <c r="I15" s="99"/>
    </row>
    <row r="16" spans="1:9" ht="12.75">
      <c r="A16" s="98">
        <v>39508</v>
      </c>
      <c r="B16" s="99">
        <v>0.3637161889882081</v>
      </c>
      <c r="C16" s="99">
        <v>0.9224574102140792</v>
      </c>
      <c r="D16" s="99">
        <v>0.03783411531561103</v>
      </c>
      <c r="E16" s="99">
        <v>0.04233910198115441</v>
      </c>
      <c r="I16" s="99"/>
    </row>
    <row r="17" spans="1:9" ht="12.75">
      <c r="A17" s="98">
        <v>39539</v>
      </c>
      <c r="B17" s="99">
        <v>0.3416157572477748</v>
      </c>
      <c r="C17" s="99">
        <v>0.8902132677040622</v>
      </c>
      <c r="D17" s="99">
        <v>0.03715828016806686</v>
      </c>
      <c r="E17" s="99">
        <v>0.049149212797367794</v>
      </c>
      <c r="I17" s="99"/>
    </row>
    <row r="18" spans="1:9" ht="12.75">
      <c r="A18" s="98">
        <v>39569</v>
      </c>
      <c r="B18" s="99">
        <v>0.38384709708831766</v>
      </c>
      <c r="C18" s="99">
        <v>0.9106467327631336</v>
      </c>
      <c r="D18" s="99">
        <v>0.049317807048882334</v>
      </c>
      <c r="E18" s="99">
        <v>0.06572595920625061</v>
      </c>
      <c r="I18" s="99"/>
    </row>
    <row r="19" spans="1:9" ht="12.75">
      <c r="A19" s="98">
        <v>39600</v>
      </c>
      <c r="B19" s="99">
        <v>0.3504302441860363</v>
      </c>
      <c r="C19" s="99">
        <v>0.8811731259293509</v>
      </c>
      <c r="D19" s="99">
        <v>0.06506528916314998</v>
      </c>
      <c r="E19" s="99">
        <v>0.08109958367987835</v>
      </c>
      <c r="I19" s="99"/>
    </row>
    <row r="20" spans="1:9" ht="12.75">
      <c r="A20" s="98">
        <v>39630</v>
      </c>
      <c r="B20" s="99">
        <v>0.2988317007787559</v>
      </c>
      <c r="C20" s="99">
        <v>0.8658456098795346</v>
      </c>
      <c r="D20" s="99">
        <v>0.055584951743534984</v>
      </c>
      <c r="E20" s="99">
        <v>0.08202065652114911</v>
      </c>
      <c r="I20" s="99"/>
    </row>
    <row r="21" spans="1:9" ht="12.75">
      <c r="A21" s="98">
        <v>39661</v>
      </c>
      <c r="B21" s="99">
        <v>0.35411109759601045</v>
      </c>
      <c r="C21" s="99">
        <v>0.8785195763207763</v>
      </c>
      <c r="D21" s="99">
        <v>0.08515757727225581</v>
      </c>
      <c r="E21" s="99">
        <v>0.10521537367982081</v>
      </c>
      <c r="I21" s="99"/>
    </row>
    <row r="22" spans="1:9" ht="12.75">
      <c r="A22" s="98">
        <v>39692</v>
      </c>
      <c r="B22" s="99">
        <v>0.4162607868574314</v>
      </c>
      <c r="C22" s="99">
        <v>0.9280680245763618</v>
      </c>
      <c r="D22" s="99">
        <v>0.09535269049461556</v>
      </c>
      <c r="E22" s="99">
        <v>0.11038999078180334</v>
      </c>
      <c r="I22" s="99"/>
    </row>
    <row r="23" spans="1:5" ht="12.75">
      <c r="A23" s="98">
        <v>39722</v>
      </c>
      <c r="B23" s="99">
        <v>0.430065564475999</v>
      </c>
      <c r="C23" s="99">
        <v>0.8279453340325884</v>
      </c>
      <c r="D23" s="99">
        <v>0.13901347679524648</v>
      </c>
      <c r="E23" s="99">
        <v>0.13357039406809887</v>
      </c>
    </row>
    <row r="24" spans="1:5" ht="12.75">
      <c r="A24" s="98">
        <v>39753</v>
      </c>
      <c r="B24" s="99">
        <v>0.39823710767066745</v>
      </c>
      <c r="C24" s="99">
        <v>0.817319011452913</v>
      </c>
      <c r="D24" s="99">
        <v>0.13301252499434066</v>
      </c>
      <c r="E24" s="99">
        <v>0.13069138488061025</v>
      </c>
    </row>
    <row r="25" spans="1:5" ht="12.75">
      <c r="A25" s="98">
        <v>39783</v>
      </c>
      <c r="B25" s="99">
        <v>0.44362680851435593</v>
      </c>
      <c r="C25" s="99">
        <v>0.9604976349668058</v>
      </c>
      <c r="D25" s="99">
        <v>0.14970214904063087</v>
      </c>
      <c r="E25" s="99">
        <v>0.11821945948110678</v>
      </c>
    </row>
    <row r="26" spans="1:5" ht="12.75">
      <c r="A26" s="98">
        <v>39814</v>
      </c>
      <c r="B26" s="99">
        <v>0.4593822786548244</v>
      </c>
      <c r="C26" s="99">
        <v>0.9072846069311917</v>
      </c>
      <c r="D26" s="99">
        <v>0.15923417669168727</v>
      </c>
      <c r="E26" s="99">
        <v>0.11340008794081669</v>
      </c>
    </row>
    <row r="27" spans="1:5" ht="12.75">
      <c r="A27" s="98">
        <v>39845</v>
      </c>
      <c r="B27" s="99">
        <v>0.3766319793432529</v>
      </c>
      <c r="C27" s="99">
        <v>0.945845259787325</v>
      </c>
      <c r="D27" s="99">
        <v>0.17239464643095984</v>
      </c>
      <c r="E27" s="99">
        <v>0.1154504974007968</v>
      </c>
    </row>
    <row r="28" spans="1:5" ht="12.75">
      <c r="A28" s="98">
        <v>39873</v>
      </c>
      <c r="B28" s="99">
        <v>0.43767403953181405</v>
      </c>
      <c r="C28" s="99">
        <v>0.929210876911591</v>
      </c>
      <c r="D28" s="99">
        <v>0.16583248302302278</v>
      </c>
      <c r="E28" s="99">
        <v>0.11049072338488805</v>
      </c>
    </row>
    <row r="29" spans="1:5" ht="12.75">
      <c r="A29" s="98">
        <v>39904</v>
      </c>
      <c r="B29" s="99">
        <v>0.3683623491581263</v>
      </c>
      <c r="C29" s="99">
        <v>0.9347194948759673</v>
      </c>
      <c r="D29" s="99">
        <v>0.15339487394114526</v>
      </c>
      <c r="E29" s="99">
        <v>0.11302364556157964</v>
      </c>
    </row>
    <row r="30" spans="1:5" ht="12.75">
      <c r="A30" s="98">
        <v>39934</v>
      </c>
      <c r="B30" s="99">
        <v>0.36779198414056036</v>
      </c>
      <c r="C30" s="99">
        <v>0.9420904199618958</v>
      </c>
      <c r="D30" s="99">
        <v>0.15301970995445022</v>
      </c>
      <c r="E30" s="99">
        <v>0.10961943844206821</v>
      </c>
    </row>
    <row r="31" spans="1:5" ht="12.75">
      <c r="A31" s="98">
        <v>39965</v>
      </c>
      <c r="B31" s="99">
        <v>0.3474905057821637</v>
      </c>
      <c r="C31" s="99">
        <v>0.9796048035954973</v>
      </c>
      <c r="D31" s="99">
        <v>0.13691593604987487</v>
      </c>
      <c r="E31" s="99">
        <v>0.09389825086078071</v>
      </c>
    </row>
    <row r="32" spans="1:5" ht="12.75">
      <c r="A32" s="98">
        <v>39995</v>
      </c>
      <c r="B32" s="99">
        <v>0.3156075366632818</v>
      </c>
      <c r="C32" s="99">
        <v>0.9905353126600687</v>
      </c>
      <c r="D32" s="99">
        <v>0.11867019289710866</v>
      </c>
      <c r="E32" s="99">
        <v>0.09305993363555995</v>
      </c>
    </row>
    <row r="33" spans="1:5" ht="12.75">
      <c r="A33" s="98">
        <v>40026</v>
      </c>
      <c r="B33" s="99">
        <v>0.3473589102197106</v>
      </c>
      <c r="C33" s="99">
        <v>1.036062300987132</v>
      </c>
      <c r="D33" s="99">
        <v>0.11503038296741518</v>
      </c>
      <c r="E33" s="99">
        <v>0.09032434397331027</v>
      </c>
    </row>
    <row r="34" spans="1:5" ht="12.75">
      <c r="A34" s="98">
        <v>40057</v>
      </c>
      <c r="B34" s="99">
        <v>0.28793757708795914</v>
      </c>
      <c r="C34" s="99">
        <v>1.0007032246802576</v>
      </c>
      <c r="D34" s="99">
        <v>0.11946857664420699</v>
      </c>
      <c r="E34" s="99">
        <v>0.08740099937566294</v>
      </c>
    </row>
    <row r="35" spans="1:5" ht="12.75">
      <c r="A35" s="98">
        <v>40087</v>
      </c>
      <c r="B35" s="99">
        <v>0.33333445387038185</v>
      </c>
      <c r="C35" s="99">
        <v>0.9718149094152093</v>
      </c>
      <c r="D35" s="99">
        <v>0.13670042540445093</v>
      </c>
      <c r="E35" s="99">
        <v>0.10469259142006444</v>
      </c>
    </row>
    <row r="36" spans="1:5" ht="12.75">
      <c r="A36" s="98">
        <v>40118</v>
      </c>
      <c r="B36" s="99">
        <v>0.2629781120623269</v>
      </c>
      <c r="C36" s="99">
        <v>1.0590499424919335</v>
      </c>
      <c r="D36" s="99">
        <v>0.12206392733389614</v>
      </c>
      <c r="E36" s="99">
        <v>0.095069947056869</v>
      </c>
    </row>
    <row r="37" spans="1:5" ht="12.75">
      <c r="A37" s="98">
        <v>40148</v>
      </c>
      <c r="B37" s="99">
        <v>0.3045530661261253</v>
      </c>
      <c r="C37" s="99">
        <v>1.08804546737336</v>
      </c>
      <c r="D37" s="99">
        <v>0.11837128634842597</v>
      </c>
      <c r="E37" s="99">
        <v>0.09035052133243682</v>
      </c>
    </row>
    <row r="38" spans="1:5" ht="12.75">
      <c r="A38" s="98">
        <v>40179</v>
      </c>
      <c r="B38" s="99">
        <v>0.22472137029519534</v>
      </c>
      <c r="C38" s="99">
        <v>0.9973104602426175</v>
      </c>
      <c r="D38" s="99">
        <v>0.12621104603097763</v>
      </c>
      <c r="E38" s="99">
        <v>0.0982834091746675</v>
      </c>
    </row>
    <row r="39" spans="1:5" ht="12.75">
      <c r="A39" s="98">
        <v>40210</v>
      </c>
      <c r="B39" s="99">
        <v>0.26646692815286677</v>
      </c>
      <c r="C39" s="99">
        <v>1.0294121806027878</v>
      </c>
      <c r="D39" s="99">
        <v>0.12120401006145544</v>
      </c>
      <c r="E39" s="99">
        <v>0.0972453733673488</v>
      </c>
    </row>
    <row r="40" spans="1:5" ht="12.75">
      <c r="A40" s="98">
        <v>40238</v>
      </c>
      <c r="B40" s="99">
        <v>0.24619908756179087</v>
      </c>
      <c r="C40" s="99">
        <v>1.0754409736425505</v>
      </c>
      <c r="D40" s="99">
        <v>0.1012624566985177</v>
      </c>
      <c r="E40" s="99">
        <v>0.07876381441936119</v>
      </c>
    </row>
    <row r="41" spans="1:5" ht="12.75">
      <c r="A41" s="98">
        <v>40269</v>
      </c>
      <c r="B41" s="99">
        <v>0.22117572539757968</v>
      </c>
      <c r="C41" s="99">
        <v>1.0719480029368516</v>
      </c>
      <c r="D41" s="99">
        <v>0.1001438122539035</v>
      </c>
      <c r="E41" s="99">
        <v>0.07600122591620245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10" sqref="C10"/>
    </sheetView>
  </sheetViews>
  <sheetFormatPr defaultColWidth="9.140625" defaultRowHeight="12.75"/>
  <cols>
    <col min="1" max="1" width="9.140625" style="80" customWidth="1"/>
    <col min="2" max="2" width="13.140625" style="80" customWidth="1"/>
    <col min="3" max="3" width="16.421875" style="80" customWidth="1"/>
    <col min="4" max="4" width="21.57421875" style="80" customWidth="1"/>
    <col min="5" max="16384" width="9.140625" style="80" customWidth="1"/>
  </cols>
  <sheetData>
    <row r="1" ht="12.75">
      <c r="A1" s="80" t="s">
        <v>108</v>
      </c>
    </row>
    <row r="2" ht="12.75">
      <c r="A2" s="113" t="s">
        <v>1</v>
      </c>
    </row>
    <row r="4" spans="2:4" ht="25.5">
      <c r="B4" s="100" t="s">
        <v>109</v>
      </c>
      <c r="C4" s="100" t="s">
        <v>110</v>
      </c>
      <c r="D4" s="100" t="s">
        <v>111</v>
      </c>
    </row>
    <row r="5" spans="1:4" ht="12.75">
      <c r="A5" s="98">
        <v>39142</v>
      </c>
      <c r="B5" s="101">
        <v>32.84198322860001</v>
      </c>
      <c r="C5" s="102">
        <v>0.03400438038003094</v>
      </c>
      <c r="D5" s="102">
        <v>0.04217272727272728</v>
      </c>
    </row>
    <row r="6" spans="1:4" ht="12.75">
      <c r="A6" s="98">
        <v>39173</v>
      </c>
      <c r="B6" s="101">
        <v>30.361690797759998</v>
      </c>
      <c r="C6" s="102">
        <v>0.03377241023633072</v>
      </c>
      <c r="D6" s="102">
        <v>0.043164999999999995</v>
      </c>
    </row>
    <row r="7" spans="1:4" ht="12.75">
      <c r="A7" s="98">
        <v>39203</v>
      </c>
      <c r="B7" s="101">
        <v>28.787073256</v>
      </c>
      <c r="C7" s="102">
        <v>0.035133581795674565</v>
      </c>
      <c r="D7" s="102">
        <v>0.044390476190476195</v>
      </c>
    </row>
    <row r="8" spans="1:4" ht="12.75">
      <c r="A8" s="98">
        <v>39234</v>
      </c>
      <c r="B8" s="101">
        <v>28.59001096889</v>
      </c>
      <c r="C8" s="102">
        <v>0.03579651392786233</v>
      </c>
      <c r="D8" s="102">
        <v>0.045149999999999996</v>
      </c>
    </row>
    <row r="9" spans="1:4" ht="12.75">
      <c r="A9" s="98">
        <v>39264</v>
      </c>
      <c r="B9" s="101">
        <v>32.06380726631</v>
      </c>
      <c r="C9" s="102">
        <v>0.03779802682236182</v>
      </c>
      <c r="D9" s="102">
        <v>0.04780454545454546</v>
      </c>
    </row>
    <row r="10" spans="1:4" ht="12.75">
      <c r="A10" s="98">
        <v>39295</v>
      </c>
      <c r="B10" s="101">
        <v>33.126081620490005</v>
      </c>
      <c r="C10" s="102">
        <v>0.03823431535676332</v>
      </c>
      <c r="D10" s="102">
        <v>0.04908636363636363</v>
      </c>
    </row>
    <row r="11" spans="1:4" ht="12.75">
      <c r="A11" s="98">
        <v>39326</v>
      </c>
      <c r="B11" s="101">
        <v>31.91523748802</v>
      </c>
      <c r="C11" s="102">
        <v>0.03948712689824187</v>
      </c>
      <c r="D11" s="102">
        <v>0.05090999999999999</v>
      </c>
    </row>
    <row r="12" spans="1:4" ht="12.75">
      <c r="A12" s="98">
        <v>39356</v>
      </c>
      <c r="B12" s="101">
        <v>36.130169803170006</v>
      </c>
      <c r="C12" s="102">
        <v>0.04032177299541831</v>
      </c>
      <c r="D12" s="102">
        <v>0.051286956521739126</v>
      </c>
    </row>
    <row r="13" spans="1:4" ht="12.75">
      <c r="A13" s="98">
        <v>39387</v>
      </c>
      <c r="B13" s="101">
        <v>32.59320178847</v>
      </c>
      <c r="C13" s="102">
        <v>0.040625822782325</v>
      </c>
      <c r="D13" s="102">
        <v>0.053638095238095235</v>
      </c>
    </row>
    <row r="14" spans="1:4" ht="12.75">
      <c r="A14" s="98">
        <v>39417</v>
      </c>
      <c r="B14" s="101">
        <v>32.483617419640005</v>
      </c>
      <c r="C14" s="102">
        <v>0.04162799894011067</v>
      </c>
      <c r="D14" s="102">
        <v>0.05666842105263157</v>
      </c>
    </row>
    <row r="15" spans="1:4" ht="12.75">
      <c r="A15" s="98">
        <v>39448</v>
      </c>
      <c r="B15" s="101">
        <v>38.73231897832001</v>
      </c>
      <c r="C15" s="102">
        <v>0.04308329911722244</v>
      </c>
      <c r="D15" s="102">
        <v>0.056427272727272736</v>
      </c>
    </row>
    <row r="16" spans="1:4" ht="12.75">
      <c r="A16" s="98">
        <v>39479</v>
      </c>
      <c r="B16" s="101">
        <v>38.285423828039995</v>
      </c>
      <c r="C16" s="102">
        <v>0.046936473092490404</v>
      </c>
      <c r="D16" s="102">
        <v>0.057409523809523806</v>
      </c>
    </row>
    <row r="17" spans="1:4" ht="12.75">
      <c r="A17" s="98">
        <v>39508</v>
      </c>
      <c r="B17" s="101">
        <v>39.15400816492001</v>
      </c>
      <c r="C17" s="102">
        <v>0.048885457007898175</v>
      </c>
      <c r="D17" s="102">
        <v>0.060265000000000006</v>
      </c>
    </row>
    <row r="18" spans="1:4" ht="12.75">
      <c r="A18" s="98">
        <v>39539</v>
      </c>
      <c r="B18" s="101">
        <v>38.37548616563</v>
      </c>
      <c r="C18" s="102">
        <v>0.05103525812009313</v>
      </c>
      <c r="D18" s="102">
        <v>0.06291363636363637</v>
      </c>
    </row>
    <row r="19" spans="1:4" ht="12.75">
      <c r="A19" s="98">
        <v>39569</v>
      </c>
      <c r="B19" s="101">
        <v>33.77162385967</v>
      </c>
      <c r="C19" s="102">
        <v>0.05103858272440268</v>
      </c>
      <c r="D19" s="102">
        <v>0.0643</v>
      </c>
    </row>
    <row r="20" spans="1:4" ht="12.75">
      <c r="A20" s="98">
        <v>39600</v>
      </c>
      <c r="B20" s="101">
        <v>34.562159498899995</v>
      </c>
      <c r="C20" s="102">
        <v>0.0522798992941049</v>
      </c>
      <c r="D20" s="102">
        <v>0.0658</v>
      </c>
    </row>
    <row r="21" spans="1:4" ht="12.75">
      <c r="A21" s="98">
        <v>39630</v>
      </c>
      <c r="B21" s="101">
        <v>39.11824159142999</v>
      </c>
      <c r="C21" s="102">
        <v>0.052171460727888926</v>
      </c>
      <c r="D21" s="102">
        <v>0.0662</v>
      </c>
    </row>
    <row r="22" spans="1:4" ht="12.75">
      <c r="A22" s="98">
        <v>39661</v>
      </c>
      <c r="B22" s="101">
        <v>36.95043843497</v>
      </c>
      <c r="C22" s="102">
        <v>0.05389807388771109</v>
      </c>
      <c r="D22" s="102">
        <v>0.0652</v>
      </c>
    </row>
    <row r="23" spans="1:4" ht="12.75">
      <c r="A23" s="98">
        <v>39692</v>
      </c>
      <c r="B23" s="101">
        <v>43.04978994512999</v>
      </c>
      <c r="C23" s="102">
        <v>0.05822585720128165</v>
      </c>
      <c r="D23" s="102">
        <v>0.0656</v>
      </c>
    </row>
    <row r="24" spans="1:4" ht="12.75">
      <c r="A24" s="98">
        <v>39722</v>
      </c>
      <c r="B24" s="101">
        <v>50.39191814612004</v>
      </c>
      <c r="C24" s="102">
        <v>0.06106815532968662</v>
      </c>
      <c r="D24" s="102">
        <v>0.06796956521739131</v>
      </c>
    </row>
    <row r="25" spans="1:4" ht="12.75">
      <c r="A25" s="98">
        <v>39753</v>
      </c>
      <c r="B25" s="101">
        <v>44.0735916742</v>
      </c>
      <c r="C25" s="102">
        <v>0.06234051014707773</v>
      </c>
      <c r="D25" s="102">
        <v>0.0675</v>
      </c>
    </row>
    <row r="26" spans="1:4" ht="12.75">
      <c r="A26" s="98">
        <v>39783</v>
      </c>
      <c r="B26" s="101">
        <v>48.245873347770015</v>
      </c>
      <c r="C26" s="102">
        <v>0.06521116133358965</v>
      </c>
      <c r="D26" s="102">
        <v>0.0638</v>
      </c>
    </row>
    <row r="27" spans="1:4" ht="12.75">
      <c r="A27" s="98">
        <v>39814</v>
      </c>
      <c r="B27" s="101">
        <v>43.07492215304</v>
      </c>
      <c r="C27" s="102">
        <v>0.061515680364817</v>
      </c>
      <c r="D27" s="102">
        <v>0.0551</v>
      </c>
    </row>
    <row r="28" spans="1:4" ht="12.75">
      <c r="A28" s="98">
        <v>39845</v>
      </c>
      <c r="B28" s="101">
        <v>35.06236863393004</v>
      </c>
      <c r="C28" s="102">
        <v>0.05389082748396722</v>
      </c>
      <c r="D28" s="102">
        <v>0.0469</v>
      </c>
    </row>
    <row r="29" spans="1:4" ht="12.75">
      <c r="A29" s="98">
        <v>39873</v>
      </c>
      <c r="B29" s="101">
        <v>41.08248638120078</v>
      </c>
      <c r="C29" s="102">
        <v>0.049600208857451214</v>
      </c>
      <c r="D29" s="102">
        <v>0.043</v>
      </c>
    </row>
    <row r="30" spans="1:4" ht="12.75">
      <c r="A30" s="98">
        <v>39904</v>
      </c>
      <c r="B30" s="101">
        <v>34.78716345206002</v>
      </c>
      <c r="C30" s="102">
        <v>0.04485106110104399</v>
      </c>
      <c r="D30" s="102">
        <v>0.042</v>
      </c>
    </row>
    <row r="31" spans="1:4" ht="12.75">
      <c r="A31" s="98">
        <v>39934</v>
      </c>
      <c r="B31" s="101">
        <v>33.19852415220002</v>
      </c>
      <c r="C31" s="102">
        <v>0.044820239065023255</v>
      </c>
      <c r="D31" s="102">
        <v>0.0452</v>
      </c>
    </row>
    <row r="32" spans="1:4" ht="12.75">
      <c r="A32" s="98">
        <v>39965</v>
      </c>
      <c r="B32" s="101">
        <v>34.12963177439001</v>
      </c>
      <c r="C32" s="102">
        <v>0.04397400780928022</v>
      </c>
      <c r="D32" s="102">
        <v>0.0463</v>
      </c>
    </row>
    <row r="33" spans="1:4" ht="12.75">
      <c r="A33" s="98">
        <v>39995</v>
      </c>
      <c r="B33" s="101">
        <v>33.58935795147</v>
      </c>
      <c r="C33" s="102">
        <v>0.04306647676660774</v>
      </c>
      <c r="D33" s="102">
        <v>0.0426</v>
      </c>
    </row>
    <row r="34" spans="1:4" ht="12.75">
      <c r="A34" s="98">
        <v>40026</v>
      </c>
      <c r="B34" s="101">
        <v>29.433643703279998</v>
      </c>
      <c r="C34" s="102">
        <v>0.0424427768559365</v>
      </c>
      <c r="D34" s="102">
        <v>0.0416</v>
      </c>
    </row>
    <row r="35" spans="1:4" ht="12.75">
      <c r="A35" s="98">
        <v>40057</v>
      </c>
      <c r="B35" s="101">
        <v>31.127940730729996</v>
      </c>
      <c r="C35" s="102">
        <v>0.04236375733325441</v>
      </c>
      <c r="D35" s="102">
        <v>0.0418</v>
      </c>
    </row>
    <row r="36" spans="1:4" ht="12.75">
      <c r="A36" s="98">
        <v>40087</v>
      </c>
      <c r="B36" s="101">
        <v>31.520820847730004</v>
      </c>
      <c r="C36" s="102">
        <v>0.04251326636448195</v>
      </c>
      <c r="D36" s="102">
        <v>0.0418</v>
      </c>
    </row>
    <row r="37" spans="1:4" ht="12.75">
      <c r="A37" s="98">
        <v>40118</v>
      </c>
      <c r="B37" s="101">
        <v>27.69108468704</v>
      </c>
      <c r="C37" s="102">
        <v>0.042080152179659464</v>
      </c>
      <c r="D37" s="102">
        <v>0.0419</v>
      </c>
    </row>
    <row r="38" spans="1:4" ht="12.75">
      <c r="A38" s="98">
        <v>40148</v>
      </c>
      <c r="B38" s="101">
        <v>28.204259061460004</v>
      </c>
      <c r="C38" s="102">
        <v>0.040289058048442766</v>
      </c>
      <c r="D38" s="102">
        <v>0.0423</v>
      </c>
    </row>
    <row r="39" spans="1:4" ht="12.75">
      <c r="A39" s="98">
        <v>40179</v>
      </c>
      <c r="B39" s="101">
        <v>28.949140859110003</v>
      </c>
      <c r="C39" s="102">
        <v>0.03908886941061526</v>
      </c>
      <c r="D39" s="102">
        <v>0.0424</v>
      </c>
    </row>
    <row r="40" spans="1:4" ht="12.75">
      <c r="A40" s="98">
        <v>40210</v>
      </c>
      <c r="B40" s="101">
        <v>26.733761700920002</v>
      </c>
      <c r="C40" s="102">
        <v>0.03806290468671478</v>
      </c>
      <c r="D40" s="102">
        <v>0.0417</v>
      </c>
    </row>
    <row r="41" spans="1:4" ht="12.75">
      <c r="A41" s="98">
        <v>40238</v>
      </c>
      <c r="B41" s="101">
        <v>31.202061502760003</v>
      </c>
      <c r="C41" s="102">
        <v>0.03900562043483155</v>
      </c>
      <c r="D41" s="102">
        <v>0.0413</v>
      </c>
    </row>
    <row r="42" spans="1:4" ht="12.75">
      <c r="A42" s="98">
        <v>40269</v>
      </c>
      <c r="B42" s="101">
        <v>29.721467596920007</v>
      </c>
      <c r="C42" s="102">
        <v>0.03898250842320346</v>
      </c>
      <c r="D42" s="102">
        <v>0.0392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12" sqref="C12"/>
    </sheetView>
  </sheetViews>
  <sheetFormatPr defaultColWidth="9.140625" defaultRowHeight="12.75"/>
  <cols>
    <col min="1" max="1" width="9.140625" style="80" customWidth="1"/>
    <col min="2" max="2" width="13.140625" style="80" customWidth="1"/>
    <col min="3" max="3" width="16.421875" style="80" customWidth="1"/>
    <col min="4" max="4" width="21.57421875" style="80" customWidth="1"/>
    <col min="5" max="16384" width="9.140625" style="80" customWidth="1"/>
  </cols>
  <sheetData>
    <row r="1" ht="12.75">
      <c r="A1" s="80" t="s">
        <v>112</v>
      </c>
    </row>
    <row r="2" ht="12.75">
      <c r="A2" s="113" t="s">
        <v>1</v>
      </c>
    </row>
    <row r="4" spans="2:4" ht="25.5">
      <c r="B4" s="100" t="s">
        <v>109</v>
      </c>
      <c r="C4" s="100" t="s">
        <v>110</v>
      </c>
      <c r="D4" s="100" t="s">
        <v>111</v>
      </c>
    </row>
    <row r="5" spans="1:4" ht="12.75">
      <c r="A5" s="98">
        <v>39142</v>
      </c>
      <c r="B5" s="101">
        <v>102.66361065431</v>
      </c>
      <c r="C5" s="102">
        <v>0.03584426590250512</v>
      </c>
      <c r="D5" s="102">
        <v>0.04217272727272728</v>
      </c>
    </row>
    <row r="6" spans="1:4" ht="12.75">
      <c r="A6" s="98">
        <v>39173</v>
      </c>
      <c r="B6" s="101">
        <v>99.81806642845999</v>
      </c>
      <c r="C6" s="102">
        <v>0.03539329882965876</v>
      </c>
      <c r="D6" s="102">
        <v>0.043164999999999995</v>
      </c>
    </row>
    <row r="7" spans="1:4" ht="12.75">
      <c r="A7" s="98">
        <v>39203</v>
      </c>
      <c r="B7" s="101">
        <v>99.51059721814</v>
      </c>
      <c r="C7" s="102">
        <v>0.03854956375240098</v>
      </c>
      <c r="D7" s="102">
        <v>0.044390476190476195</v>
      </c>
    </row>
    <row r="8" spans="1:4" ht="12.75">
      <c r="A8" s="98">
        <v>39234</v>
      </c>
      <c r="B8" s="101">
        <v>104.52477446758</v>
      </c>
      <c r="C8" s="102">
        <v>0.0394704755201879</v>
      </c>
      <c r="D8" s="102">
        <v>0.045149999999999996</v>
      </c>
    </row>
    <row r="9" spans="1:4" ht="12.75">
      <c r="A9" s="98">
        <v>39264</v>
      </c>
      <c r="B9" s="101">
        <v>116.08320409378001</v>
      </c>
      <c r="C9" s="102">
        <v>0.04123490697070553</v>
      </c>
      <c r="D9" s="102">
        <v>0.04780454545454546</v>
      </c>
    </row>
    <row r="10" spans="1:4" ht="12.75">
      <c r="A10" s="98">
        <v>39295</v>
      </c>
      <c r="B10" s="101">
        <v>116.89672139155</v>
      </c>
      <c r="C10" s="102">
        <v>0.04100837144203573</v>
      </c>
      <c r="D10" s="102">
        <v>0.04908636363636363</v>
      </c>
    </row>
    <row r="11" spans="1:4" ht="12.75">
      <c r="A11" s="98">
        <v>39326</v>
      </c>
      <c r="B11" s="101">
        <v>109.46101847413001</v>
      </c>
      <c r="C11" s="102">
        <v>0.04241141006115697</v>
      </c>
      <c r="D11" s="102">
        <v>0.05090999999999999</v>
      </c>
    </row>
    <row r="12" spans="1:4" ht="12.75">
      <c r="A12" s="98">
        <v>39356</v>
      </c>
      <c r="B12" s="101">
        <v>127.27487542325</v>
      </c>
      <c r="C12" s="102">
        <v>0.04505396415104887</v>
      </c>
      <c r="D12" s="102">
        <v>0.051286956521739126</v>
      </c>
    </row>
    <row r="13" spans="1:4" ht="12.75">
      <c r="A13" s="98">
        <v>39387</v>
      </c>
      <c r="B13" s="101">
        <v>119.77356250935999</v>
      </c>
      <c r="C13" s="102">
        <v>0.04575230790484601</v>
      </c>
      <c r="D13" s="102">
        <v>0.053638095238095235</v>
      </c>
    </row>
    <row r="14" spans="1:4" ht="12.75">
      <c r="A14" s="98">
        <v>39417</v>
      </c>
      <c r="B14" s="101">
        <v>112.36963349618999</v>
      </c>
      <c r="C14" s="102">
        <v>0.042325006681781935</v>
      </c>
      <c r="D14" s="102">
        <v>0.05666842105263157</v>
      </c>
    </row>
    <row r="15" spans="1:4" ht="12.75">
      <c r="A15" s="98">
        <v>39448</v>
      </c>
      <c r="B15" s="101">
        <v>130.35523959154</v>
      </c>
      <c r="C15" s="102">
        <v>0.04735277526744377</v>
      </c>
      <c r="D15" s="102">
        <v>0.056427272727272736</v>
      </c>
    </row>
    <row r="16" spans="1:4" ht="12.75">
      <c r="A16" s="98">
        <v>39479</v>
      </c>
      <c r="B16" s="101">
        <v>111.59683418273</v>
      </c>
      <c r="C16" s="102">
        <v>0.04972035474206488</v>
      </c>
      <c r="D16" s="102">
        <v>0.057409523809523806</v>
      </c>
    </row>
    <row r="17" spans="1:4" ht="12.75">
      <c r="A17" s="98">
        <v>39508</v>
      </c>
      <c r="B17" s="101">
        <v>111.46772574609001</v>
      </c>
      <c r="C17" s="102">
        <v>0.05299155595079055</v>
      </c>
      <c r="D17" s="102">
        <v>0.060265000000000006</v>
      </c>
    </row>
    <row r="18" spans="1:4" ht="12.75">
      <c r="A18" s="98">
        <v>39539</v>
      </c>
      <c r="B18" s="101">
        <v>78.60453537789</v>
      </c>
      <c r="C18" s="102">
        <v>0.05519244929199285</v>
      </c>
      <c r="D18" s="102">
        <v>0.06291363636363637</v>
      </c>
    </row>
    <row r="19" spans="1:4" ht="12.75">
      <c r="A19" s="98">
        <v>39569</v>
      </c>
      <c r="B19" s="101">
        <v>64.65006580023</v>
      </c>
      <c r="C19" s="102">
        <v>0.053876059681811056</v>
      </c>
      <c r="D19" s="102">
        <v>0.0643</v>
      </c>
    </row>
    <row r="20" spans="1:4" ht="12.75">
      <c r="A20" s="98">
        <v>39600</v>
      </c>
      <c r="B20" s="101">
        <v>71.96396320941999</v>
      </c>
      <c r="C20" s="102">
        <v>0.055614713929502374</v>
      </c>
      <c r="D20" s="102">
        <v>0.0658</v>
      </c>
    </row>
    <row r="21" spans="1:4" ht="12.75">
      <c r="A21" s="98">
        <v>39630</v>
      </c>
      <c r="B21" s="101">
        <v>76.69554434985977</v>
      </c>
      <c r="C21" s="102">
        <v>0.056126995547762105</v>
      </c>
      <c r="D21" s="102">
        <v>0.0662</v>
      </c>
    </row>
    <row r="22" spans="1:4" ht="12.75">
      <c r="A22" s="98">
        <v>39661</v>
      </c>
      <c r="B22" s="101">
        <v>73.10384951147999</v>
      </c>
      <c r="C22" s="102">
        <v>0.05582632109963165</v>
      </c>
      <c r="D22" s="102">
        <v>0.0652</v>
      </c>
    </row>
    <row r="23" spans="1:4" ht="12.75">
      <c r="A23" s="98">
        <v>39692</v>
      </c>
      <c r="B23" s="101">
        <v>78.98195023929999</v>
      </c>
      <c r="C23" s="102">
        <v>0.055827066491019234</v>
      </c>
      <c r="D23" s="102">
        <v>0.0656</v>
      </c>
    </row>
    <row r="24" spans="1:4" ht="12.75">
      <c r="A24" s="98">
        <v>39722</v>
      </c>
      <c r="B24" s="101">
        <v>85.61546790663999</v>
      </c>
      <c r="C24" s="102">
        <v>0.056956818664570315</v>
      </c>
      <c r="D24" s="102">
        <v>0.06796956521739131</v>
      </c>
    </row>
    <row r="25" spans="1:4" ht="12.75">
      <c r="A25" s="98">
        <v>39753</v>
      </c>
      <c r="B25" s="101">
        <v>107.11085088470001</v>
      </c>
      <c r="C25" s="102">
        <v>0.05544436329535318</v>
      </c>
      <c r="D25" s="102">
        <v>0.0675</v>
      </c>
    </row>
    <row r="26" spans="1:4" ht="12.75">
      <c r="A26" s="98">
        <v>39783</v>
      </c>
      <c r="B26" s="101">
        <v>131.23882769233</v>
      </c>
      <c r="C26" s="102">
        <v>0.0560285808932384</v>
      </c>
      <c r="D26" s="102">
        <v>0.0638</v>
      </c>
    </row>
    <row r="27" spans="1:4" ht="12.75">
      <c r="A27" s="98">
        <v>39814</v>
      </c>
      <c r="B27" s="101">
        <v>136.15799804913996</v>
      </c>
      <c r="C27" s="102">
        <v>0.04880360509496268</v>
      </c>
      <c r="D27" s="102">
        <v>0.0551</v>
      </c>
    </row>
    <row r="28" spans="1:4" ht="12.75">
      <c r="A28" s="98">
        <v>39845</v>
      </c>
      <c r="B28" s="101">
        <v>116.24817611492</v>
      </c>
      <c r="C28" s="102">
        <v>0.04023464156328707</v>
      </c>
      <c r="D28" s="102">
        <v>0.0469</v>
      </c>
    </row>
    <row r="29" spans="1:4" ht="12.75">
      <c r="A29" s="98">
        <v>39873</v>
      </c>
      <c r="B29" s="101">
        <v>120.05459962476</v>
      </c>
      <c r="C29" s="102">
        <v>0.03432934774151268</v>
      </c>
      <c r="D29" s="102">
        <v>0.043</v>
      </c>
    </row>
    <row r="30" spans="1:4" ht="12.75">
      <c r="A30" s="98">
        <v>39904</v>
      </c>
      <c r="B30" s="101">
        <v>108.05458101365004</v>
      </c>
      <c r="C30" s="102">
        <v>0.033256196481636933</v>
      </c>
      <c r="D30" s="102">
        <v>0.042</v>
      </c>
    </row>
    <row r="31" spans="1:4" ht="12.75">
      <c r="A31" s="98">
        <v>39934</v>
      </c>
      <c r="B31" s="101">
        <v>101.81805914273001</v>
      </c>
      <c r="C31" s="102">
        <v>0.03466617718523969</v>
      </c>
      <c r="D31" s="102">
        <v>0.0452</v>
      </c>
    </row>
    <row r="32" spans="1:4" ht="12.75">
      <c r="A32" s="98">
        <v>39965</v>
      </c>
      <c r="B32" s="101">
        <v>115.03158157267</v>
      </c>
      <c r="C32" s="102">
        <v>0.03291050493267061</v>
      </c>
      <c r="D32" s="102">
        <v>0.0463</v>
      </c>
    </row>
    <row r="33" spans="1:4" ht="12.75">
      <c r="A33" s="98">
        <v>39995</v>
      </c>
      <c r="B33" s="101">
        <v>113.57544344350998</v>
      </c>
      <c r="C33" s="102">
        <v>0.030762232847643466</v>
      </c>
      <c r="D33" s="102">
        <v>0.0426</v>
      </c>
    </row>
    <row r="34" spans="1:4" ht="12.75">
      <c r="A34" s="98">
        <v>40026</v>
      </c>
      <c r="B34" s="101">
        <v>96.00053565399</v>
      </c>
      <c r="C34" s="102">
        <v>0.029787926589340402</v>
      </c>
      <c r="D34" s="102">
        <v>0.0416</v>
      </c>
    </row>
    <row r="35" spans="1:4" ht="12.75">
      <c r="A35" s="98">
        <v>40057</v>
      </c>
      <c r="B35" s="101">
        <v>107.08694960772</v>
      </c>
      <c r="C35" s="102">
        <v>0.030249482125516727</v>
      </c>
      <c r="D35" s="102">
        <v>0.0418</v>
      </c>
    </row>
    <row r="36" spans="1:4" ht="12.75">
      <c r="A36" s="98">
        <v>40087</v>
      </c>
      <c r="B36" s="101">
        <v>109.03609317624</v>
      </c>
      <c r="C36" s="102">
        <v>0.03010703488161321</v>
      </c>
      <c r="D36" s="102">
        <v>0.0418</v>
      </c>
    </row>
    <row r="37" spans="1:4" ht="12.75">
      <c r="A37" s="98">
        <v>40118</v>
      </c>
      <c r="B37" s="101">
        <v>101.75030097375002</v>
      </c>
      <c r="C37" s="102">
        <v>0.03080697096171649</v>
      </c>
      <c r="D37" s="102">
        <v>0.0419</v>
      </c>
    </row>
    <row r="38" spans="1:4" ht="12.75">
      <c r="A38" s="98">
        <v>40148</v>
      </c>
      <c r="B38" s="101">
        <v>134.57585581384998</v>
      </c>
      <c r="C38" s="102">
        <v>0.029929089731159753</v>
      </c>
      <c r="D38" s="102">
        <v>0.0423</v>
      </c>
    </row>
    <row r="39" spans="1:4" ht="12.75">
      <c r="A39" s="98">
        <v>40179</v>
      </c>
      <c r="B39" s="101">
        <v>113.73952954652</v>
      </c>
      <c r="C39" s="102">
        <v>0.029158326989852483</v>
      </c>
      <c r="D39" s="102">
        <v>0.0424</v>
      </c>
    </row>
    <row r="40" spans="1:4" ht="12.75">
      <c r="A40" s="98">
        <v>40210</v>
      </c>
      <c r="B40" s="101">
        <v>105.25983367301</v>
      </c>
      <c r="C40" s="102">
        <v>0.02931979958587757</v>
      </c>
      <c r="D40" s="102">
        <v>0.0417</v>
      </c>
    </row>
    <row r="41" spans="1:4" ht="12.75">
      <c r="A41" s="98">
        <v>40238</v>
      </c>
      <c r="B41" s="101">
        <v>125.50597129766999</v>
      </c>
      <c r="C41" s="102">
        <v>0.02944467161610169</v>
      </c>
      <c r="D41" s="102">
        <v>0.0413</v>
      </c>
    </row>
    <row r="42" spans="1:4" ht="12.75">
      <c r="A42" s="98">
        <v>40269</v>
      </c>
      <c r="B42" s="101">
        <v>114.27748810249001</v>
      </c>
      <c r="C42" s="102">
        <v>0.029710920083150585</v>
      </c>
      <c r="D42" s="102">
        <v>0.0392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0" sqref="C10"/>
    </sheetView>
  </sheetViews>
  <sheetFormatPr defaultColWidth="9.140625" defaultRowHeight="12.75"/>
  <cols>
    <col min="1" max="1" width="9.7109375" style="80" customWidth="1"/>
    <col min="2" max="2" width="13.28125" style="80" customWidth="1"/>
    <col min="3" max="3" width="16.140625" style="80" customWidth="1"/>
    <col min="4" max="4" width="19.28125" style="80" customWidth="1"/>
    <col min="5" max="5" width="19.7109375" style="80" customWidth="1"/>
    <col min="6" max="16384" width="9.140625" style="80" customWidth="1"/>
  </cols>
  <sheetData>
    <row r="1" ht="12.75">
      <c r="A1" s="80" t="s">
        <v>113</v>
      </c>
    </row>
    <row r="2" ht="12.75">
      <c r="A2" s="113" t="s">
        <v>1</v>
      </c>
    </row>
    <row r="4" spans="2:5" ht="73.5" customHeight="1">
      <c r="B4" s="100" t="s">
        <v>114</v>
      </c>
      <c r="C4" s="100" t="s">
        <v>115</v>
      </c>
      <c r="D4" s="100" t="s">
        <v>116</v>
      </c>
      <c r="E4" s="100" t="s">
        <v>117</v>
      </c>
    </row>
    <row r="5" spans="1:5" ht="12.75">
      <c r="A5" s="98">
        <v>39417</v>
      </c>
      <c r="B5" s="101">
        <v>49.869047301</v>
      </c>
      <c r="C5" s="101">
        <v>55.789724118</v>
      </c>
      <c r="D5" s="101">
        <v>49.869047301</v>
      </c>
      <c r="E5" s="101">
        <v>55.789724118</v>
      </c>
    </row>
    <row r="6" spans="1:5" ht="12.75">
      <c r="A6" s="98">
        <v>39448</v>
      </c>
      <c r="B6" s="101">
        <v>52.195619442</v>
      </c>
      <c r="C6" s="101">
        <v>56.21430002</v>
      </c>
      <c r="D6" s="101">
        <v>52.00765024620456</v>
      </c>
      <c r="E6" s="101">
        <v>55.501150102115226</v>
      </c>
    </row>
    <row r="7" spans="1:5" ht="12.75">
      <c r="A7" s="98">
        <v>39479</v>
      </c>
      <c r="B7" s="101">
        <v>53.661763293</v>
      </c>
      <c r="C7" s="101">
        <v>54.591230836</v>
      </c>
      <c r="D7" s="101">
        <v>53.79218258331461</v>
      </c>
      <c r="E7" s="101">
        <v>55.06236825669479</v>
      </c>
    </row>
    <row r="8" spans="1:5" ht="12.75">
      <c r="A8" s="98">
        <v>39508</v>
      </c>
      <c r="B8" s="101">
        <v>50.117901365</v>
      </c>
      <c r="C8" s="101">
        <v>62.133796955</v>
      </c>
      <c r="D8" s="101">
        <v>50.27428240593834</v>
      </c>
      <c r="E8" s="101">
        <v>62.92129927216207</v>
      </c>
    </row>
    <row r="9" spans="1:5" ht="12.75">
      <c r="A9" s="98">
        <v>39539</v>
      </c>
      <c r="B9" s="101">
        <v>52.295604187</v>
      </c>
      <c r="C9" s="101">
        <v>63.711924757</v>
      </c>
      <c r="D9" s="101">
        <v>52.72189765225314</v>
      </c>
      <c r="E9" s="101">
        <v>65.52120864446708</v>
      </c>
    </row>
    <row r="10" spans="1:5" ht="12.75">
      <c r="A10" s="98">
        <v>39569</v>
      </c>
      <c r="B10" s="101">
        <v>55.98820394</v>
      </c>
      <c r="C10" s="101">
        <v>64.305359654</v>
      </c>
      <c r="D10" s="101">
        <v>56.737209523512604</v>
      </c>
      <c r="E10" s="101">
        <v>67.22880053690679</v>
      </c>
    </row>
    <row r="11" spans="1:5" ht="12.75">
      <c r="A11" s="98">
        <v>39600</v>
      </c>
      <c r="B11" s="101">
        <v>51.588475623</v>
      </c>
      <c r="C11" s="101">
        <v>73.46299757</v>
      </c>
      <c r="D11" s="101">
        <v>52.22057691842296</v>
      </c>
      <c r="E11" s="101">
        <v>77.40627945155933</v>
      </c>
    </row>
    <row r="12" spans="1:5" ht="12.75">
      <c r="A12" s="98">
        <v>39630</v>
      </c>
      <c r="B12" s="101">
        <v>52.330994677</v>
      </c>
      <c r="C12" s="101">
        <v>68.81274638</v>
      </c>
      <c r="D12" s="101">
        <v>53.543718555726464</v>
      </c>
      <c r="E12" s="101">
        <v>74.67773187692994</v>
      </c>
    </row>
    <row r="13" spans="1:5" ht="12.75">
      <c r="A13" s="98">
        <v>39661</v>
      </c>
      <c r="B13" s="101">
        <v>51.525136792</v>
      </c>
      <c r="C13" s="101">
        <v>74.161605883</v>
      </c>
      <c r="D13" s="101">
        <v>52.148351710058925</v>
      </c>
      <c r="E13" s="101">
        <v>77.01374041089464</v>
      </c>
    </row>
    <row r="14" spans="1:5" ht="12.75">
      <c r="A14" s="98">
        <v>39692</v>
      </c>
      <c r="B14" s="101">
        <v>50.153584902</v>
      </c>
      <c r="C14" s="101">
        <v>89.189541866</v>
      </c>
      <c r="D14" s="101">
        <v>50.404828466696635</v>
      </c>
      <c r="E14" s="101">
        <v>90.54173589113081</v>
      </c>
    </row>
    <row r="15" spans="1:5" ht="12.75">
      <c r="A15" s="98">
        <v>39722</v>
      </c>
      <c r="B15" s="101">
        <v>47.699365864</v>
      </c>
      <c r="C15" s="101">
        <v>106.305860678</v>
      </c>
      <c r="D15" s="101">
        <v>46.716204135741364</v>
      </c>
      <c r="E15" s="101">
        <v>99.68300609822977</v>
      </c>
    </row>
    <row r="16" spans="1:5" ht="12.75">
      <c r="A16" s="98">
        <v>39753</v>
      </c>
      <c r="B16" s="101">
        <v>42.743630257</v>
      </c>
      <c r="C16" s="101">
        <v>107.22698301</v>
      </c>
      <c r="D16" s="101">
        <v>41.72379030281742</v>
      </c>
      <c r="E16" s="101">
        <v>99.34951341700786</v>
      </c>
    </row>
    <row r="17" spans="1:5" ht="12.75">
      <c r="A17" s="98">
        <v>39783</v>
      </c>
      <c r="B17" s="101">
        <v>42.633227959</v>
      </c>
      <c r="C17" s="101">
        <v>117.744714495</v>
      </c>
      <c r="D17" s="101">
        <v>41.16346926066677</v>
      </c>
      <c r="E17" s="101">
        <v>101.84082356662607</v>
      </c>
    </row>
    <row r="18" spans="1:5" ht="12.75">
      <c r="A18" s="98">
        <v>39814</v>
      </c>
      <c r="B18" s="101">
        <v>50.031570533</v>
      </c>
      <c r="C18" s="101">
        <v>119.804466508</v>
      </c>
      <c r="D18" s="101">
        <v>47.43200701714944</v>
      </c>
      <c r="E18" s="101">
        <v>96.0552999843435</v>
      </c>
    </row>
    <row r="19" spans="1:5" ht="12.75">
      <c r="A19" s="98">
        <v>39845</v>
      </c>
      <c r="B19" s="101">
        <v>47.809320273</v>
      </c>
      <c r="C19" s="101">
        <v>131.504971397</v>
      </c>
      <c r="D19" s="101">
        <v>44.80101573807999</v>
      </c>
      <c r="E19" s="101">
        <v>100.55341774936689</v>
      </c>
    </row>
    <row r="20" spans="1:5" ht="12.75">
      <c r="A20" s="98">
        <v>39873</v>
      </c>
      <c r="B20" s="101">
        <v>50.742649163</v>
      </c>
      <c r="C20" s="101">
        <v>128.28151708</v>
      </c>
      <c r="D20" s="101">
        <v>47.77914818498779</v>
      </c>
      <c r="E20" s="101">
        <v>99.34755921313483</v>
      </c>
    </row>
    <row r="21" spans="1:5" ht="12.75">
      <c r="A21" s="98">
        <v>39904</v>
      </c>
      <c r="B21" s="101">
        <v>42.497479942</v>
      </c>
      <c r="C21" s="101">
        <v>121.077719218</v>
      </c>
      <c r="D21" s="101">
        <v>40.47878740534876</v>
      </c>
      <c r="E21" s="101">
        <v>98.51303550797877</v>
      </c>
    </row>
    <row r="22" spans="1:5" ht="12.75">
      <c r="A22" s="98">
        <v>39934</v>
      </c>
      <c r="B22" s="101">
        <v>40.895045124</v>
      </c>
      <c r="C22" s="101">
        <v>123.99933893</v>
      </c>
      <c r="D22" s="101">
        <v>39.39931301719818</v>
      </c>
      <c r="E22" s="101">
        <v>101.01260973640923</v>
      </c>
    </row>
    <row r="23" spans="1:5" ht="12.75">
      <c r="A23" s="98">
        <v>39965</v>
      </c>
      <c r="B23" s="101">
        <v>44.018931354</v>
      </c>
      <c r="C23" s="101">
        <v>119.763280871</v>
      </c>
      <c r="D23" s="101">
        <v>41.971723808447216</v>
      </c>
      <c r="E23" s="101">
        <v>97.97494181443668</v>
      </c>
    </row>
    <row r="24" spans="1:5" ht="12.75">
      <c r="A24" s="98">
        <v>39995</v>
      </c>
      <c r="B24" s="101">
        <v>35.890605906</v>
      </c>
      <c r="C24" s="101">
        <v>115.119683477</v>
      </c>
      <c r="D24" s="101">
        <v>34.946572513374065</v>
      </c>
      <c r="E24" s="101">
        <v>100.0806216315127</v>
      </c>
    </row>
    <row r="25" spans="1:5" ht="12.75">
      <c r="A25" s="98">
        <v>40026</v>
      </c>
      <c r="B25" s="101">
        <v>37.155786105</v>
      </c>
      <c r="C25" s="101">
        <v>117.363102964</v>
      </c>
      <c r="D25" s="101">
        <v>36.19619039825914</v>
      </c>
      <c r="E25" s="101">
        <v>103.08321643379736</v>
      </c>
    </row>
    <row r="26" spans="1:5" ht="12.75">
      <c r="A26" s="98">
        <v>40057</v>
      </c>
      <c r="B26" s="101">
        <v>35.78448263</v>
      </c>
      <c r="C26" s="101">
        <v>121.529389312</v>
      </c>
      <c r="D26" s="101">
        <v>34.78007649337833</v>
      </c>
      <c r="E26" s="101">
        <v>104.90215150448878</v>
      </c>
    </row>
    <row r="27" spans="1:5" ht="12.75">
      <c r="A27" s="98">
        <v>40087</v>
      </c>
      <c r="B27" s="101">
        <v>34.901112392</v>
      </c>
      <c r="C27" s="101">
        <v>120.858696238</v>
      </c>
      <c r="D27" s="101">
        <v>33.9871840592423</v>
      </c>
      <c r="E27" s="101">
        <v>104.16581581638283</v>
      </c>
    </row>
    <row r="28" spans="1:5" ht="12.75">
      <c r="A28" s="98">
        <v>40118</v>
      </c>
      <c r="B28" s="101">
        <v>33.190984324</v>
      </c>
      <c r="C28" s="101">
        <v>121.723796028</v>
      </c>
      <c r="D28" s="101">
        <v>32.280353237504976</v>
      </c>
      <c r="E28" s="101">
        <v>107.39756915451899</v>
      </c>
    </row>
    <row r="29" spans="1:5" ht="12.75">
      <c r="A29" s="98">
        <v>40148</v>
      </c>
      <c r="B29" s="101">
        <v>31.0921667</v>
      </c>
      <c r="C29" s="101">
        <v>116.99743676</v>
      </c>
      <c r="D29" s="101">
        <v>30.55455759628003</v>
      </c>
      <c r="E29" s="101">
        <v>102.24597970675084</v>
      </c>
    </row>
    <row r="30" spans="1:5" ht="12.75">
      <c r="A30" s="98">
        <v>40179</v>
      </c>
      <c r="B30" s="101">
        <v>35.785329371</v>
      </c>
      <c r="C30" s="101">
        <v>119.767921596</v>
      </c>
      <c r="D30" s="101">
        <v>35.00295667937269</v>
      </c>
      <c r="E30" s="101">
        <v>104.72990586093435</v>
      </c>
    </row>
    <row r="31" spans="1:5" ht="12.75">
      <c r="A31" s="98">
        <v>40210</v>
      </c>
      <c r="B31" s="101">
        <v>38.839357154</v>
      </c>
      <c r="C31" s="101">
        <v>120.540926757</v>
      </c>
      <c r="D31" s="101">
        <v>38.203933805294355</v>
      </c>
      <c r="E31" s="101">
        <v>106.35781321417808</v>
      </c>
    </row>
    <row r="32" spans="1:5" ht="12.75">
      <c r="A32" s="98">
        <v>40238</v>
      </c>
      <c r="B32" s="101">
        <v>37.097123999</v>
      </c>
      <c r="C32" s="101">
        <v>122.039233526</v>
      </c>
      <c r="D32" s="101">
        <v>36.45252018948413</v>
      </c>
      <c r="E32" s="101">
        <v>108.94457465580658</v>
      </c>
    </row>
    <row r="33" spans="1:5" ht="12.75">
      <c r="A33" s="98">
        <v>40269</v>
      </c>
      <c r="B33" s="101">
        <v>41.433198912</v>
      </c>
      <c r="C33" s="101">
        <v>118.723255448</v>
      </c>
      <c r="D33" s="101">
        <v>40.63499811952382</v>
      </c>
      <c r="E33" s="101">
        <v>104.86353637662721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2" sqref="B12"/>
    </sheetView>
  </sheetViews>
  <sheetFormatPr defaultColWidth="9.140625" defaultRowHeight="12.75"/>
  <cols>
    <col min="1" max="5" width="8.8515625" style="22" customWidth="1"/>
    <col min="6" max="6" width="10.8515625" style="22" customWidth="1"/>
    <col min="7" max="16384" width="8.8515625" style="22" customWidth="1"/>
  </cols>
  <sheetData>
    <row r="1" ht="12.75">
      <c r="A1" s="22" t="s">
        <v>183</v>
      </c>
    </row>
    <row r="3" spans="2:8" ht="12.75">
      <c r="B3" s="55" t="s">
        <v>184</v>
      </c>
      <c r="C3" s="55" t="s">
        <v>185</v>
      </c>
      <c r="D3" s="55" t="s">
        <v>186</v>
      </c>
      <c r="E3" s="55" t="s">
        <v>187</v>
      </c>
      <c r="F3" s="55" t="s">
        <v>188</v>
      </c>
      <c r="G3" s="55" t="s">
        <v>189</v>
      </c>
      <c r="H3" s="55" t="s">
        <v>190</v>
      </c>
    </row>
    <row r="4" spans="1:8" ht="12.75">
      <c r="A4" s="122">
        <v>37591</v>
      </c>
      <c r="B4" s="123">
        <v>26.43857198182433</v>
      </c>
      <c r="C4" s="123">
        <v>16.933400628932652</v>
      </c>
      <c r="D4" s="123">
        <v>19.166022701886376</v>
      </c>
      <c r="E4" s="123">
        <v>27.416129054723825</v>
      </c>
      <c r="F4" s="123">
        <v>21.014463090788276</v>
      </c>
      <c r="G4" s="123">
        <v>21.874243098313162</v>
      </c>
      <c r="H4" s="123">
        <v>13.262458917432415</v>
      </c>
    </row>
    <row r="5" spans="1:8" ht="12.75">
      <c r="A5" s="122">
        <v>37956</v>
      </c>
      <c r="B5" s="123">
        <v>32.15810519262452</v>
      </c>
      <c r="C5" s="123">
        <v>19.817448117582337</v>
      </c>
      <c r="D5" s="123">
        <v>21.62084725831154</v>
      </c>
      <c r="E5" s="123">
        <v>32.2285552251324</v>
      </c>
      <c r="F5" s="123">
        <v>27.35682363456744</v>
      </c>
      <c r="G5" s="123">
        <v>22.11488787937817</v>
      </c>
      <c r="H5" s="123">
        <v>29.651131002771123</v>
      </c>
    </row>
    <row r="6" spans="1:8" ht="12.75">
      <c r="A6" s="122">
        <v>38322</v>
      </c>
      <c r="B6" s="123">
        <v>33.86688402469339</v>
      </c>
      <c r="C6" s="123">
        <v>22.082327567507924</v>
      </c>
      <c r="D6" s="123">
        <v>21.69962457491611</v>
      </c>
      <c r="E6" s="123">
        <v>28.47122457550177</v>
      </c>
      <c r="F6" s="123">
        <v>28.512406760960747</v>
      </c>
      <c r="G6" s="123">
        <v>24.218656899025788</v>
      </c>
      <c r="H6" s="123">
        <v>20.801967412487503</v>
      </c>
    </row>
    <row r="7" spans="1:8" ht="12.75">
      <c r="A7" s="122">
        <v>38687</v>
      </c>
      <c r="B7" s="123">
        <v>32.047035952898895</v>
      </c>
      <c r="C7" s="123">
        <v>26.242357359861344</v>
      </c>
      <c r="D7" s="123">
        <v>21.51480532433328</v>
      </c>
      <c r="E7" s="123">
        <v>30.22530754560802</v>
      </c>
      <c r="F7" s="123">
        <v>31.590829767739436</v>
      </c>
      <c r="G7" s="123">
        <v>28.614664364896576</v>
      </c>
      <c r="H7" s="123">
        <v>23.80116152832794</v>
      </c>
    </row>
    <row r="8" spans="1:8" ht="12.75">
      <c r="A8" s="122">
        <v>39052</v>
      </c>
      <c r="B8" s="123">
        <v>21.45760157880862</v>
      </c>
      <c r="C8" s="123">
        <v>19.74807072562809</v>
      </c>
      <c r="D8" s="123">
        <v>16.145878131796565</v>
      </c>
      <c r="E8" s="123">
        <v>21.734686456419787</v>
      </c>
      <c r="F8" s="123">
        <v>23.090054936568233</v>
      </c>
      <c r="G8" s="123">
        <v>23.44360042384668</v>
      </c>
      <c r="H8" s="123">
        <v>25.19959916445116</v>
      </c>
    </row>
    <row r="9" spans="1:8" ht="12.75">
      <c r="A9" s="122">
        <v>39417</v>
      </c>
      <c r="B9" s="123">
        <v>21.113390383136856</v>
      </c>
      <c r="C9" s="123">
        <v>17.05713872991695</v>
      </c>
      <c r="D9" s="123">
        <v>16.65454144305784</v>
      </c>
      <c r="E9" s="123">
        <v>22.28498579598684</v>
      </c>
      <c r="F9" s="123">
        <v>21.41360065106627</v>
      </c>
      <c r="G9" s="123">
        <v>17.95502834337236</v>
      </c>
      <c r="H9" s="123">
        <v>13.994997635147858</v>
      </c>
    </row>
    <row r="10" spans="1:8" ht="12.75">
      <c r="A10" s="122">
        <v>39783</v>
      </c>
      <c r="B10" s="123">
        <v>19.910125585117388</v>
      </c>
      <c r="C10" s="123">
        <v>19.834858800818715</v>
      </c>
      <c r="D10" s="123">
        <v>17.637017210023682</v>
      </c>
      <c r="E10" s="123">
        <v>17.80278946471452</v>
      </c>
      <c r="F10" s="123">
        <v>21.190407039616378</v>
      </c>
      <c r="G10" s="123">
        <v>19.86528348832056</v>
      </c>
      <c r="H10" s="123">
        <v>16.010686792070185</v>
      </c>
    </row>
    <row r="11" spans="1:8" ht="12.75">
      <c r="A11" s="124" t="s">
        <v>105</v>
      </c>
      <c r="B11" s="125">
        <v>26.32536903444321</v>
      </c>
      <c r="C11" s="125">
        <v>26.513359270811517</v>
      </c>
      <c r="D11" s="125">
        <v>20.306345913607547</v>
      </c>
      <c r="E11" s="125">
        <v>24.549402807780787</v>
      </c>
      <c r="F11" s="125">
        <v>26.98409562051214</v>
      </c>
      <c r="G11" s="125">
        <v>27.713887305647972</v>
      </c>
      <c r="H11" s="125">
        <v>21.160528136515502</v>
      </c>
    </row>
    <row r="12" spans="1:8" ht="12.75">
      <c r="A12" s="124" t="s">
        <v>162</v>
      </c>
      <c r="B12" s="125">
        <v>25.619864965008937</v>
      </c>
      <c r="C12" s="125">
        <v>25.77201549852825</v>
      </c>
      <c r="D12" s="125">
        <v>21.161484505504575</v>
      </c>
      <c r="E12" s="125">
        <v>24.253768724671502</v>
      </c>
      <c r="F12" s="125">
        <v>26.309870654646232</v>
      </c>
      <c r="G12" s="125">
        <v>28.814681261801248</v>
      </c>
      <c r="H12" s="125">
        <v>23.110548100575944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usz27"/>
  <dimension ref="A1:C1014"/>
  <sheetViews>
    <sheetView workbookViewId="0" topLeftCell="A1">
      <selection activeCell="H42" sqref="H42"/>
    </sheetView>
  </sheetViews>
  <sheetFormatPr defaultColWidth="9.140625" defaultRowHeight="12.75"/>
  <cols>
    <col min="1" max="1" width="10.140625" style="80" bestFit="1" customWidth="1"/>
    <col min="2" max="3" width="26.7109375" style="80" customWidth="1"/>
    <col min="4" max="16384" width="9.140625" style="80" customWidth="1"/>
  </cols>
  <sheetData>
    <row r="1" ht="12.75">
      <c r="A1" s="80" t="s">
        <v>118</v>
      </c>
    </row>
    <row r="2" ht="12.75">
      <c r="A2" s="80" t="s">
        <v>1</v>
      </c>
    </row>
    <row r="4" spans="2:3" ht="38.25">
      <c r="B4" s="82" t="s">
        <v>119</v>
      </c>
      <c r="C4" s="82" t="s">
        <v>120</v>
      </c>
    </row>
    <row r="5" spans="1:3" ht="12.75">
      <c r="A5" s="95">
        <v>39142</v>
      </c>
      <c r="B5" s="103">
        <v>10.638965610000001</v>
      </c>
      <c r="C5" s="103">
        <v>4.345</v>
      </c>
    </row>
    <row r="6" spans="1:3" ht="12.75">
      <c r="A6" s="95">
        <v>39143</v>
      </c>
      <c r="B6" s="103">
        <v>10.303944855000001</v>
      </c>
      <c r="C6" s="103">
        <v>3.926</v>
      </c>
    </row>
    <row r="7" spans="1:3" ht="12.75">
      <c r="A7" s="95">
        <v>39146</v>
      </c>
      <c r="B7" s="103">
        <v>10.611582265</v>
      </c>
      <c r="C7" s="103">
        <v>5.3</v>
      </c>
    </row>
    <row r="8" spans="1:3" ht="12.75">
      <c r="A8" s="95">
        <v>39147</v>
      </c>
      <c r="B8" s="103">
        <v>9.23199947</v>
      </c>
      <c r="C8" s="103">
        <v>3.207</v>
      </c>
    </row>
    <row r="9" spans="1:3" ht="12.75">
      <c r="A9" s="95">
        <v>39148</v>
      </c>
      <c r="B9" s="103">
        <v>9.756063510000002</v>
      </c>
      <c r="C9" s="103">
        <v>3.829</v>
      </c>
    </row>
    <row r="10" spans="1:3" ht="12.75">
      <c r="A10" s="95">
        <v>39149</v>
      </c>
      <c r="B10" s="103">
        <v>10.626680825</v>
      </c>
      <c r="C10" s="103">
        <v>4.969</v>
      </c>
    </row>
    <row r="11" spans="1:3" ht="12.75">
      <c r="A11" s="95">
        <v>39150</v>
      </c>
      <c r="B11" s="103">
        <v>11.33048195</v>
      </c>
      <c r="C11" s="103">
        <v>5.047</v>
      </c>
    </row>
    <row r="12" spans="1:3" ht="12.75">
      <c r="A12" s="95">
        <v>39153</v>
      </c>
      <c r="B12" s="103">
        <v>9.5488355</v>
      </c>
      <c r="C12" s="103">
        <v>3.2</v>
      </c>
    </row>
    <row r="13" spans="1:3" ht="12.75">
      <c r="A13" s="95">
        <v>39154</v>
      </c>
      <c r="B13" s="103">
        <v>9.536465634999999</v>
      </c>
      <c r="C13" s="103">
        <v>4.679</v>
      </c>
    </row>
    <row r="14" spans="1:3" ht="12.75">
      <c r="A14" s="95">
        <v>39155</v>
      </c>
      <c r="B14" s="103">
        <v>9.388991545</v>
      </c>
      <c r="C14" s="103">
        <v>3.047</v>
      </c>
    </row>
    <row r="15" spans="1:3" ht="12.75">
      <c r="A15" s="95">
        <v>39156</v>
      </c>
      <c r="B15" s="103">
        <v>9.265278509999998</v>
      </c>
      <c r="C15" s="103">
        <v>4.153</v>
      </c>
    </row>
    <row r="16" spans="1:3" ht="12.75">
      <c r="A16" s="95">
        <v>39157</v>
      </c>
      <c r="B16" s="103">
        <v>9.280345665</v>
      </c>
      <c r="C16" s="103">
        <v>4.068</v>
      </c>
    </row>
    <row r="17" spans="1:3" ht="12.75">
      <c r="A17" s="95">
        <v>39160</v>
      </c>
      <c r="B17" s="103">
        <v>10.012868365000003</v>
      </c>
      <c r="C17" s="103">
        <v>6.123</v>
      </c>
    </row>
    <row r="18" spans="1:3" ht="12.75">
      <c r="A18" s="95">
        <v>39161</v>
      </c>
      <c r="B18" s="103">
        <v>14.682925539999998</v>
      </c>
      <c r="C18" s="103">
        <v>6.005</v>
      </c>
    </row>
    <row r="19" spans="1:3" ht="12.75">
      <c r="A19" s="95">
        <v>39162</v>
      </c>
      <c r="B19" s="103">
        <v>16.006286170000003</v>
      </c>
      <c r="C19" s="103">
        <v>7.755</v>
      </c>
    </row>
    <row r="20" spans="1:3" ht="12.75">
      <c r="A20" s="95">
        <v>39163</v>
      </c>
      <c r="B20" s="103">
        <v>12.698917409999998</v>
      </c>
      <c r="C20" s="103">
        <v>4.712</v>
      </c>
    </row>
    <row r="21" spans="1:3" ht="12.75">
      <c r="A21" s="95">
        <v>39164</v>
      </c>
      <c r="B21" s="103">
        <v>13.324588979999998</v>
      </c>
      <c r="C21" s="103">
        <v>9.125</v>
      </c>
    </row>
    <row r="22" spans="1:3" ht="12.75">
      <c r="A22" s="95">
        <v>39167</v>
      </c>
      <c r="B22" s="103">
        <v>17.468747609999998</v>
      </c>
      <c r="C22" s="103">
        <v>9.633</v>
      </c>
    </row>
    <row r="23" spans="1:3" ht="12.75">
      <c r="A23" s="95">
        <v>39168</v>
      </c>
      <c r="B23" s="103">
        <v>15.414924760000002</v>
      </c>
      <c r="C23" s="103">
        <v>8.264</v>
      </c>
    </row>
    <row r="24" spans="1:3" ht="12.75">
      <c r="A24" s="95">
        <v>39169</v>
      </c>
      <c r="B24" s="103">
        <v>15.40527625</v>
      </c>
      <c r="C24" s="103">
        <v>7.721</v>
      </c>
    </row>
    <row r="25" spans="1:3" ht="12.75">
      <c r="A25" s="95">
        <v>39170</v>
      </c>
      <c r="B25" s="103">
        <v>13.907847854999998</v>
      </c>
      <c r="C25" s="103">
        <v>7.099</v>
      </c>
    </row>
    <row r="26" spans="1:3" ht="12.75">
      <c r="A26" s="95">
        <v>39171</v>
      </c>
      <c r="B26" s="103">
        <v>16.392082000000002</v>
      </c>
      <c r="C26" s="103">
        <v>7.241</v>
      </c>
    </row>
    <row r="27" spans="1:3" ht="12.75">
      <c r="A27" s="95">
        <v>39174</v>
      </c>
      <c r="B27" s="103">
        <v>16.14244887</v>
      </c>
      <c r="C27" s="103">
        <v>4.71</v>
      </c>
    </row>
    <row r="28" spans="1:3" ht="12.75">
      <c r="A28" s="95">
        <v>39175</v>
      </c>
      <c r="B28" s="103">
        <v>11.892054869999999</v>
      </c>
      <c r="C28" s="103">
        <v>5.496</v>
      </c>
    </row>
    <row r="29" spans="1:3" ht="12.75">
      <c r="A29" s="95">
        <v>39176</v>
      </c>
      <c r="B29" s="103">
        <v>11.34197486</v>
      </c>
      <c r="C29" s="103">
        <v>4.148</v>
      </c>
    </row>
    <row r="30" spans="1:3" ht="12.75">
      <c r="A30" s="95">
        <v>39177</v>
      </c>
      <c r="B30" s="103">
        <v>11.900145044999999</v>
      </c>
      <c r="C30" s="103">
        <v>5.036</v>
      </c>
    </row>
    <row r="31" spans="1:3" ht="12.75">
      <c r="A31" s="95">
        <v>39178</v>
      </c>
      <c r="B31" s="103">
        <v>11.331698015000002</v>
      </c>
      <c r="C31" s="103">
        <v>5.794</v>
      </c>
    </row>
    <row r="32" spans="1:3" ht="12.75">
      <c r="A32" s="95">
        <v>39182</v>
      </c>
      <c r="B32" s="103">
        <v>12.15476212</v>
      </c>
      <c r="C32" s="103">
        <v>5.428</v>
      </c>
    </row>
    <row r="33" spans="1:3" ht="12.75">
      <c r="A33" s="95">
        <v>39183</v>
      </c>
      <c r="B33" s="103">
        <v>10.3716013</v>
      </c>
      <c r="C33" s="103">
        <v>3.782</v>
      </c>
    </row>
    <row r="34" spans="1:3" ht="12.75">
      <c r="A34" s="95">
        <v>39184</v>
      </c>
      <c r="B34" s="103">
        <v>7.625804035</v>
      </c>
      <c r="C34" s="103">
        <v>3.098</v>
      </c>
    </row>
    <row r="35" spans="1:3" ht="12.75">
      <c r="A35" s="95">
        <v>39185</v>
      </c>
      <c r="B35" s="103">
        <v>8.851371775000002</v>
      </c>
      <c r="C35" s="103">
        <v>4.393</v>
      </c>
    </row>
    <row r="36" spans="1:3" ht="12.75">
      <c r="A36" s="95">
        <v>39188</v>
      </c>
      <c r="B36" s="103">
        <v>9.69882099</v>
      </c>
      <c r="C36" s="103">
        <v>5.448</v>
      </c>
    </row>
    <row r="37" spans="1:3" ht="12.75">
      <c r="A37" s="95">
        <v>39189</v>
      </c>
      <c r="B37" s="103">
        <v>8.545657189999998</v>
      </c>
      <c r="C37" s="103">
        <v>2.57</v>
      </c>
    </row>
    <row r="38" spans="1:3" ht="12.75">
      <c r="A38" s="95">
        <v>39190</v>
      </c>
      <c r="B38" s="103">
        <v>7.569424664999999</v>
      </c>
      <c r="C38" s="103">
        <v>2.886</v>
      </c>
    </row>
    <row r="39" spans="1:3" ht="12.75">
      <c r="A39" s="95">
        <v>39191</v>
      </c>
      <c r="B39" s="103">
        <v>7.41939449</v>
      </c>
      <c r="C39" s="103">
        <v>3.905</v>
      </c>
    </row>
    <row r="40" spans="1:3" ht="12.75">
      <c r="A40" s="95">
        <v>39192</v>
      </c>
      <c r="B40" s="103">
        <v>10.890250465</v>
      </c>
      <c r="C40" s="103">
        <v>4.791</v>
      </c>
    </row>
    <row r="41" spans="1:3" ht="12.75">
      <c r="A41" s="95">
        <v>39195</v>
      </c>
      <c r="B41" s="103">
        <v>12.698191775000002</v>
      </c>
      <c r="C41" s="103">
        <v>5.808</v>
      </c>
    </row>
    <row r="42" spans="1:3" ht="12.75">
      <c r="A42" s="95">
        <v>39196</v>
      </c>
      <c r="B42" s="103">
        <v>10.260726265</v>
      </c>
      <c r="C42" s="103">
        <v>3.54</v>
      </c>
    </row>
    <row r="43" spans="1:3" ht="12.75">
      <c r="A43" s="95">
        <v>39197</v>
      </c>
      <c r="B43" s="103">
        <v>11.834905830000002</v>
      </c>
      <c r="C43" s="103">
        <v>4.847</v>
      </c>
    </row>
    <row r="44" spans="1:3" ht="12.75">
      <c r="A44" s="95">
        <v>39198</v>
      </c>
      <c r="B44" s="103">
        <v>10.954115295</v>
      </c>
      <c r="C44" s="103">
        <v>3.337</v>
      </c>
    </row>
    <row r="45" spans="1:3" ht="12.75">
      <c r="A45" s="95">
        <v>39199</v>
      </c>
      <c r="B45" s="103">
        <v>13.609893074999999</v>
      </c>
      <c r="C45" s="103">
        <v>8.12</v>
      </c>
    </row>
    <row r="46" spans="1:3" ht="12.75">
      <c r="A46" s="95">
        <v>39202</v>
      </c>
      <c r="B46" s="103">
        <v>16.7083336</v>
      </c>
      <c r="C46" s="103">
        <v>5.693</v>
      </c>
    </row>
    <row r="47" spans="1:3" ht="12.75">
      <c r="A47" s="95">
        <v>39204</v>
      </c>
      <c r="B47" s="103">
        <v>11.543623345</v>
      </c>
      <c r="C47" s="103">
        <v>3.22</v>
      </c>
    </row>
    <row r="48" spans="1:3" ht="12.75">
      <c r="A48" s="95">
        <v>39206</v>
      </c>
      <c r="B48" s="103">
        <v>12.94922573</v>
      </c>
      <c r="C48" s="103">
        <v>7.063</v>
      </c>
    </row>
    <row r="49" spans="1:3" ht="12.75">
      <c r="A49" s="95">
        <v>39209</v>
      </c>
      <c r="B49" s="103">
        <v>12.45930409</v>
      </c>
      <c r="C49" s="103">
        <v>6.335</v>
      </c>
    </row>
    <row r="50" spans="1:3" ht="12.75">
      <c r="A50" s="95">
        <v>39210</v>
      </c>
      <c r="B50" s="103">
        <v>9.57110687</v>
      </c>
      <c r="C50" s="103">
        <v>4.384</v>
      </c>
    </row>
    <row r="51" spans="1:3" ht="12.75">
      <c r="A51" s="95">
        <v>39211</v>
      </c>
      <c r="B51" s="103">
        <v>10.684394645000001</v>
      </c>
      <c r="C51" s="103">
        <v>4.675</v>
      </c>
    </row>
    <row r="52" spans="1:3" ht="12.75">
      <c r="A52" s="95">
        <v>39212</v>
      </c>
      <c r="B52" s="103">
        <v>10.89198714</v>
      </c>
      <c r="C52" s="103">
        <v>4.858</v>
      </c>
    </row>
    <row r="53" spans="1:3" ht="12.75">
      <c r="A53" s="95">
        <v>39213</v>
      </c>
      <c r="B53" s="103">
        <v>11.370958295000001</v>
      </c>
      <c r="C53" s="103">
        <v>4.22</v>
      </c>
    </row>
    <row r="54" spans="1:3" ht="12.75">
      <c r="A54" s="95">
        <v>39216</v>
      </c>
      <c r="B54" s="103">
        <v>11.27993548</v>
      </c>
      <c r="C54" s="103">
        <v>6.563</v>
      </c>
    </row>
    <row r="55" spans="1:3" ht="12.75">
      <c r="A55" s="95">
        <v>39217</v>
      </c>
      <c r="B55" s="103">
        <v>10.538204165000002</v>
      </c>
      <c r="C55" s="103">
        <v>4.989</v>
      </c>
    </row>
    <row r="56" spans="1:3" ht="12.75">
      <c r="A56" s="95">
        <v>39218</v>
      </c>
      <c r="B56" s="103">
        <v>10.30157833</v>
      </c>
      <c r="C56" s="103">
        <v>4.18</v>
      </c>
    </row>
    <row r="57" spans="1:3" ht="12.75">
      <c r="A57" s="95">
        <v>39219</v>
      </c>
      <c r="B57" s="103">
        <v>9.73686446</v>
      </c>
      <c r="C57" s="103">
        <v>5.16</v>
      </c>
    </row>
    <row r="58" spans="1:3" ht="12.75">
      <c r="A58" s="95">
        <v>39220</v>
      </c>
      <c r="B58" s="103">
        <v>10.783052904999998</v>
      </c>
      <c r="C58" s="103">
        <v>6.312</v>
      </c>
    </row>
    <row r="59" spans="1:3" ht="12.75">
      <c r="A59" s="95">
        <v>39223</v>
      </c>
      <c r="B59" s="103">
        <v>11.62903577</v>
      </c>
      <c r="C59" s="103">
        <v>5.171</v>
      </c>
    </row>
    <row r="60" spans="1:3" ht="12.75">
      <c r="A60" s="95">
        <v>39224</v>
      </c>
      <c r="B60" s="103">
        <v>8.729942914999999</v>
      </c>
      <c r="C60" s="103">
        <v>3.25</v>
      </c>
    </row>
    <row r="61" spans="1:3" ht="12.75">
      <c r="A61" s="95">
        <v>39225</v>
      </c>
      <c r="B61" s="103">
        <v>11.302678300000002</v>
      </c>
      <c r="C61" s="103">
        <v>8.518</v>
      </c>
    </row>
    <row r="62" spans="1:3" ht="12.75">
      <c r="A62" s="95">
        <v>39226</v>
      </c>
      <c r="B62" s="103">
        <v>12.193583480000001</v>
      </c>
      <c r="C62" s="103">
        <v>6.67</v>
      </c>
    </row>
    <row r="63" spans="1:3" ht="12.75">
      <c r="A63" s="95">
        <v>39227</v>
      </c>
      <c r="B63" s="103">
        <v>12.422843355</v>
      </c>
      <c r="C63" s="103">
        <v>7.652</v>
      </c>
    </row>
    <row r="64" spans="1:3" ht="12.75">
      <c r="A64" s="95">
        <v>39230</v>
      </c>
      <c r="B64" s="103">
        <v>11.787707560000001</v>
      </c>
      <c r="C64" s="103">
        <v>5.441</v>
      </c>
    </row>
    <row r="65" spans="1:3" ht="12.75">
      <c r="A65" s="95">
        <v>39231</v>
      </c>
      <c r="B65" s="103">
        <v>12.932251664999999</v>
      </c>
      <c r="C65" s="103">
        <v>6.55</v>
      </c>
    </row>
    <row r="66" spans="1:3" ht="12.75">
      <c r="A66" s="95">
        <v>39232</v>
      </c>
      <c r="B66" s="103">
        <v>13.332502785000003</v>
      </c>
      <c r="C66" s="103">
        <v>6.189</v>
      </c>
    </row>
    <row r="67" spans="1:3" ht="12.75">
      <c r="A67" s="95">
        <v>39233</v>
      </c>
      <c r="B67" s="103">
        <v>12.607050140000002</v>
      </c>
      <c r="C67" s="103">
        <v>6.99</v>
      </c>
    </row>
    <row r="68" spans="1:3" ht="12.75">
      <c r="A68" s="95">
        <v>39234</v>
      </c>
      <c r="B68" s="103">
        <v>12.181775739999999</v>
      </c>
      <c r="C68" s="103">
        <v>6.569</v>
      </c>
    </row>
    <row r="69" spans="1:3" ht="12.75">
      <c r="A69" s="95">
        <v>39237</v>
      </c>
      <c r="B69" s="103">
        <v>10.99939866</v>
      </c>
      <c r="C69" s="103">
        <v>4.79</v>
      </c>
    </row>
    <row r="70" spans="1:3" ht="12.75">
      <c r="A70" s="95">
        <v>39238</v>
      </c>
      <c r="B70" s="103">
        <v>10.494244435</v>
      </c>
      <c r="C70" s="103">
        <v>6.28</v>
      </c>
    </row>
    <row r="71" spans="1:3" ht="12.75">
      <c r="A71" s="95">
        <v>39239</v>
      </c>
      <c r="B71" s="103">
        <v>11.147813180000002</v>
      </c>
      <c r="C71" s="103">
        <v>7.531</v>
      </c>
    </row>
    <row r="72" spans="1:3" ht="12.75">
      <c r="A72" s="95">
        <v>39241</v>
      </c>
      <c r="B72" s="103">
        <v>13.080343815</v>
      </c>
      <c r="C72" s="103">
        <v>9.829</v>
      </c>
    </row>
    <row r="73" spans="1:3" ht="12.75">
      <c r="A73" s="95">
        <v>39244</v>
      </c>
      <c r="B73" s="103">
        <v>11.264268085</v>
      </c>
      <c r="C73" s="103">
        <v>3.895</v>
      </c>
    </row>
    <row r="74" spans="1:3" ht="12.75">
      <c r="A74" s="95">
        <v>39245</v>
      </c>
      <c r="B74" s="103">
        <v>8.715972710000003</v>
      </c>
      <c r="C74" s="103">
        <v>4.605</v>
      </c>
    </row>
    <row r="75" spans="1:3" ht="12.75">
      <c r="A75" s="95">
        <v>39246</v>
      </c>
      <c r="B75" s="103">
        <v>10.613914375</v>
      </c>
      <c r="C75" s="103">
        <v>6.712</v>
      </c>
    </row>
    <row r="76" spans="1:3" ht="12.75">
      <c r="A76" s="95">
        <v>39247</v>
      </c>
      <c r="B76" s="103">
        <v>11.211273985000002</v>
      </c>
      <c r="C76" s="103">
        <v>5.223</v>
      </c>
    </row>
    <row r="77" spans="1:3" ht="12.75">
      <c r="A77" s="95">
        <v>39248</v>
      </c>
      <c r="B77" s="103">
        <v>10.835154260000001</v>
      </c>
      <c r="C77" s="103">
        <v>5.77</v>
      </c>
    </row>
    <row r="78" spans="1:3" ht="12.75">
      <c r="A78" s="95">
        <v>39251</v>
      </c>
      <c r="B78" s="103">
        <v>11.013852455</v>
      </c>
      <c r="C78" s="103">
        <v>4.873</v>
      </c>
    </row>
    <row r="79" spans="1:3" ht="12.75">
      <c r="A79" s="95">
        <v>39252</v>
      </c>
      <c r="B79" s="103">
        <v>10.406680824999999</v>
      </c>
      <c r="C79" s="103">
        <v>5.653</v>
      </c>
    </row>
    <row r="80" spans="1:3" ht="12.75">
      <c r="A80" s="95">
        <v>39253</v>
      </c>
      <c r="B80" s="103">
        <v>11.113070464999998</v>
      </c>
      <c r="C80" s="103">
        <v>6.683</v>
      </c>
    </row>
    <row r="81" spans="1:3" ht="12.75">
      <c r="A81" s="95">
        <v>39254</v>
      </c>
      <c r="B81" s="103">
        <v>11.831747375</v>
      </c>
      <c r="C81" s="103">
        <v>7.374</v>
      </c>
    </row>
    <row r="82" spans="1:3" ht="12.75">
      <c r="A82" s="95">
        <v>39255</v>
      </c>
      <c r="B82" s="103">
        <v>11.402009430000001</v>
      </c>
      <c r="C82" s="103">
        <v>5.058</v>
      </c>
    </row>
    <row r="83" spans="1:3" ht="12.75">
      <c r="A83" s="95">
        <v>39258</v>
      </c>
      <c r="B83" s="103">
        <v>10.58254227</v>
      </c>
      <c r="C83" s="103">
        <v>5.195</v>
      </c>
    </row>
    <row r="84" spans="1:3" ht="12.75">
      <c r="A84" s="95">
        <v>39259</v>
      </c>
      <c r="B84" s="103">
        <v>10.915896974999999</v>
      </c>
      <c r="C84" s="103">
        <v>3.053</v>
      </c>
    </row>
    <row r="85" spans="1:3" ht="12.75">
      <c r="A85" s="95">
        <v>39260</v>
      </c>
      <c r="B85" s="103">
        <v>10.051780105</v>
      </c>
      <c r="C85" s="103">
        <v>3.258</v>
      </c>
    </row>
    <row r="86" spans="1:3" ht="12.75">
      <c r="A86" s="95">
        <v>39261</v>
      </c>
      <c r="B86" s="103">
        <v>11.131318615</v>
      </c>
      <c r="C86" s="103">
        <v>5.82</v>
      </c>
    </row>
    <row r="87" spans="1:3" ht="12.75">
      <c r="A87" s="95">
        <v>39262</v>
      </c>
      <c r="B87" s="103">
        <v>13.315779769999999</v>
      </c>
      <c r="C87" s="103">
        <v>5.386</v>
      </c>
    </row>
    <row r="88" spans="1:3" ht="12.75">
      <c r="A88" s="95">
        <v>39265</v>
      </c>
      <c r="B88" s="103">
        <v>13.50507054</v>
      </c>
      <c r="C88" s="103">
        <v>6.157</v>
      </c>
    </row>
    <row r="89" spans="1:3" ht="12.75">
      <c r="A89" s="95">
        <v>39266</v>
      </c>
      <c r="B89" s="103">
        <v>11.02437946</v>
      </c>
      <c r="C89" s="103">
        <v>4.351</v>
      </c>
    </row>
    <row r="90" spans="1:3" ht="12.75">
      <c r="A90" s="95">
        <v>39267</v>
      </c>
      <c r="B90" s="103">
        <v>9.492292145</v>
      </c>
      <c r="C90" s="103">
        <v>5.825</v>
      </c>
    </row>
    <row r="91" spans="1:3" ht="12.75">
      <c r="A91" s="95">
        <v>39268</v>
      </c>
      <c r="B91" s="103">
        <v>11.977199215</v>
      </c>
      <c r="C91" s="103">
        <v>7.129</v>
      </c>
    </row>
    <row r="92" spans="1:3" ht="12.75">
      <c r="A92" s="95">
        <v>39269</v>
      </c>
      <c r="B92" s="103">
        <v>10.596705850000001</v>
      </c>
      <c r="C92" s="103">
        <v>4.664</v>
      </c>
    </row>
    <row r="93" spans="1:3" ht="12.75">
      <c r="A93" s="95">
        <v>39272</v>
      </c>
      <c r="B93" s="103">
        <v>10.200361865</v>
      </c>
      <c r="C93" s="103">
        <v>6.445</v>
      </c>
    </row>
    <row r="94" spans="1:3" ht="12.75">
      <c r="A94" s="95">
        <v>39273</v>
      </c>
      <c r="B94" s="103">
        <v>12.517057860000001</v>
      </c>
      <c r="C94" s="103">
        <v>7.735</v>
      </c>
    </row>
    <row r="95" spans="1:3" ht="12.75">
      <c r="A95" s="95">
        <v>39274</v>
      </c>
      <c r="B95" s="103">
        <v>12.20624699</v>
      </c>
      <c r="C95" s="103">
        <v>6.656</v>
      </c>
    </row>
    <row r="96" spans="1:3" ht="12.75">
      <c r="A96" s="95">
        <v>39275</v>
      </c>
      <c r="B96" s="103">
        <v>12.899732095</v>
      </c>
      <c r="C96" s="103">
        <v>7.252</v>
      </c>
    </row>
    <row r="97" spans="1:3" ht="12.75">
      <c r="A97" s="95">
        <v>39276</v>
      </c>
      <c r="B97" s="103">
        <v>12.54152261</v>
      </c>
      <c r="C97" s="103">
        <v>6.232</v>
      </c>
    </row>
    <row r="98" spans="1:3" ht="12.75">
      <c r="A98" s="95">
        <v>39279</v>
      </c>
      <c r="B98" s="103">
        <v>9.382926934999999</v>
      </c>
      <c r="C98" s="103">
        <v>2.6</v>
      </c>
    </row>
    <row r="99" spans="1:3" ht="12.75">
      <c r="A99" s="95">
        <v>39280</v>
      </c>
      <c r="B99" s="103">
        <v>8.41861234</v>
      </c>
      <c r="C99" s="103">
        <v>4.15</v>
      </c>
    </row>
    <row r="100" spans="1:3" ht="12.75">
      <c r="A100" s="95">
        <v>39281</v>
      </c>
      <c r="B100" s="103">
        <v>7.33878587</v>
      </c>
      <c r="C100" s="103">
        <v>2.347</v>
      </c>
    </row>
    <row r="101" spans="1:3" ht="12.75">
      <c r="A101" s="95">
        <v>39282</v>
      </c>
      <c r="B101" s="103">
        <v>6.78899926</v>
      </c>
      <c r="C101" s="103">
        <v>2.772</v>
      </c>
    </row>
    <row r="102" spans="1:3" ht="12.75">
      <c r="A102" s="95">
        <v>39283</v>
      </c>
      <c r="B102" s="103">
        <v>8.782247855</v>
      </c>
      <c r="C102" s="103">
        <v>4.701</v>
      </c>
    </row>
    <row r="103" spans="1:3" ht="12.75">
      <c r="A103" s="95">
        <v>39286</v>
      </c>
      <c r="B103" s="103">
        <v>11.117514265</v>
      </c>
      <c r="C103" s="103">
        <v>5.578</v>
      </c>
    </row>
    <row r="104" spans="1:3" ht="12.75">
      <c r="A104" s="95">
        <v>39287</v>
      </c>
      <c r="B104" s="103">
        <v>10.692023915</v>
      </c>
      <c r="C104" s="103">
        <v>4.953</v>
      </c>
    </row>
    <row r="105" spans="1:3" ht="12.75">
      <c r="A105" s="95">
        <v>39288</v>
      </c>
      <c r="B105" s="103">
        <v>10.825568024999999</v>
      </c>
      <c r="C105" s="103">
        <v>7.643</v>
      </c>
    </row>
    <row r="106" spans="1:3" ht="12.75">
      <c r="A106" s="95">
        <v>39289</v>
      </c>
      <c r="B106" s="103">
        <v>12.386092520000002</v>
      </c>
      <c r="C106" s="103">
        <v>6.24</v>
      </c>
    </row>
    <row r="107" spans="1:3" ht="12.75">
      <c r="A107" s="95">
        <v>39290</v>
      </c>
      <c r="B107" s="103">
        <v>13.109456125000001</v>
      </c>
      <c r="C107" s="103">
        <v>8.765</v>
      </c>
    </row>
    <row r="108" spans="1:3" ht="12.75">
      <c r="A108" s="95">
        <v>39293</v>
      </c>
      <c r="B108" s="103">
        <v>11.10904787</v>
      </c>
      <c r="C108" s="103">
        <v>3.45</v>
      </c>
    </row>
    <row r="109" spans="1:3" ht="12.75">
      <c r="A109" s="95">
        <v>39294</v>
      </c>
      <c r="B109" s="103">
        <v>9.10673951</v>
      </c>
      <c r="C109" s="103">
        <v>3.335</v>
      </c>
    </row>
    <row r="110" spans="1:3" ht="12.75">
      <c r="A110" s="95">
        <v>39295</v>
      </c>
      <c r="B110" s="103">
        <v>10.102866534999999</v>
      </c>
      <c r="C110" s="103">
        <v>6.427</v>
      </c>
    </row>
    <row r="111" spans="1:3" ht="12.75">
      <c r="A111" s="95">
        <v>39296</v>
      </c>
      <c r="B111" s="103">
        <v>10.916636174999999</v>
      </c>
      <c r="C111" s="103">
        <v>5.063</v>
      </c>
    </row>
    <row r="112" spans="1:3" ht="12.75">
      <c r="A112" s="95">
        <v>39297</v>
      </c>
      <c r="B112" s="103">
        <v>9.548003289999999</v>
      </c>
      <c r="C112" s="103">
        <v>3.061</v>
      </c>
    </row>
    <row r="113" spans="1:3" ht="12.75">
      <c r="A113" s="95">
        <v>39300</v>
      </c>
      <c r="B113" s="103">
        <v>9.303823414999998</v>
      </c>
      <c r="C113" s="103">
        <v>4.372</v>
      </c>
    </row>
    <row r="114" spans="1:3" ht="12.75">
      <c r="A114" s="95">
        <v>39301</v>
      </c>
      <c r="B114" s="103">
        <v>8.703847725</v>
      </c>
      <c r="C114" s="103">
        <v>2.229</v>
      </c>
    </row>
    <row r="115" spans="1:3" ht="12.75">
      <c r="A115" s="95">
        <v>39302</v>
      </c>
      <c r="B115" s="103">
        <v>7.594848594999999</v>
      </c>
      <c r="C115" s="103">
        <v>4.3735</v>
      </c>
    </row>
    <row r="116" spans="1:3" ht="12.75">
      <c r="A116" s="95">
        <v>39303</v>
      </c>
      <c r="B116" s="103">
        <v>9.64797001</v>
      </c>
      <c r="C116" s="103">
        <v>5.455</v>
      </c>
    </row>
    <row r="117" spans="1:3" ht="12.75">
      <c r="A117" s="95">
        <v>39304</v>
      </c>
      <c r="B117" s="103">
        <v>12.152210519999999</v>
      </c>
      <c r="C117" s="103">
        <v>7.02</v>
      </c>
    </row>
    <row r="118" spans="1:3" ht="12.75">
      <c r="A118" s="95">
        <v>39307</v>
      </c>
      <c r="B118" s="103">
        <v>12.2901905</v>
      </c>
      <c r="C118" s="103">
        <v>5.127</v>
      </c>
    </row>
    <row r="119" spans="1:3" ht="12.75">
      <c r="A119" s="95">
        <v>39308</v>
      </c>
      <c r="B119" s="103">
        <v>12.690476830000001</v>
      </c>
      <c r="C119" s="103">
        <v>6.55</v>
      </c>
    </row>
    <row r="120" spans="1:3" ht="12.75">
      <c r="A120" s="95">
        <v>39310</v>
      </c>
      <c r="B120" s="103">
        <v>11.799134454999999</v>
      </c>
      <c r="C120" s="103">
        <v>4.955</v>
      </c>
    </row>
    <row r="121" spans="1:3" ht="12.75">
      <c r="A121" s="95">
        <v>39311</v>
      </c>
      <c r="B121" s="103">
        <v>10.724132145</v>
      </c>
      <c r="C121" s="103">
        <v>6.823</v>
      </c>
    </row>
    <row r="122" spans="1:3" ht="12.75">
      <c r="A122" s="95">
        <v>39314</v>
      </c>
      <c r="B122" s="103">
        <v>11.83551134</v>
      </c>
      <c r="C122" s="103">
        <v>5.89</v>
      </c>
    </row>
    <row r="123" spans="1:3" ht="12.75">
      <c r="A123" s="95">
        <v>39315</v>
      </c>
      <c r="B123" s="103">
        <v>13.114942025</v>
      </c>
      <c r="C123" s="103">
        <v>6.515</v>
      </c>
    </row>
    <row r="124" spans="1:3" ht="12.75">
      <c r="A124" s="95">
        <v>39316</v>
      </c>
      <c r="B124" s="103">
        <v>14.391787545</v>
      </c>
      <c r="C124" s="103">
        <v>8.22</v>
      </c>
    </row>
    <row r="125" spans="1:3" ht="12.75">
      <c r="A125" s="95">
        <v>39317</v>
      </c>
      <c r="B125" s="103">
        <v>15.358562445</v>
      </c>
      <c r="C125" s="103">
        <v>8.406</v>
      </c>
    </row>
    <row r="126" spans="1:3" ht="12.75">
      <c r="A126" s="95">
        <v>39318</v>
      </c>
      <c r="B126" s="103">
        <v>14.114845199999998</v>
      </c>
      <c r="C126" s="103">
        <v>7.141</v>
      </c>
    </row>
    <row r="127" spans="1:3" ht="12.75">
      <c r="A127" s="95">
        <v>39321</v>
      </c>
      <c r="B127" s="103">
        <v>14.316074760000001</v>
      </c>
      <c r="C127" s="103">
        <v>7.36</v>
      </c>
    </row>
    <row r="128" spans="1:3" ht="12.75">
      <c r="A128" s="95">
        <v>39322</v>
      </c>
      <c r="B128" s="103">
        <v>15.12814168</v>
      </c>
      <c r="C128" s="103">
        <v>10.071</v>
      </c>
    </row>
    <row r="129" spans="1:3" ht="12.75">
      <c r="A129" s="95">
        <v>39323</v>
      </c>
      <c r="B129" s="103">
        <v>14.604004630000002</v>
      </c>
      <c r="C129" s="103">
        <v>7.86</v>
      </c>
    </row>
    <row r="130" spans="1:3" ht="12.75">
      <c r="A130" s="95">
        <v>39324</v>
      </c>
      <c r="B130" s="103">
        <v>12.96026306</v>
      </c>
      <c r="C130" s="103">
        <v>5.654</v>
      </c>
    </row>
    <row r="131" spans="1:3" ht="12.75">
      <c r="A131" s="95">
        <v>39325</v>
      </c>
      <c r="B131" s="103">
        <v>11.820478035</v>
      </c>
      <c r="C131" s="103">
        <v>4.428</v>
      </c>
    </row>
    <row r="132" spans="1:3" ht="12.75">
      <c r="A132" s="95">
        <v>39328</v>
      </c>
      <c r="B132" s="103">
        <v>10.933002534999998</v>
      </c>
      <c r="C132" s="103">
        <v>5.111</v>
      </c>
    </row>
    <row r="133" spans="1:3" ht="12.75">
      <c r="A133" s="95">
        <v>39329</v>
      </c>
      <c r="B133" s="103">
        <v>11.976151259999998</v>
      </c>
      <c r="C133" s="103">
        <v>5.38</v>
      </c>
    </row>
    <row r="134" spans="1:3" ht="12.75">
      <c r="A134" s="95">
        <v>39330</v>
      </c>
      <c r="B134" s="103">
        <v>11.61796214</v>
      </c>
      <c r="C134" s="103">
        <v>6.752</v>
      </c>
    </row>
    <row r="135" spans="1:3" ht="12.75">
      <c r="A135" s="95">
        <v>39331</v>
      </c>
      <c r="B135" s="103">
        <v>12.303645045</v>
      </c>
      <c r="C135" s="103">
        <v>7.034</v>
      </c>
    </row>
    <row r="136" spans="1:3" ht="12.75">
      <c r="A136" s="95">
        <v>39332</v>
      </c>
      <c r="B136" s="103">
        <v>10.43932599</v>
      </c>
      <c r="C136" s="103">
        <v>4.51</v>
      </c>
    </row>
    <row r="137" spans="1:3" ht="12.75">
      <c r="A137" s="95">
        <v>39335</v>
      </c>
      <c r="B137" s="103">
        <v>10.42917724</v>
      </c>
      <c r="C137" s="103">
        <v>6.521</v>
      </c>
    </row>
    <row r="138" spans="1:3" ht="12.75">
      <c r="A138" s="95">
        <v>39336</v>
      </c>
      <c r="B138" s="103">
        <v>10.785661435</v>
      </c>
      <c r="C138" s="103">
        <v>3.77</v>
      </c>
    </row>
    <row r="139" spans="1:3" ht="12.75">
      <c r="A139" s="95">
        <v>39337</v>
      </c>
      <c r="B139" s="103">
        <v>9.39890028</v>
      </c>
      <c r="C139" s="103">
        <v>5.649</v>
      </c>
    </row>
    <row r="140" spans="1:3" ht="12.75">
      <c r="A140" s="95">
        <v>39338</v>
      </c>
      <c r="B140" s="103">
        <v>10.611880435</v>
      </c>
      <c r="C140" s="103">
        <v>5.673</v>
      </c>
    </row>
    <row r="141" spans="1:3" ht="12.75">
      <c r="A141" s="95">
        <v>39339</v>
      </c>
      <c r="B141" s="103">
        <v>11.28291632</v>
      </c>
      <c r="C141" s="103">
        <v>5.877</v>
      </c>
    </row>
    <row r="142" spans="1:3" ht="12.75">
      <c r="A142" s="95">
        <v>39342</v>
      </c>
      <c r="B142" s="103">
        <v>10.983914810000002</v>
      </c>
      <c r="C142" s="103">
        <v>5.06</v>
      </c>
    </row>
    <row r="143" spans="1:3" ht="12.75">
      <c r="A143" s="95">
        <v>39343</v>
      </c>
      <c r="B143" s="103">
        <v>10.387590230000002</v>
      </c>
      <c r="C143" s="103">
        <v>4.01</v>
      </c>
    </row>
    <row r="144" spans="1:3" ht="12.75">
      <c r="A144" s="95">
        <v>39344</v>
      </c>
      <c r="B144" s="103">
        <v>8.043678405000001</v>
      </c>
      <c r="C144" s="103">
        <v>3.484</v>
      </c>
    </row>
    <row r="145" spans="1:3" ht="12.75">
      <c r="A145" s="95">
        <v>39345</v>
      </c>
      <c r="B145" s="103">
        <v>10.577397515000001</v>
      </c>
      <c r="C145" s="103">
        <v>6.707</v>
      </c>
    </row>
    <row r="146" spans="1:3" ht="12.75">
      <c r="A146" s="95">
        <v>39346</v>
      </c>
      <c r="B146" s="103">
        <v>13.0418812</v>
      </c>
      <c r="C146" s="103">
        <v>5.765</v>
      </c>
    </row>
    <row r="147" spans="1:3" ht="12.75">
      <c r="A147" s="95">
        <v>39349</v>
      </c>
      <c r="B147" s="103">
        <v>13.90193968</v>
      </c>
      <c r="C147" s="103">
        <v>8.515</v>
      </c>
    </row>
    <row r="148" spans="1:3" ht="12.75">
      <c r="A148" s="95">
        <v>39350</v>
      </c>
      <c r="B148" s="103">
        <v>16.238551815</v>
      </c>
      <c r="C148" s="103">
        <v>8.346</v>
      </c>
    </row>
    <row r="149" spans="1:3" ht="12.75">
      <c r="A149" s="95">
        <v>39351</v>
      </c>
      <c r="B149" s="103">
        <v>15.389119560000003</v>
      </c>
      <c r="C149" s="103">
        <v>8.298</v>
      </c>
    </row>
    <row r="150" spans="1:3" ht="12.75">
      <c r="A150" s="95">
        <v>39352</v>
      </c>
      <c r="B150" s="103">
        <v>14.574205245000002</v>
      </c>
      <c r="C150" s="103">
        <v>4.927</v>
      </c>
    </row>
    <row r="151" spans="1:3" ht="12.75">
      <c r="A151" s="95">
        <v>39353</v>
      </c>
      <c r="B151" s="103">
        <v>14.31016494</v>
      </c>
      <c r="C151" s="103">
        <v>5.316</v>
      </c>
    </row>
    <row r="152" spans="1:3" ht="12.75">
      <c r="A152" s="95">
        <v>39356</v>
      </c>
      <c r="B152" s="103">
        <v>13.138423134999998</v>
      </c>
      <c r="C152" s="103">
        <v>5.636</v>
      </c>
    </row>
    <row r="153" spans="1:3" ht="12.75">
      <c r="A153" s="95">
        <v>39357</v>
      </c>
      <c r="B153" s="103">
        <v>13.136538495000002</v>
      </c>
      <c r="C153" s="103">
        <v>6.564</v>
      </c>
    </row>
    <row r="154" spans="1:3" ht="12.75">
      <c r="A154" s="95">
        <v>39358</v>
      </c>
      <c r="B154" s="103">
        <v>11.946709475000002</v>
      </c>
      <c r="C154" s="103">
        <v>6.181</v>
      </c>
    </row>
    <row r="155" spans="1:3" ht="12.75">
      <c r="A155" s="95">
        <v>39359</v>
      </c>
      <c r="B155" s="103">
        <v>7.99992838</v>
      </c>
      <c r="C155" s="103">
        <v>3.377</v>
      </c>
    </row>
    <row r="156" spans="1:3" ht="12.75">
      <c r="A156" s="95">
        <v>39360</v>
      </c>
      <c r="B156" s="103">
        <v>8.339369159999999</v>
      </c>
      <c r="C156" s="103">
        <v>5.365</v>
      </c>
    </row>
    <row r="157" spans="1:3" ht="12.75">
      <c r="A157" s="95">
        <v>39363</v>
      </c>
      <c r="B157" s="103">
        <v>10.94554319</v>
      </c>
      <c r="C157" s="103">
        <v>6.623</v>
      </c>
    </row>
    <row r="158" spans="1:3" ht="12.75">
      <c r="A158" s="95">
        <v>39364</v>
      </c>
      <c r="B158" s="103">
        <v>10.599264275</v>
      </c>
      <c r="C158" s="103">
        <v>5.724</v>
      </c>
    </row>
    <row r="159" spans="1:3" ht="12.75">
      <c r="A159" s="95">
        <v>39365</v>
      </c>
      <c r="B159" s="103">
        <v>10.19557008</v>
      </c>
      <c r="C159" s="103">
        <v>4.393</v>
      </c>
    </row>
    <row r="160" spans="1:3" ht="12.75">
      <c r="A160" s="95">
        <v>39366</v>
      </c>
      <c r="B160" s="103">
        <v>9.169530020000002</v>
      </c>
      <c r="C160" s="103">
        <v>3.73</v>
      </c>
    </row>
    <row r="161" spans="1:3" ht="12.75">
      <c r="A161" s="95">
        <v>39367</v>
      </c>
      <c r="B161" s="103">
        <v>8.647219215</v>
      </c>
      <c r="C161" s="103">
        <v>4.611</v>
      </c>
    </row>
    <row r="162" spans="1:3" ht="12.75">
      <c r="A162" s="95">
        <v>39370</v>
      </c>
      <c r="B162" s="103">
        <v>8.250461395</v>
      </c>
      <c r="C162" s="103">
        <v>2.971</v>
      </c>
    </row>
    <row r="163" spans="1:3" ht="12.75">
      <c r="A163" s="95">
        <v>39371</v>
      </c>
      <c r="B163" s="103">
        <v>8.339422129999997</v>
      </c>
      <c r="C163" s="103">
        <v>4.905</v>
      </c>
    </row>
    <row r="164" spans="1:3" ht="12.75">
      <c r="A164" s="95">
        <v>39372</v>
      </c>
      <c r="B164" s="103">
        <v>7.61315388</v>
      </c>
      <c r="C164" s="103">
        <v>1.928</v>
      </c>
    </row>
    <row r="165" spans="1:3" ht="12.75">
      <c r="A165" s="95">
        <v>39373</v>
      </c>
      <c r="B165" s="103">
        <v>8.066294995</v>
      </c>
      <c r="C165" s="103">
        <v>4.94</v>
      </c>
    </row>
    <row r="166" spans="1:3" ht="12.75">
      <c r="A166" s="95">
        <v>39374</v>
      </c>
      <c r="B166" s="103">
        <v>9.218554950000001</v>
      </c>
      <c r="C166" s="103">
        <v>3.258</v>
      </c>
    </row>
    <row r="167" spans="1:3" ht="12.75">
      <c r="A167" s="95">
        <v>39377</v>
      </c>
      <c r="B167" s="103">
        <v>10.029289069999999</v>
      </c>
      <c r="C167" s="103">
        <v>6.484</v>
      </c>
    </row>
    <row r="168" spans="1:3" ht="12.75">
      <c r="A168" s="95">
        <v>39378</v>
      </c>
      <c r="B168" s="103">
        <v>11.644164415</v>
      </c>
      <c r="C168" s="103">
        <v>6.5713</v>
      </c>
    </row>
    <row r="169" spans="1:3" ht="12.75">
      <c r="A169" s="95">
        <v>39379</v>
      </c>
      <c r="B169" s="103">
        <v>9.594704969999999</v>
      </c>
      <c r="C169" s="103">
        <v>4.53</v>
      </c>
    </row>
    <row r="170" spans="1:3" ht="12.75">
      <c r="A170" s="95">
        <v>39380</v>
      </c>
      <c r="B170" s="103">
        <v>13.93972508</v>
      </c>
      <c r="C170" s="103">
        <v>11.47</v>
      </c>
    </row>
    <row r="171" spans="1:3" ht="12.75">
      <c r="A171" s="95">
        <v>39381</v>
      </c>
      <c r="B171" s="103">
        <v>15.350718489999998</v>
      </c>
      <c r="C171" s="103">
        <v>3.865</v>
      </c>
    </row>
    <row r="172" spans="1:3" ht="12.75">
      <c r="A172" s="95">
        <v>39384</v>
      </c>
      <c r="B172" s="103">
        <v>12.309466485000002</v>
      </c>
      <c r="C172" s="103">
        <v>4.778</v>
      </c>
    </row>
    <row r="173" spans="1:3" ht="12.75">
      <c r="A173" s="95">
        <v>39385</v>
      </c>
      <c r="B173" s="103">
        <v>10.437250595000002</v>
      </c>
      <c r="C173" s="103">
        <v>3.269</v>
      </c>
    </row>
    <row r="174" spans="1:3" ht="12.75">
      <c r="A174" s="95">
        <v>39386</v>
      </c>
      <c r="B174" s="103">
        <v>8.970430050000001</v>
      </c>
      <c r="C174" s="103">
        <v>3.365</v>
      </c>
    </row>
    <row r="175" spans="1:3" ht="12.75">
      <c r="A175" s="95">
        <v>39388</v>
      </c>
      <c r="B175" s="103">
        <v>10.082941049999999</v>
      </c>
      <c r="C175" s="103">
        <v>3.487</v>
      </c>
    </row>
    <row r="176" spans="1:3" ht="12.75">
      <c r="A176" s="95">
        <v>39391</v>
      </c>
      <c r="B176" s="103">
        <v>9.831720970000001</v>
      </c>
      <c r="C176" s="103">
        <v>4.965</v>
      </c>
    </row>
    <row r="177" spans="1:3" ht="12.75">
      <c r="A177" s="95">
        <v>39392</v>
      </c>
      <c r="B177" s="103">
        <v>10.367755285000001</v>
      </c>
      <c r="C177" s="103">
        <v>6.202</v>
      </c>
    </row>
    <row r="178" spans="1:3" ht="12.75">
      <c r="A178" s="95">
        <v>39393</v>
      </c>
      <c r="B178" s="103">
        <v>11.997646005000002</v>
      </c>
      <c r="C178" s="103">
        <v>7.26</v>
      </c>
    </row>
    <row r="179" spans="1:3" ht="12.75">
      <c r="A179" s="95">
        <v>39394</v>
      </c>
      <c r="B179" s="103">
        <v>11.13648186</v>
      </c>
      <c r="C179" s="103">
        <v>5.726</v>
      </c>
    </row>
    <row r="180" spans="1:3" ht="12.75">
      <c r="A180" s="95">
        <v>39395</v>
      </c>
      <c r="B180" s="103">
        <v>9.707365825</v>
      </c>
      <c r="C180" s="103">
        <v>3.508</v>
      </c>
    </row>
    <row r="181" spans="1:3" ht="12.75">
      <c r="A181" s="95">
        <v>39398</v>
      </c>
      <c r="B181" s="103">
        <v>8.923267465</v>
      </c>
      <c r="C181" s="103">
        <v>4.591</v>
      </c>
    </row>
    <row r="182" spans="1:3" ht="12.75">
      <c r="A182" s="95">
        <v>39399</v>
      </c>
      <c r="B182" s="103">
        <v>11.087176415</v>
      </c>
      <c r="C182" s="103">
        <v>5.08</v>
      </c>
    </row>
    <row r="183" spans="1:3" ht="12.75">
      <c r="A183" s="95">
        <v>39400</v>
      </c>
      <c r="B183" s="103">
        <v>9.766008965000001</v>
      </c>
      <c r="C183" s="103">
        <v>3.71</v>
      </c>
    </row>
    <row r="184" spans="1:3" ht="12.75">
      <c r="A184" s="95">
        <v>39401</v>
      </c>
      <c r="B184" s="103">
        <v>10.553388995</v>
      </c>
      <c r="C184" s="103">
        <v>5.302</v>
      </c>
    </row>
    <row r="185" spans="1:3" ht="12.75">
      <c r="A185" s="95">
        <v>39402</v>
      </c>
      <c r="B185" s="103">
        <v>11.10448545</v>
      </c>
      <c r="C185" s="103">
        <v>4.649</v>
      </c>
    </row>
    <row r="186" spans="1:3" ht="12.75">
      <c r="A186" s="95">
        <v>39405</v>
      </c>
      <c r="B186" s="103">
        <v>10.640759095</v>
      </c>
      <c r="C186" s="103">
        <v>5.7</v>
      </c>
    </row>
    <row r="187" spans="1:3" ht="12.75">
      <c r="A187" s="95">
        <v>39406</v>
      </c>
      <c r="B187" s="103">
        <v>11.998608355</v>
      </c>
      <c r="C187" s="103">
        <v>3.955</v>
      </c>
    </row>
    <row r="188" spans="1:3" ht="12.75">
      <c r="A188" s="95">
        <v>39407</v>
      </c>
      <c r="B188" s="103">
        <v>12.66734719</v>
      </c>
      <c r="C188" s="103">
        <v>3.955</v>
      </c>
    </row>
    <row r="189" spans="1:3" ht="12.75">
      <c r="A189" s="95">
        <v>39408</v>
      </c>
      <c r="B189" s="103">
        <v>8.928204995</v>
      </c>
      <c r="C189" s="103">
        <v>5.06</v>
      </c>
    </row>
    <row r="190" spans="1:3" ht="12.75">
      <c r="A190" s="95">
        <v>39409</v>
      </c>
      <c r="B190" s="103">
        <v>12.849668485</v>
      </c>
      <c r="C190" s="103">
        <v>6.845</v>
      </c>
    </row>
    <row r="191" spans="1:3" ht="12.75">
      <c r="A191" s="95">
        <v>39412</v>
      </c>
      <c r="B191" s="103">
        <v>11.085101430000002</v>
      </c>
      <c r="C191" s="103">
        <v>3.987</v>
      </c>
    </row>
    <row r="192" spans="1:3" ht="12.75">
      <c r="A192" s="95">
        <v>39413</v>
      </c>
      <c r="B192" s="103">
        <v>10.15248267</v>
      </c>
      <c r="C192" s="103">
        <v>2.864</v>
      </c>
    </row>
    <row r="193" spans="1:3" ht="12.75">
      <c r="A193" s="95">
        <v>39414</v>
      </c>
      <c r="B193" s="103">
        <v>10.800467235</v>
      </c>
      <c r="C193" s="103">
        <v>6.26</v>
      </c>
    </row>
    <row r="194" spans="1:3" ht="12.75">
      <c r="A194" s="95">
        <v>39415</v>
      </c>
      <c r="B194" s="103">
        <v>13.357551954999998</v>
      </c>
      <c r="C194" s="103">
        <v>6.644</v>
      </c>
    </row>
    <row r="195" spans="1:3" ht="12.75">
      <c r="A195" s="95">
        <v>39416</v>
      </c>
      <c r="B195" s="103">
        <v>19.000416195000003</v>
      </c>
      <c r="C195" s="103">
        <v>10.234</v>
      </c>
    </row>
    <row r="196" spans="1:3" ht="12.75">
      <c r="A196" s="95">
        <v>39419</v>
      </c>
      <c r="B196" s="103">
        <v>17.501962689999996</v>
      </c>
      <c r="C196" s="103">
        <v>9.214</v>
      </c>
    </row>
    <row r="197" spans="1:3" ht="12.75">
      <c r="A197" s="95">
        <v>39420</v>
      </c>
      <c r="B197" s="103">
        <v>18.607403835</v>
      </c>
      <c r="C197" s="103">
        <v>10.16</v>
      </c>
    </row>
    <row r="198" spans="1:3" ht="12.75">
      <c r="A198" s="95">
        <v>39421</v>
      </c>
      <c r="B198" s="103">
        <v>17.126279855000003</v>
      </c>
      <c r="C198" s="103">
        <v>9.887</v>
      </c>
    </row>
    <row r="199" spans="1:3" ht="12.75">
      <c r="A199" s="95">
        <v>39422</v>
      </c>
      <c r="B199" s="103">
        <v>18.3345063</v>
      </c>
      <c r="C199" s="103">
        <v>12.147</v>
      </c>
    </row>
    <row r="200" spans="1:3" ht="12.75">
      <c r="A200" s="95">
        <v>39423</v>
      </c>
      <c r="B200" s="103">
        <v>18.037113665</v>
      </c>
      <c r="C200" s="103">
        <v>8.62</v>
      </c>
    </row>
    <row r="201" spans="1:3" ht="12.75">
      <c r="A201" s="95">
        <v>39426</v>
      </c>
      <c r="B201" s="103">
        <v>14.975286165000002</v>
      </c>
      <c r="C201" s="103">
        <v>6.691</v>
      </c>
    </row>
    <row r="202" spans="1:3" ht="12.75">
      <c r="A202" s="95">
        <v>39427</v>
      </c>
      <c r="B202" s="103">
        <v>12.12718195</v>
      </c>
      <c r="C202" s="103">
        <v>4.365</v>
      </c>
    </row>
    <row r="203" spans="1:3" ht="12.75">
      <c r="A203" s="95">
        <v>39428</v>
      </c>
      <c r="B203" s="103">
        <v>11.49782223</v>
      </c>
      <c r="C203" s="103">
        <v>5.844</v>
      </c>
    </row>
    <row r="204" spans="1:3" ht="12.75">
      <c r="A204" s="95">
        <v>39429</v>
      </c>
      <c r="B204" s="103">
        <v>10.907248950000001</v>
      </c>
      <c r="C204" s="103">
        <v>4.45</v>
      </c>
    </row>
    <row r="205" spans="1:3" ht="12.75">
      <c r="A205" s="95">
        <v>39430</v>
      </c>
      <c r="B205" s="103">
        <v>11.75462041</v>
      </c>
      <c r="C205" s="103">
        <v>4.214</v>
      </c>
    </row>
    <row r="206" spans="1:3" ht="12.75">
      <c r="A206" s="95">
        <v>39433</v>
      </c>
      <c r="B206" s="103">
        <v>10.27617522</v>
      </c>
      <c r="C206" s="103">
        <v>4.985</v>
      </c>
    </row>
    <row r="207" spans="1:3" ht="12.75">
      <c r="A207" s="95">
        <v>39434</v>
      </c>
      <c r="B207" s="103">
        <v>11.814076275000001</v>
      </c>
      <c r="C207" s="103">
        <v>6.1552035</v>
      </c>
    </row>
    <row r="208" spans="1:3" ht="12.75">
      <c r="A208" s="95">
        <v>39435</v>
      </c>
      <c r="B208" s="103">
        <v>12.688956775</v>
      </c>
      <c r="C208" s="103">
        <v>5.536</v>
      </c>
    </row>
    <row r="209" spans="1:3" ht="12.75">
      <c r="A209" s="95">
        <v>39436</v>
      </c>
      <c r="B209" s="103">
        <v>13.401651359999999</v>
      </c>
      <c r="C209" s="103">
        <v>8.605</v>
      </c>
    </row>
    <row r="210" spans="1:3" ht="12.75">
      <c r="A210" s="95">
        <v>39437</v>
      </c>
      <c r="B210" s="103">
        <v>13.059040445</v>
      </c>
      <c r="C210" s="103">
        <v>2.37</v>
      </c>
    </row>
    <row r="211" spans="1:3" ht="12.75">
      <c r="A211" s="95">
        <v>39440</v>
      </c>
      <c r="B211" s="103">
        <v>8.672705735</v>
      </c>
      <c r="C211" s="103">
        <v>3.434</v>
      </c>
    </row>
    <row r="212" spans="1:3" ht="12.75">
      <c r="A212" s="95">
        <v>39443</v>
      </c>
      <c r="B212" s="103">
        <v>10.78503601</v>
      </c>
      <c r="C212" s="103">
        <v>7.615</v>
      </c>
    </row>
    <row r="213" spans="1:3" ht="12.75">
      <c r="A213" s="95">
        <v>39444</v>
      </c>
      <c r="B213" s="103">
        <v>15.050015325000002</v>
      </c>
      <c r="C213" s="103">
        <v>7.475</v>
      </c>
    </row>
    <row r="214" spans="1:3" ht="12.75">
      <c r="A214" s="95">
        <v>39447</v>
      </c>
      <c r="B214" s="103">
        <v>9.751283835</v>
      </c>
      <c r="C214" s="103">
        <v>1.462</v>
      </c>
    </row>
    <row r="215" spans="1:3" ht="12.75">
      <c r="A215" s="95">
        <v>39449</v>
      </c>
      <c r="B215" s="103">
        <v>9.289477665</v>
      </c>
      <c r="C215" s="103">
        <v>5.13</v>
      </c>
    </row>
    <row r="216" spans="1:3" ht="12.75">
      <c r="A216" s="95">
        <v>39450</v>
      </c>
      <c r="B216" s="103">
        <v>11.585862585</v>
      </c>
      <c r="C216" s="103">
        <v>4.915</v>
      </c>
    </row>
    <row r="217" spans="1:3" ht="12.75">
      <c r="A217" s="95">
        <v>39451</v>
      </c>
      <c r="B217" s="103">
        <v>11.921760605</v>
      </c>
      <c r="C217" s="103">
        <v>2.503</v>
      </c>
    </row>
    <row r="218" spans="1:3" ht="12.75">
      <c r="A218" s="95">
        <v>39454</v>
      </c>
      <c r="B218" s="103">
        <v>11.2438741</v>
      </c>
      <c r="C218" s="103">
        <v>4.635</v>
      </c>
    </row>
    <row r="219" spans="1:3" ht="12.75">
      <c r="A219" s="95">
        <v>39455</v>
      </c>
      <c r="B219" s="103">
        <v>10.925714525000002</v>
      </c>
      <c r="C219" s="103">
        <v>5.41</v>
      </c>
    </row>
    <row r="220" spans="1:3" ht="12.75">
      <c r="A220" s="95">
        <v>39456</v>
      </c>
      <c r="B220" s="103">
        <v>11.770708584999998</v>
      </c>
      <c r="C220" s="103">
        <v>5.614</v>
      </c>
    </row>
    <row r="221" spans="1:3" ht="12.75">
      <c r="A221" s="95">
        <v>39457</v>
      </c>
      <c r="B221" s="103">
        <v>11.320397655</v>
      </c>
      <c r="C221" s="103">
        <v>4.215</v>
      </c>
    </row>
    <row r="222" spans="1:3" ht="12.75">
      <c r="A222" s="95">
        <v>39458</v>
      </c>
      <c r="B222" s="103">
        <v>10.929904460000001</v>
      </c>
      <c r="C222" s="103">
        <v>5.757</v>
      </c>
    </row>
    <row r="223" spans="1:3" ht="12.75">
      <c r="A223" s="95">
        <v>39461</v>
      </c>
      <c r="B223" s="103">
        <v>11.988776305</v>
      </c>
      <c r="C223" s="103">
        <v>3.523</v>
      </c>
    </row>
    <row r="224" spans="1:3" ht="12.75">
      <c r="A224" s="95">
        <v>39462</v>
      </c>
      <c r="B224" s="103">
        <v>10.183859309999999</v>
      </c>
      <c r="C224" s="103">
        <v>3.996</v>
      </c>
    </row>
    <row r="225" spans="1:3" ht="12.75">
      <c r="A225" s="95">
        <v>39463</v>
      </c>
      <c r="B225" s="103">
        <v>9.84254688</v>
      </c>
      <c r="C225" s="103">
        <v>4.219</v>
      </c>
    </row>
    <row r="226" spans="1:3" ht="12.75">
      <c r="A226" s="95">
        <v>39464</v>
      </c>
      <c r="B226" s="103">
        <v>9.907489965</v>
      </c>
      <c r="C226" s="103">
        <v>4.013</v>
      </c>
    </row>
    <row r="227" spans="1:3" ht="12.75">
      <c r="A227" s="95">
        <v>39465</v>
      </c>
      <c r="B227" s="103">
        <v>9.535329645000001</v>
      </c>
      <c r="C227" s="103">
        <v>4.485</v>
      </c>
    </row>
    <row r="228" spans="1:3" ht="12.75">
      <c r="A228" s="95">
        <v>39468</v>
      </c>
      <c r="B228" s="103">
        <v>8.01896107</v>
      </c>
      <c r="C228" s="103">
        <v>2.44</v>
      </c>
    </row>
    <row r="229" spans="1:3" ht="12.75">
      <c r="A229" s="95">
        <v>39469</v>
      </c>
      <c r="B229" s="103">
        <v>8.52092727</v>
      </c>
      <c r="C229" s="103">
        <v>2.88</v>
      </c>
    </row>
    <row r="230" spans="1:3" ht="12.75">
      <c r="A230" s="95">
        <v>39470</v>
      </c>
      <c r="B230" s="103">
        <v>8.080866835</v>
      </c>
      <c r="C230" s="103">
        <v>2.64</v>
      </c>
    </row>
    <row r="231" spans="1:3" ht="12.75">
      <c r="A231" s="95">
        <v>39471</v>
      </c>
      <c r="B231" s="103">
        <v>8.782226000000001</v>
      </c>
      <c r="C231" s="103">
        <v>3.118</v>
      </c>
    </row>
    <row r="232" spans="1:3" ht="12.75">
      <c r="A232" s="95">
        <v>39472</v>
      </c>
      <c r="B232" s="103">
        <v>10.36011909</v>
      </c>
      <c r="C232" s="103">
        <v>3.735</v>
      </c>
    </row>
    <row r="233" spans="1:3" ht="12.75">
      <c r="A233" s="95">
        <v>39475</v>
      </c>
      <c r="B233" s="103">
        <v>10.584302709999998</v>
      </c>
      <c r="C233" s="103">
        <v>4.683</v>
      </c>
    </row>
    <row r="234" spans="1:3" ht="12.75">
      <c r="A234" s="95">
        <v>39476</v>
      </c>
      <c r="B234" s="103">
        <v>9.72038232</v>
      </c>
      <c r="C234" s="103">
        <v>4.172</v>
      </c>
    </row>
    <row r="235" spans="1:3" ht="12.75">
      <c r="A235" s="95">
        <v>39477</v>
      </c>
      <c r="B235" s="103">
        <v>10.75177671</v>
      </c>
      <c r="C235" s="103">
        <v>5.557</v>
      </c>
    </row>
    <row r="236" spans="1:3" ht="12.75">
      <c r="A236" s="95">
        <v>39478</v>
      </c>
      <c r="B236" s="103">
        <v>10.249903115</v>
      </c>
      <c r="C236" s="103">
        <v>2.556</v>
      </c>
    </row>
    <row r="237" spans="1:3" ht="12.75">
      <c r="A237" s="95">
        <v>39479</v>
      </c>
      <c r="B237" s="103">
        <v>10.900662749999999</v>
      </c>
      <c r="C237" s="103">
        <v>4.052</v>
      </c>
    </row>
    <row r="238" spans="1:3" ht="12.75">
      <c r="A238" s="95">
        <v>39482</v>
      </c>
      <c r="B238" s="103">
        <v>13.576067885</v>
      </c>
      <c r="C238" s="103">
        <v>5.509</v>
      </c>
    </row>
    <row r="239" spans="1:3" ht="12.75">
      <c r="A239" s="95">
        <v>39483</v>
      </c>
      <c r="B239" s="103">
        <v>11.983032424999998</v>
      </c>
      <c r="C239" s="103">
        <v>6.787</v>
      </c>
    </row>
    <row r="240" spans="1:3" ht="12.75">
      <c r="A240" s="95">
        <v>39484</v>
      </c>
      <c r="B240" s="103">
        <v>11.132624155</v>
      </c>
      <c r="C240" s="103">
        <v>4.973</v>
      </c>
    </row>
    <row r="241" spans="1:3" ht="12.75">
      <c r="A241" s="95">
        <v>39485</v>
      </c>
      <c r="B241" s="103">
        <v>9.443256439999999</v>
      </c>
      <c r="C241" s="103">
        <v>3.27</v>
      </c>
    </row>
    <row r="242" spans="1:3" ht="12.75">
      <c r="A242" s="95">
        <v>39486</v>
      </c>
      <c r="B242" s="103">
        <v>11.764161275000001</v>
      </c>
      <c r="C242" s="103">
        <v>6.76</v>
      </c>
    </row>
    <row r="243" spans="1:3" ht="12.75">
      <c r="A243" s="95">
        <v>39489</v>
      </c>
      <c r="B243" s="103">
        <v>13.848737499999999</v>
      </c>
      <c r="C243" s="103">
        <v>7.981</v>
      </c>
    </row>
    <row r="244" spans="1:3" ht="12.75">
      <c r="A244" s="95">
        <v>39490</v>
      </c>
      <c r="B244" s="103">
        <v>12.932481905000001</v>
      </c>
      <c r="C244" s="103">
        <v>5.054</v>
      </c>
    </row>
    <row r="245" spans="1:3" ht="12.75">
      <c r="A245" s="95">
        <v>39491</v>
      </c>
      <c r="B245" s="103">
        <v>11.384516585000002</v>
      </c>
      <c r="C245" s="103">
        <v>4.455</v>
      </c>
    </row>
    <row r="246" spans="1:3" ht="12.75">
      <c r="A246" s="95">
        <v>39492</v>
      </c>
      <c r="B246" s="103">
        <v>11.545145934999999</v>
      </c>
      <c r="C246" s="103">
        <v>5.558</v>
      </c>
    </row>
    <row r="247" spans="1:3" ht="12.75">
      <c r="A247" s="95">
        <v>39493</v>
      </c>
      <c r="B247" s="103">
        <v>12.831024505</v>
      </c>
      <c r="C247" s="103">
        <v>4.89</v>
      </c>
    </row>
    <row r="248" spans="1:3" ht="12.75">
      <c r="A248" s="95">
        <v>39496</v>
      </c>
      <c r="B248" s="103">
        <v>11.379088659999999</v>
      </c>
      <c r="C248" s="103">
        <v>5.537</v>
      </c>
    </row>
    <row r="249" spans="1:3" ht="12.75">
      <c r="A249" s="95">
        <v>39497</v>
      </c>
      <c r="B249" s="103">
        <v>13.225826765</v>
      </c>
      <c r="C249" s="103">
        <v>5.23</v>
      </c>
    </row>
    <row r="250" spans="1:3" ht="12.75">
      <c r="A250" s="95">
        <v>39498</v>
      </c>
      <c r="B250" s="103">
        <v>13.854978684999999</v>
      </c>
      <c r="C250" s="103">
        <v>5.667</v>
      </c>
    </row>
    <row r="251" spans="1:3" ht="12.75">
      <c r="A251" s="95">
        <v>39499</v>
      </c>
      <c r="B251" s="103">
        <v>14.100357979999998</v>
      </c>
      <c r="C251" s="103">
        <v>6.631</v>
      </c>
    </row>
    <row r="252" spans="1:3" ht="12.75">
      <c r="A252" s="95">
        <v>39500</v>
      </c>
      <c r="B252" s="103">
        <v>14.416578925000001</v>
      </c>
      <c r="C252" s="103">
        <v>4.162</v>
      </c>
    </row>
    <row r="253" spans="1:3" ht="12.75">
      <c r="A253" s="95">
        <v>39503</v>
      </c>
      <c r="B253" s="103">
        <v>11.04504756</v>
      </c>
      <c r="C253" s="103">
        <v>3.705</v>
      </c>
    </row>
    <row r="254" spans="1:3" ht="12.75">
      <c r="A254" s="95">
        <v>39504</v>
      </c>
      <c r="B254" s="103">
        <v>12.103256885</v>
      </c>
      <c r="C254" s="103">
        <v>5.925</v>
      </c>
    </row>
    <row r="255" spans="1:3" ht="12.75">
      <c r="A255" s="95">
        <v>39505</v>
      </c>
      <c r="B255" s="103">
        <v>12.664114315</v>
      </c>
      <c r="C255" s="103">
        <v>4.175</v>
      </c>
    </row>
    <row r="256" spans="1:3" ht="12.75">
      <c r="A256" s="95">
        <v>39506</v>
      </c>
      <c r="B256" s="103">
        <v>10.764598715</v>
      </c>
      <c r="C256" s="103">
        <v>4.64</v>
      </c>
    </row>
    <row r="257" spans="1:3" ht="12.75">
      <c r="A257" s="95">
        <v>39507</v>
      </c>
      <c r="B257" s="103">
        <v>12.142362360000002</v>
      </c>
      <c r="C257" s="103">
        <v>4.376</v>
      </c>
    </row>
    <row r="258" spans="1:3" ht="12.75">
      <c r="A258" s="95">
        <v>39510</v>
      </c>
      <c r="B258" s="103">
        <v>11.012469999999999</v>
      </c>
      <c r="C258" s="103">
        <v>4.063</v>
      </c>
    </row>
    <row r="259" spans="1:3" ht="12.75">
      <c r="A259" s="95">
        <v>39511</v>
      </c>
      <c r="B259" s="103">
        <v>10.27146</v>
      </c>
      <c r="C259" s="103">
        <v>2.56</v>
      </c>
    </row>
    <row r="260" spans="1:3" ht="12.75">
      <c r="A260" s="95">
        <v>39512</v>
      </c>
      <c r="B260" s="103">
        <v>9.27266</v>
      </c>
      <c r="C260" s="103">
        <v>3.65</v>
      </c>
    </row>
    <row r="261" spans="1:3" ht="12.75">
      <c r="A261" s="95">
        <v>39513</v>
      </c>
      <c r="B261" s="103">
        <v>8.05809</v>
      </c>
      <c r="C261" s="103">
        <v>3.2</v>
      </c>
    </row>
    <row r="262" spans="1:3" ht="12.75">
      <c r="A262" s="95">
        <v>39514</v>
      </c>
      <c r="B262" s="103">
        <v>9.833165000000001</v>
      </c>
      <c r="C262" s="103">
        <v>3.775</v>
      </c>
    </row>
    <row r="263" spans="1:3" ht="12.75">
      <c r="A263" s="95">
        <v>39517</v>
      </c>
      <c r="B263" s="103">
        <v>9.147735</v>
      </c>
      <c r="C263" s="103">
        <v>3.015</v>
      </c>
    </row>
    <row r="264" spans="1:3" ht="12.75">
      <c r="A264" s="95">
        <v>39518</v>
      </c>
      <c r="B264" s="103">
        <v>8.859985</v>
      </c>
      <c r="C264" s="103">
        <v>2.04</v>
      </c>
    </row>
    <row r="265" spans="1:3" ht="12.75">
      <c r="A265" s="95">
        <v>39519</v>
      </c>
      <c r="B265" s="103">
        <v>8.772084999999999</v>
      </c>
      <c r="C265" s="103">
        <v>2.921</v>
      </c>
    </row>
    <row r="266" spans="1:3" ht="12.75">
      <c r="A266" s="95">
        <v>39520</v>
      </c>
      <c r="B266" s="103">
        <v>8.71946</v>
      </c>
      <c r="C266" s="103">
        <v>2.534</v>
      </c>
    </row>
    <row r="267" spans="1:3" ht="12.75">
      <c r="A267" s="95">
        <v>39521</v>
      </c>
      <c r="B267" s="103">
        <v>9.7096</v>
      </c>
      <c r="C267" s="103">
        <v>2.673</v>
      </c>
    </row>
    <row r="268" spans="1:3" ht="12.75">
      <c r="A268" s="95">
        <v>39524</v>
      </c>
      <c r="B268" s="103">
        <v>8.301345</v>
      </c>
      <c r="C268" s="103">
        <v>2.149</v>
      </c>
    </row>
    <row r="269" spans="1:3" ht="12.75">
      <c r="A269" s="95">
        <v>39525</v>
      </c>
      <c r="B269" s="103">
        <v>10.53796</v>
      </c>
      <c r="C269" s="103">
        <v>4.312</v>
      </c>
    </row>
    <row r="270" spans="1:3" ht="12.75">
      <c r="A270" s="95">
        <v>39526</v>
      </c>
      <c r="B270" s="103">
        <v>9.684035</v>
      </c>
      <c r="C270" s="103">
        <v>2.057</v>
      </c>
    </row>
    <row r="271" spans="1:3" ht="12.75">
      <c r="A271" s="95">
        <v>39527</v>
      </c>
      <c r="B271" s="103">
        <v>9.339245</v>
      </c>
      <c r="C271" s="103">
        <v>2.845</v>
      </c>
    </row>
    <row r="272" spans="1:3" ht="12.75">
      <c r="A272" s="95">
        <v>39528</v>
      </c>
      <c r="B272" s="103">
        <v>10.32937</v>
      </c>
      <c r="C272" s="103">
        <v>2.361</v>
      </c>
    </row>
    <row r="273" spans="1:3" ht="12.75">
      <c r="A273" s="95">
        <v>39532</v>
      </c>
      <c r="B273" s="103">
        <v>7.71346</v>
      </c>
      <c r="C273" s="103">
        <v>2.159</v>
      </c>
    </row>
    <row r="274" spans="1:3" ht="12.75">
      <c r="A274" s="95">
        <v>39533</v>
      </c>
      <c r="B274" s="103">
        <v>10.187785</v>
      </c>
      <c r="C274" s="103">
        <v>4.536</v>
      </c>
    </row>
    <row r="275" spans="1:3" ht="12.75">
      <c r="A275" s="95">
        <v>39534</v>
      </c>
      <c r="B275" s="103">
        <v>11.39255</v>
      </c>
      <c r="C275" s="103">
        <v>2.124</v>
      </c>
    </row>
    <row r="276" spans="1:3" ht="12.75">
      <c r="A276" s="95">
        <v>39535</v>
      </c>
      <c r="B276" s="103">
        <v>13.58719</v>
      </c>
      <c r="C276" s="103">
        <v>4.556</v>
      </c>
    </row>
    <row r="277" spans="1:3" ht="12.75">
      <c r="A277" s="95">
        <v>39538</v>
      </c>
      <c r="B277" s="103">
        <v>11.27156</v>
      </c>
      <c r="C277" s="103">
        <v>2.825</v>
      </c>
    </row>
    <row r="278" spans="1:3" ht="12.75">
      <c r="A278" s="95">
        <v>39539</v>
      </c>
      <c r="B278" s="103">
        <v>9.79153</v>
      </c>
      <c r="C278" s="103">
        <v>2.852</v>
      </c>
    </row>
    <row r="279" spans="1:3" ht="12.75">
      <c r="A279" s="95">
        <v>39540</v>
      </c>
      <c r="B279" s="103">
        <v>8.69421</v>
      </c>
      <c r="C279" s="103">
        <v>2.676</v>
      </c>
    </row>
    <row r="280" spans="1:3" ht="12.75">
      <c r="A280" s="95">
        <v>39541</v>
      </c>
      <c r="B280" s="103">
        <v>9.027334999999999</v>
      </c>
      <c r="C280" s="103">
        <v>3.289</v>
      </c>
    </row>
    <row r="281" spans="1:3" ht="12.75">
      <c r="A281" s="95">
        <v>39542</v>
      </c>
      <c r="B281" s="103">
        <v>12.416004999999998</v>
      </c>
      <c r="C281" s="103">
        <v>3.982</v>
      </c>
    </row>
    <row r="282" spans="1:3" ht="12.75">
      <c r="A282" s="95">
        <v>39545</v>
      </c>
      <c r="B282" s="103">
        <v>12.02012</v>
      </c>
      <c r="C282" s="103">
        <v>3.505</v>
      </c>
    </row>
    <row r="283" spans="1:3" ht="12.75">
      <c r="A283" s="95">
        <v>39546</v>
      </c>
      <c r="B283" s="103">
        <v>11.001985000000001</v>
      </c>
      <c r="C283" s="103">
        <v>3.95</v>
      </c>
    </row>
    <row r="284" spans="1:3" ht="12.75">
      <c r="A284" s="95">
        <v>39547</v>
      </c>
      <c r="B284" s="103">
        <v>10.836685</v>
      </c>
      <c r="C284" s="103">
        <v>4.13</v>
      </c>
    </row>
    <row r="285" spans="1:3" ht="12.75">
      <c r="A285" s="95">
        <v>39548</v>
      </c>
      <c r="B285" s="103">
        <v>10.733694999999999</v>
      </c>
      <c r="C285" s="103">
        <v>2.547</v>
      </c>
    </row>
    <row r="286" spans="1:3" ht="12.75">
      <c r="A286" s="95">
        <v>39549</v>
      </c>
      <c r="B286" s="103">
        <v>11.69791</v>
      </c>
      <c r="C286" s="103">
        <v>2.752</v>
      </c>
    </row>
    <row r="287" spans="1:3" ht="12.75">
      <c r="A287" s="95">
        <v>39552</v>
      </c>
      <c r="B287" s="103">
        <v>9.229735</v>
      </c>
      <c r="C287" s="103">
        <v>1.573</v>
      </c>
    </row>
    <row r="288" spans="1:3" ht="12.75">
      <c r="A288" s="95">
        <v>39553</v>
      </c>
      <c r="B288" s="103">
        <v>7.7903199999999995</v>
      </c>
      <c r="C288" s="103">
        <v>1.5385</v>
      </c>
    </row>
    <row r="289" spans="1:3" ht="12.75">
      <c r="A289" s="95">
        <v>39554</v>
      </c>
      <c r="B289" s="103">
        <v>9.29235</v>
      </c>
      <c r="C289" s="103">
        <v>2.96</v>
      </c>
    </row>
    <row r="290" spans="1:3" ht="12.75">
      <c r="A290" s="95">
        <v>39555</v>
      </c>
      <c r="B290" s="103">
        <v>10.475825</v>
      </c>
      <c r="C290" s="103">
        <v>3.591</v>
      </c>
    </row>
    <row r="291" spans="1:3" ht="12.75">
      <c r="A291" s="95">
        <v>39556</v>
      </c>
      <c r="B291" s="103">
        <v>11.556655000000001</v>
      </c>
      <c r="C291" s="103">
        <v>3.055</v>
      </c>
    </row>
    <row r="292" spans="1:3" ht="12.75">
      <c r="A292" s="95">
        <v>39559</v>
      </c>
      <c r="B292" s="103">
        <v>9.947809999999999</v>
      </c>
      <c r="C292" s="103">
        <v>3.315</v>
      </c>
    </row>
    <row r="293" spans="1:3" ht="12.75">
      <c r="A293" s="95">
        <v>39560</v>
      </c>
      <c r="B293" s="103">
        <v>9.192549999999999</v>
      </c>
      <c r="C293" s="103">
        <v>2.284</v>
      </c>
    </row>
    <row r="294" spans="1:3" ht="12.75">
      <c r="A294" s="95">
        <v>39561</v>
      </c>
      <c r="B294" s="103">
        <v>8.768334999999999</v>
      </c>
      <c r="C294" s="103">
        <v>2.487</v>
      </c>
    </row>
    <row r="295" spans="1:3" ht="12.75">
      <c r="A295" s="95">
        <v>39562</v>
      </c>
      <c r="B295" s="103">
        <v>8.52795</v>
      </c>
      <c r="C295" s="103">
        <v>3.292</v>
      </c>
    </row>
    <row r="296" spans="1:3" ht="12.75">
      <c r="A296" s="95">
        <v>39563</v>
      </c>
      <c r="B296" s="103">
        <v>13.318100000000001</v>
      </c>
      <c r="C296" s="103">
        <v>4.275</v>
      </c>
    </row>
    <row r="297" spans="1:3" ht="12.75">
      <c r="A297" s="95">
        <v>39566</v>
      </c>
      <c r="B297" s="103">
        <v>10.95218</v>
      </c>
      <c r="C297" s="103">
        <v>2.68</v>
      </c>
    </row>
    <row r="298" spans="1:3" ht="12.75">
      <c r="A298" s="95">
        <v>39567</v>
      </c>
      <c r="B298" s="103">
        <v>8.458815000000001</v>
      </c>
      <c r="C298" s="103">
        <v>2.885</v>
      </c>
    </row>
    <row r="299" spans="1:3" ht="12.75">
      <c r="A299" s="95">
        <v>39568</v>
      </c>
      <c r="B299" s="103">
        <v>9.61218</v>
      </c>
      <c r="C299" s="103">
        <v>3.847</v>
      </c>
    </row>
    <row r="300" spans="1:3" ht="12.75">
      <c r="A300" s="95">
        <v>39570</v>
      </c>
      <c r="B300" s="103">
        <v>10.346155000000001</v>
      </c>
      <c r="C300" s="103">
        <v>2.994</v>
      </c>
    </row>
    <row r="301" spans="1:3" ht="12.75">
      <c r="A301" s="95">
        <v>39573</v>
      </c>
      <c r="B301" s="103">
        <v>9.2102</v>
      </c>
      <c r="C301" s="103">
        <v>2.878</v>
      </c>
    </row>
    <row r="302" spans="1:3" ht="12.75">
      <c r="A302" s="95">
        <v>39574</v>
      </c>
      <c r="B302" s="103">
        <v>7.680355</v>
      </c>
      <c r="C302" s="103">
        <v>2.325</v>
      </c>
    </row>
    <row r="303" spans="1:3" ht="12.75">
      <c r="A303" s="95">
        <v>39575</v>
      </c>
      <c r="B303" s="103">
        <v>9.23208</v>
      </c>
      <c r="C303" s="103">
        <v>1.862</v>
      </c>
    </row>
    <row r="304" spans="1:3" ht="12.75">
      <c r="A304" s="95">
        <v>39576</v>
      </c>
      <c r="B304" s="103">
        <v>8.001645</v>
      </c>
      <c r="C304" s="103">
        <v>1.53</v>
      </c>
    </row>
    <row r="305" spans="1:3" ht="12.75">
      <c r="A305" s="95">
        <v>39577</v>
      </c>
      <c r="B305" s="103">
        <v>12.327285</v>
      </c>
      <c r="C305" s="103">
        <v>3.656</v>
      </c>
    </row>
    <row r="306" spans="1:3" ht="12.75">
      <c r="A306" s="95">
        <v>39580</v>
      </c>
      <c r="B306" s="103">
        <v>12.09927</v>
      </c>
      <c r="C306" s="103">
        <v>4.785</v>
      </c>
    </row>
    <row r="307" spans="1:3" ht="12.75">
      <c r="A307" s="95">
        <v>39581</v>
      </c>
      <c r="B307" s="103">
        <v>12.057105</v>
      </c>
      <c r="C307" s="103">
        <v>5.237</v>
      </c>
    </row>
    <row r="308" spans="1:3" ht="12.75">
      <c r="A308" s="95">
        <v>39582</v>
      </c>
      <c r="B308" s="103">
        <v>11.082525</v>
      </c>
      <c r="C308" s="103">
        <v>4.376</v>
      </c>
    </row>
    <row r="309" spans="1:3" ht="12.75">
      <c r="A309" s="95">
        <v>39583</v>
      </c>
      <c r="B309" s="103">
        <v>10.149104999999999</v>
      </c>
      <c r="C309" s="103">
        <v>3.712</v>
      </c>
    </row>
    <row r="310" spans="1:3" ht="12.75">
      <c r="A310" s="95">
        <v>39584</v>
      </c>
      <c r="B310" s="103">
        <v>13.416975</v>
      </c>
      <c r="C310" s="103">
        <v>5.358</v>
      </c>
    </row>
    <row r="311" spans="1:3" ht="12.75">
      <c r="A311" s="95">
        <v>39587</v>
      </c>
      <c r="B311" s="103">
        <v>11.57052</v>
      </c>
      <c r="C311" s="103">
        <v>3.634</v>
      </c>
    </row>
    <row r="312" spans="1:3" ht="12.75">
      <c r="A312" s="95">
        <v>39588</v>
      </c>
      <c r="B312" s="103">
        <v>10.60369</v>
      </c>
      <c r="C312" s="103">
        <v>3.204</v>
      </c>
    </row>
    <row r="313" spans="1:3" ht="12.75">
      <c r="A313" s="95">
        <v>39589</v>
      </c>
      <c r="B313" s="103">
        <v>9.164924999999998</v>
      </c>
      <c r="C313" s="103">
        <v>2.909</v>
      </c>
    </row>
    <row r="314" spans="1:3" ht="12.75">
      <c r="A314" s="95">
        <v>39591</v>
      </c>
      <c r="B314" s="103">
        <v>11.903739999999999</v>
      </c>
      <c r="C314" s="103">
        <v>3.504</v>
      </c>
    </row>
    <row r="315" spans="1:3" ht="12.75">
      <c r="A315" s="95">
        <v>39594</v>
      </c>
      <c r="B315" s="103">
        <v>10.358255</v>
      </c>
      <c r="C315" s="103">
        <v>3.917</v>
      </c>
    </row>
    <row r="316" spans="1:3" ht="12.75">
      <c r="A316" s="95">
        <v>39595</v>
      </c>
      <c r="B316" s="103">
        <v>12.18984</v>
      </c>
      <c r="C316" s="103">
        <v>3.682</v>
      </c>
    </row>
    <row r="317" spans="1:3" ht="12.75">
      <c r="A317" s="95">
        <v>39596</v>
      </c>
      <c r="B317" s="103">
        <v>12.09177</v>
      </c>
      <c r="C317" s="103">
        <v>6.087</v>
      </c>
    </row>
    <row r="318" spans="1:3" ht="12.75">
      <c r="A318" s="95">
        <v>39597</v>
      </c>
      <c r="B318" s="103">
        <v>12.16921</v>
      </c>
      <c r="C318" s="103">
        <v>4.921</v>
      </c>
    </row>
    <row r="319" spans="1:3" ht="12.75">
      <c r="A319" s="95">
        <v>39598</v>
      </c>
      <c r="B319" s="103">
        <v>12.452219999999999</v>
      </c>
      <c r="C319" s="103">
        <v>4.594</v>
      </c>
    </row>
    <row r="320" spans="1:3" ht="12.75">
      <c r="A320" s="95">
        <v>39601</v>
      </c>
      <c r="B320" s="103">
        <v>10.42378</v>
      </c>
      <c r="C320" s="103">
        <v>3.01</v>
      </c>
    </row>
    <row r="321" spans="1:3" ht="12.75">
      <c r="A321" s="95">
        <v>39602</v>
      </c>
      <c r="B321" s="103">
        <v>10.838375</v>
      </c>
      <c r="C321" s="103">
        <v>3.765</v>
      </c>
    </row>
    <row r="322" spans="1:3" ht="12.75">
      <c r="A322" s="95">
        <v>39603</v>
      </c>
      <c r="B322" s="103">
        <v>12.32217</v>
      </c>
      <c r="C322" s="103">
        <v>5.58</v>
      </c>
    </row>
    <row r="323" spans="1:3" ht="12.75">
      <c r="A323" s="95">
        <v>39604</v>
      </c>
      <c r="B323" s="103">
        <v>11.345885</v>
      </c>
      <c r="C323" s="103">
        <v>2.283</v>
      </c>
    </row>
    <row r="324" spans="1:3" ht="12.75">
      <c r="A324" s="95">
        <v>39605</v>
      </c>
      <c r="B324" s="103">
        <v>10.72245</v>
      </c>
      <c r="C324" s="103">
        <v>3.613</v>
      </c>
    </row>
    <row r="325" spans="1:3" ht="12.75">
      <c r="A325" s="95">
        <v>39608</v>
      </c>
      <c r="B325" s="103">
        <v>9.769865</v>
      </c>
      <c r="C325" s="103">
        <v>4.943</v>
      </c>
    </row>
    <row r="326" spans="1:3" ht="12.75">
      <c r="A326" s="95">
        <v>39609</v>
      </c>
      <c r="B326" s="103">
        <v>10.664725</v>
      </c>
      <c r="C326" s="103">
        <v>3.439</v>
      </c>
    </row>
    <row r="327" spans="1:3" ht="12.75">
      <c r="A327" s="95">
        <v>39610</v>
      </c>
      <c r="B327" s="103">
        <v>9.687745000000001</v>
      </c>
      <c r="C327" s="103">
        <v>2.24</v>
      </c>
    </row>
    <row r="328" spans="1:3" ht="12.75">
      <c r="A328" s="95">
        <v>39611</v>
      </c>
      <c r="B328" s="103">
        <v>9.943370000000002</v>
      </c>
      <c r="C328" s="103">
        <v>4.393</v>
      </c>
    </row>
    <row r="329" spans="1:3" ht="12.75">
      <c r="A329" s="95">
        <v>39612</v>
      </c>
      <c r="B329" s="103">
        <v>13.998475000000001</v>
      </c>
      <c r="C329" s="103">
        <v>7.051</v>
      </c>
    </row>
    <row r="330" spans="1:3" ht="12.75">
      <c r="A330" s="95">
        <v>39615</v>
      </c>
      <c r="B330" s="103">
        <v>13.48997</v>
      </c>
      <c r="C330" s="103">
        <v>4.242</v>
      </c>
    </row>
    <row r="331" spans="1:3" ht="12.75">
      <c r="A331" s="95">
        <v>39616</v>
      </c>
      <c r="B331" s="103">
        <v>10.77283</v>
      </c>
      <c r="C331" s="103">
        <v>3.221</v>
      </c>
    </row>
    <row r="332" spans="1:3" ht="12.75">
      <c r="A332" s="95">
        <v>39617</v>
      </c>
      <c r="B332" s="103">
        <v>10.73183</v>
      </c>
      <c r="C332" s="103">
        <v>4.367</v>
      </c>
    </row>
    <row r="333" spans="1:3" ht="12.75">
      <c r="A333" s="95">
        <v>39618</v>
      </c>
      <c r="B333" s="103">
        <v>10.92093</v>
      </c>
      <c r="C333" s="103">
        <v>4.51</v>
      </c>
    </row>
    <row r="334" spans="1:3" ht="12.75">
      <c r="A334" s="95">
        <v>39619</v>
      </c>
      <c r="B334" s="103">
        <v>12.15451</v>
      </c>
      <c r="C334" s="103">
        <v>1.59</v>
      </c>
    </row>
    <row r="335" spans="1:3" ht="12.75">
      <c r="A335" s="95">
        <v>39622</v>
      </c>
      <c r="B335" s="103">
        <v>9.83644</v>
      </c>
      <c r="C335" s="103">
        <v>2.58</v>
      </c>
    </row>
    <row r="336" spans="1:3" ht="12.75">
      <c r="A336" s="95">
        <v>39623</v>
      </c>
      <c r="B336" s="103">
        <v>12.009025</v>
      </c>
      <c r="C336" s="103">
        <v>5.479</v>
      </c>
    </row>
    <row r="337" spans="1:3" ht="12.75">
      <c r="A337" s="95">
        <v>39624</v>
      </c>
      <c r="B337" s="103">
        <v>12.593415</v>
      </c>
      <c r="C337" s="103">
        <v>5.47</v>
      </c>
    </row>
    <row r="338" spans="1:3" ht="12.75">
      <c r="A338" s="95">
        <v>39625</v>
      </c>
      <c r="B338" s="103">
        <v>11.100100000000001</v>
      </c>
      <c r="C338" s="103">
        <v>4.369</v>
      </c>
    </row>
    <row r="339" spans="1:3" ht="12.75">
      <c r="A339" s="95">
        <v>39626</v>
      </c>
      <c r="B339" s="103">
        <v>13.773725</v>
      </c>
      <c r="C339" s="103">
        <v>5.409</v>
      </c>
    </row>
    <row r="340" spans="1:3" ht="12.75">
      <c r="A340" s="95">
        <v>39629</v>
      </c>
      <c r="B340" s="103">
        <v>12.467685</v>
      </c>
      <c r="C340" s="103">
        <v>1.896</v>
      </c>
    </row>
    <row r="341" spans="1:3" ht="12.75">
      <c r="A341" s="95">
        <v>39630</v>
      </c>
      <c r="B341" s="103">
        <v>14.357524999999999</v>
      </c>
      <c r="C341" s="103">
        <v>8.267</v>
      </c>
    </row>
    <row r="342" spans="1:3" ht="12.75">
      <c r="A342" s="95">
        <v>39631</v>
      </c>
      <c r="B342" s="103">
        <v>15.78176</v>
      </c>
      <c r="C342" s="103">
        <v>5.392</v>
      </c>
    </row>
    <row r="343" spans="1:3" ht="12.75">
      <c r="A343" s="95">
        <v>39632</v>
      </c>
      <c r="B343" s="103">
        <v>14.529084999999998</v>
      </c>
      <c r="C343" s="103">
        <v>7.231</v>
      </c>
    </row>
    <row r="344" spans="1:3" ht="12.75">
      <c r="A344" s="95">
        <v>39633</v>
      </c>
      <c r="B344" s="103">
        <v>13.956725</v>
      </c>
      <c r="C344" s="103">
        <v>3.586</v>
      </c>
    </row>
    <row r="345" spans="1:3" ht="12.75">
      <c r="A345" s="95">
        <v>39636</v>
      </c>
      <c r="B345" s="103">
        <v>11.681175</v>
      </c>
      <c r="C345" s="103">
        <v>5.09</v>
      </c>
    </row>
    <row r="346" spans="1:3" ht="12.75">
      <c r="A346" s="95">
        <v>39637</v>
      </c>
      <c r="B346" s="103">
        <v>12.424035</v>
      </c>
      <c r="C346" s="103">
        <v>4.04</v>
      </c>
    </row>
    <row r="347" spans="1:3" ht="12.75">
      <c r="A347" s="95">
        <v>39638</v>
      </c>
      <c r="B347" s="103">
        <v>11.943075</v>
      </c>
      <c r="C347" s="103">
        <v>5.783</v>
      </c>
    </row>
    <row r="348" spans="1:3" ht="12.75">
      <c r="A348" s="95">
        <v>39639</v>
      </c>
      <c r="B348" s="103">
        <v>11.481305</v>
      </c>
      <c r="C348" s="103">
        <v>4.425</v>
      </c>
    </row>
    <row r="349" spans="1:3" ht="12.75">
      <c r="A349" s="95">
        <v>39640</v>
      </c>
      <c r="B349" s="103">
        <v>12.670665000000001</v>
      </c>
      <c r="C349" s="103">
        <v>4.493</v>
      </c>
    </row>
    <row r="350" spans="1:3" ht="12.75">
      <c r="A350" s="95">
        <v>39643</v>
      </c>
      <c r="B350" s="103">
        <v>11.653235</v>
      </c>
      <c r="C350" s="103">
        <v>3.433</v>
      </c>
    </row>
    <row r="351" spans="1:3" ht="12.75">
      <c r="A351" s="95">
        <v>39644</v>
      </c>
      <c r="B351" s="103">
        <v>10.947795</v>
      </c>
      <c r="C351" s="103">
        <v>4.096</v>
      </c>
    </row>
    <row r="352" spans="1:3" ht="12.75">
      <c r="A352" s="95">
        <v>39645</v>
      </c>
      <c r="B352" s="103">
        <v>9.518325</v>
      </c>
      <c r="C352" s="103">
        <v>3.989</v>
      </c>
    </row>
    <row r="353" spans="1:3" ht="12.75">
      <c r="A353" s="95">
        <v>39646</v>
      </c>
      <c r="B353" s="103">
        <v>9.119975</v>
      </c>
      <c r="C353" s="103">
        <v>4.102</v>
      </c>
    </row>
    <row r="354" spans="1:3" ht="12.75">
      <c r="A354" s="95">
        <v>39647</v>
      </c>
      <c r="B354" s="103">
        <v>14.716885</v>
      </c>
      <c r="C354" s="103">
        <v>7.183</v>
      </c>
    </row>
    <row r="355" spans="1:3" ht="12.75">
      <c r="A355" s="95">
        <v>39650</v>
      </c>
      <c r="B355" s="103">
        <v>14.41374</v>
      </c>
      <c r="C355" s="103">
        <v>5.78</v>
      </c>
    </row>
    <row r="356" spans="1:3" ht="12.75">
      <c r="A356" s="95">
        <v>39651</v>
      </c>
      <c r="B356" s="103">
        <v>11.58868</v>
      </c>
      <c r="C356" s="103">
        <v>3.278</v>
      </c>
    </row>
    <row r="357" spans="1:3" ht="12.75">
      <c r="A357" s="95">
        <v>39652</v>
      </c>
      <c r="B357" s="103">
        <v>9.091235000000001</v>
      </c>
      <c r="C357" s="103">
        <v>2.785</v>
      </c>
    </row>
    <row r="358" spans="1:3" ht="12.75">
      <c r="A358" s="95">
        <v>39653</v>
      </c>
      <c r="B358" s="103">
        <v>9.282195</v>
      </c>
      <c r="C358" s="103">
        <v>4.536</v>
      </c>
    </row>
    <row r="359" spans="1:3" ht="12.75">
      <c r="A359" s="95">
        <v>39654</v>
      </c>
      <c r="B359" s="103">
        <v>14.643604999999999</v>
      </c>
      <c r="C359" s="103">
        <v>4.939</v>
      </c>
    </row>
    <row r="360" spans="1:3" ht="12.75">
      <c r="A360" s="95">
        <v>39657</v>
      </c>
      <c r="B360" s="103">
        <v>13.6395</v>
      </c>
      <c r="C360" s="103">
        <v>4.255</v>
      </c>
    </row>
    <row r="361" spans="1:3" ht="12.75">
      <c r="A361" s="95">
        <v>39658</v>
      </c>
      <c r="B361" s="103">
        <v>12.90592</v>
      </c>
      <c r="C361" s="103">
        <v>5.053</v>
      </c>
    </row>
    <row r="362" spans="1:3" ht="12.75">
      <c r="A362" s="95">
        <v>39659</v>
      </c>
      <c r="B362" s="103">
        <v>9.3031</v>
      </c>
      <c r="C362" s="103">
        <v>2.33</v>
      </c>
    </row>
    <row r="363" spans="1:3" ht="12.75">
      <c r="A363" s="95">
        <v>39660</v>
      </c>
      <c r="B363" s="103">
        <v>7.838635</v>
      </c>
      <c r="C363" s="103">
        <v>3.29</v>
      </c>
    </row>
    <row r="364" spans="1:3" ht="12.75">
      <c r="A364" s="95">
        <v>39661</v>
      </c>
      <c r="B364" s="103">
        <v>12.58262</v>
      </c>
      <c r="C364" s="103">
        <v>5.84</v>
      </c>
    </row>
    <row r="365" spans="1:3" ht="12.75">
      <c r="A365" s="95">
        <v>39664</v>
      </c>
      <c r="B365" s="103">
        <v>12.54019</v>
      </c>
      <c r="C365" s="103">
        <v>4.257</v>
      </c>
    </row>
    <row r="366" spans="1:3" ht="12.75">
      <c r="A366" s="95">
        <v>39665</v>
      </c>
      <c r="B366" s="103">
        <v>9.63892</v>
      </c>
      <c r="C366" s="103">
        <v>1.8</v>
      </c>
    </row>
    <row r="367" spans="1:3" ht="12.75">
      <c r="A367" s="95">
        <v>39666</v>
      </c>
      <c r="B367" s="103">
        <v>8.296700000000001</v>
      </c>
      <c r="C367" s="103">
        <v>2.317</v>
      </c>
    </row>
    <row r="368" spans="1:3" ht="12.75">
      <c r="A368" s="95">
        <v>39667</v>
      </c>
      <c r="B368" s="103">
        <v>8.69758</v>
      </c>
      <c r="C368" s="103">
        <v>2.943</v>
      </c>
    </row>
    <row r="369" spans="1:3" ht="12.75">
      <c r="A369" s="95">
        <v>39668</v>
      </c>
      <c r="B369" s="103">
        <v>11.52324</v>
      </c>
      <c r="C369" s="103">
        <v>2.325</v>
      </c>
    </row>
    <row r="370" spans="1:3" ht="12.75">
      <c r="A370" s="95">
        <v>39671</v>
      </c>
      <c r="B370" s="103">
        <v>9.937700000000001</v>
      </c>
      <c r="C370" s="103">
        <v>2.53</v>
      </c>
    </row>
    <row r="371" spans="1:3" ht="12.75">
      <c r="A371" s="95">
        <v>39672</v>
      </c>
      <c r="B371" s="103">
        <v>10.2819</v>
      </c>
      <c r="C371" s="103">
        <v>3.59</v>
      </c>
    </row>
    <row r="372" spans="1:3" ht="12.75">
      <c r="A372" s="95">
        <v>39673</v>
      </c>
      <c r="B372" s="103">
        <v>10.11402</v>
      </c>
      <c r="C372" s="103">
        <v>3.892</v>
      </c>
    </row>
    <row r="373" spans="1:3" ht="12.75">
      <c r="A373" s="95">
        <v>39674</v>
      </c>
      <c r="B373" s="103">
        <v>10.071545</v>
      </c>
      <c r="C373" s="103">
        <v>1.97</v>
      </c>
    </row>
    <row r="374" spans="1:3" ht="12.75">
      <c r="A374" s="95">
        <v>39678</v>
      </c>
      <c r="B374" s="103">
        <v>9.8024</v>
      </c>
      <c r="C374" s="103">
        <v>3.275</v>
      </c>
    </row>
    <row r="375" spans="1:3" ht="12.75">
      <c r="A375" s="95">
        <v>39679</v>
      </c>
      <c r="B375" s="103">
        <v>9.792565</v>
      </c>
      <c r="C375" s="103">
        <v>3.343</v>
      </c>
    </row>
    <row r="376" spans="1:3" ht="12.75">
      <c r="A376" s="95">
        <v>39680</v>
      </c>
      <c r="B376" s="103">
        <v>10.83231</v>
      </c>
      <c r="C376" s="103">
        <v>4.335</v>
      </c>
    </row>
    <row r="377" spans="1:3" ht="12.75">
      <c r="A377" s="95">
        <v>39681</v>
      </c>
      <c r="B377" s="103">
        <v>11.17239</v>
      </c>
      <c r="C377" s="103">
        <v>3.305</v>
      </c>
    </row>
    <row r="378" spans="1:3" ht="12.75">
      <c r="A378" s="95">
        <v>39682</v>
      </c>
      <c r="B378" s="103">
        <v>12.557885</v>
      </c>
      <c r="C378" s="103">
        <v>4.3</v>
      </c>
    </row>
    <row r="379" spans="1:3" ht="12.75">
      <c r="A379" s="95">
        <v>39685</v>
      </c>
      <c r="B379" s="103">
        <v>12.455309999999999</v>
      </c>
      <c r="C379" s="103">
        <v>4.966</v>
      </c>
    </row>
    <row r="380" spans="1:3" ht="12.75">
      <c r="A380" s="95">
        <v>39686</v>
      </c>
      <c r="B380" s="103">
        <v>10.657950000000001</v>
      </c>
      <c r="C380" s="103">
        <v>2.63</v>
      </c>
    </row>
    <row r="381" spans="1:3" ht="12.75">
      <c r="A381" s="95">
        <v>39687</v>
      </c>
      <c r="B381" s="103">
        <v>7.539465</v>
      </c>
      <c r="C381" s="103">
        <v>1.03</v>
      </c>
    </row>
    <row r="382" spans="1:3" ht="12.75">
      <c r="A382" s="95">
        <v>39688</v>
      </c>
      <c r="B382" s="103">
        <v>7.62237</v>
      </c>
      <c r="C382" s="103">
        <v>1.953</v>
      </c>
    </row>
    <row r="383" spans="1:3" ht="12.75">
      <c r="A383" s="95">
        <v>39689</v>
      </c>
      <c r="B383" s="103">
        <v>10.409395</v>
      </c>
      <c r="C383" s="103">
        <v>2.82</v>
      </c>
    </row>
    <row r="384" spans="1:3" ht="12.75">
      <c r="A384" s="95">
        <v>39692</v>
      </c>
      <c r="B384" s="103">
        <v>9.8626</v>
      </c>
      <c r="C384" s="103">
        <v>3.78</v>
      </c>
    </row>
    <row r="385" spans="1:3" ht="12.75">
      <c r="A385" s="95">
        <v>39693</v>
      </c>
      <c r="B385" s="103">
        <v>10.514584999999999</v>
      </c>
      <c r="C385" s="103">
        <v>2.87</v>
      </c>
    </row>
    <row r="386" spans="1:3" ht="12.75">
      <c r="A386" s="95">
        <v>39694</v>
      </c>
      <c r="B386" s="103">
        <v>9.62084</v>
      </c>
      <c r="C386" s="103">
        <v>3.98</v>
      </c>
    </row>
    <row r="387" spans="1:3" ht="12.75">
      <c r="A387" s="95">
        <v>39695</v>
      </c>
      <c r="B387" s="103">
        <v>9.36062</v>
      </c>
      <c r="C387" s="103">
        <v>3.261</v>
      </c>
    </row>
    <row r="388" spans="1:3" ht="12.75">
      <c r="A388" s="95">
        <v>39696</v>
      </c>
      <c r="B388" s="103">
        <v>10.034415000000001</v>
      </c>
      <c r="C388" s="103">
        <v>2.521</v>
      </c>
    </row>
    <row r="389" spans="1:3" ht="12.75">
      <c r="A389" s="95">
        <v>39699</v>
      </c>
      <c r="B389" s="103">
        <v>9.79837</v>
      </c>
      <c r="C389" s="103">
        <v>3.915</v>
      </c>
    </row>
    <row r="390" spans="1:3" ht="12.75">
      <c r="A390" s="95">
        <v>39700</v>
      </c>
      <c r="B390" s="103">
        <v>10.482584999999998</v>
      </c>
      <c r="C390" s="103">
        <v>2.713</v>
      </c>
    </row>
    <row r="391" spans="1:3" ht="12.75">
      <c r="A391" s="95">
        <v>39701</v>
      </c>
      <c r="B391" s="103">
        <v>9.68005</v>
      </c>
      <c r="C391" s="103">
        <v>3.769</v>
      </c>
    </row>
    <row r="392" spans="1:3" ht="12.75">
      <c r="A392" s="95">
        <v>39702</v>
      </c>
      <c r="B392" s="103">
        <v>9.979004999999999</v>
      </c>
      <c r="C392" s="103">
        <v>3.24</v>
      </c>
    </row>
    <row r="393" spans="1:3" ht="12.75">
      <c r="A393" s="95">
        <v>39703</v>
      </c>
      <c r="B393" s="103">
        <v>11.494045</v>
      </c>
      <c r="C393" s="103">
        <v>3.57</v>
      </c>
    </row>
    <row r="394" spans="1:3" ht="12.75">
      <c r="A394" s="95">
        <v>39706</v>
      </c>
      <c r="B394" s="103">
        <v>8.675055</v>
      </c>
      <c r="C394" s="103">
        <v>1.811</v>
      </c>
    </row>
    <row r="395" spans="1:3" ht="12.75">
      <c r="A395" s="95">
        <v>39707</v>
      </c>
      <c r="B395" s="103">
        <v>9.35628</v>
      </c>
      <c r="C395" s="103">
        <v>3.458</v>
      </c>
    </row>
    <row r="396" spans="1:3" ht="12.75">
      <c r="A396" s="95">
        <v>39708</v>
      </c>
      <c r="B396" s="103">
        <v>10.920385</v>
      </c>
      <c r="C396" s="103">
        <v>3.735</v>
      </c>
    </row>
    <row r="397" spans="1:3" ht="12.75">
      <c r="A397" s="95">
        <v>39709</v>
      </c>
      <c r="B397" s="103">
        <v>10.49675</v>
      </c>
      <c r="C397" s="103">
        <v>3.05</v>
      </c>
    </row>
    <row r="398" spans="1:3" ht="12.75">
      <c r="A398" s="95">
        <v>39710</v>
      </c>
      <c r="B398" s="103">
        <v>12.718475</v>
      </c>
      <c r="C398" s="103">
        <v>4.252</v>
      </c>
    </row>
    <row r="399" spans="1:3" ht="12.75">
      <c r="A399" s="95">
        <v>39713</v>
      </c>
      <c r="B399" s="103">
        <v>11.37309</v>
      </c>
      <c r="C399" s="103">
        <v>4.82</v>
      </c>
    </row>
    <row r="400" spans="1:3" ht="12.75">
      <c r="A400" s="95">
        <v>39714</v>
      </c>
      <c r="B400" s="103">
        <v>11.163705</v>
      </c>
      <c r="C400" s="103">
        <v>4.193</v>
      </c>
    </row>
    <row r="401" spans="1:3" ht="12.75">
      <c r="A401" s="95">
        <v>39715</v>
      </c>
      <c r="B401" s="103">
        <v>7.87828</v>
      </c>
      <c r="C401" s="103">
        <v>1.17</v>
      </c>
    </row>
    <row r="402" spans="1:3" ht="12.75">
      <c r="A402" s="95">
        <v>39716</v>
      </c>
      <c r="B402" s="103">
        <v>5.52408</v>
      </c>
      <c r="C402" s="103">
        <v>1.425</v>
      </c>
    </row>
    <row r="403" spans="1:3" ht="12.75">
      <c r="A403" s="95">
        <v>39717</v>
      </c>
      <c r="B403" s="103">
        <v>8.575375</v>
      </c>
      <c r="C403" s="103">
        <v>2.56</v>
      </c>
    </row>
    <row r="404" spans="1:3" ht="12.75">
      <c r="A404" s="95">
        <v>39720</v>
      </c>
      <c r="B404" s="103">
        <v>8.30698</v>
      </c>
      <c r="C404" s="103">
        <v>1.708</v>
      </c>
    </row>
    <row r="405" spans="1:3" ht="12.75">
      <c r="A405" s="95">
        <v>39721</v>
      </c>
      <c r="B405" s="103">
        <v>9.23044</v>
      </c>
      <c r="C405" s="103">
        <v>2.74</v>
      </c>
    </row>
    <row r="406" spans="1:3" ht="12.75">
      <c r="A406" s="95">
        <v>39722</v>
      </c>
      <c r="B406" s="103">
        <v>10.12767586</v>
      </c>
      <c r="C406" s="103">
        <v>3.783</v>
      </c>
    </row>
    <row r="407" spans="1:3" ht="12.75">
      <c r="A407" s="95">
        <v>39723</v>
      </c>
      <c r="B407" s="103">
        <v>9.961371465</v>
      </c>
      <c r="C407" s="103">
        <v>3.9735</v>
      </c>
    </row>
    <row r="408" spans="1:3" ht="12.75">
      <c r="A408" s="95">
        <v>39724</v>
      </c>
      <c r="B408" s="103">
        <v>10.667153775000001</v>
      </c>
      <c r="C408" s="103">
        <v>4.568</v>
      </c>
    </row>
    <row r="409" spans="1:3" ht="12.75">
      <c r="A409" s="95">
        <v>39727</v>
      </c>
      <c r="B409" s="103">
        <v>10.581022035</v>
      </c>
      <c r="C409" s="103">
        <v>3.735</v>
      </c>
    </row>
    <row r="410" spans="1:3" ht="12.75">
      <c r="A410" s="95">
        <v>39728</v>
      </c>
      <c r="B410" s="103">
        <v>11.115183844999999</v>
      </c>
      <c r="C410" s="103">
        <v>4.837</v>
      </c>
    </row>
    <row r="411" spans="1:3" ht="12.75">
      <c r="A411" s="95">
        <v>39729</v>
      </c>
      <c r="B411" s="103">
        <v>12.807743935000001</v>
      </c>
      <c r="C411" s="103">
        <v>6.139</v>
      </c>
    </row>
    <row r="412" spans="1:3" ht="12.75">
      <c r="A412" s="95">
        <v>39730</v>
      </c>
      <c r="B412" s="103">
        <v>14.136159394999998</v>
      </c>
      <c r="C412" s="103">
        <v>5.212</v>
      </c>
    </row>
    <row r="413" spans="1:3" ht="12.75">
      <c r="A413" s="95">
        <v>39731</v>
      </c>
      <c r="B413" s="103">
        <v>13.81372597</v>
      </c>
      <c r="C413" s="103">
        <v>4.275</v>
      </c>
    </row>
    <row r="414" spans="1:3" ht="12.75">
      <c r="A414" s="95">
        <v>39734</v>
      </c>
      <c r="B414" s="103">
        <v>11.072127524999997</v>
      </c>
      <c r="C414" s="103">
        <v>4.352</v>
      </c>
    </row>
    <row r="415" spans="1:3" ht="12.75">
      <c r="A415" s="95">
        <v>39735</v>
      </c>
      <c r="B415" s="103">
        <v>10.529221869999999</v>
      </c>
      <c r="C415" s="103">
        <v>4.389</v>
      </c>
    </row>
    <row r="416" spans="1:3" ht="12.75">
      <c r="A416" s="95">
        <v>39736</v>
      </c>
      <c r="B416" s="103">
        <v>9.49442831</v>
      </c>
      <c r="C416" s="103">
        <v>2.648</v>
      </c>
    </row>
    <row r="417" spans="1:3" ht="12.75">
      <c r="A417" s="95">
        <v>39737</v>
      </c>
      <c r="B417" s="103">
        <v>8.747860905</v>
      </c>
      <c r="C417" s="103">
        <v>3.619</v>
      </c>
    </row>
    <row r="418" spans="1:3" ht="12.75">
      <c r="A418" s="95">
        <v>39738</v>
      </c>
      <c r="B418" s="103">
        <v>9.247211305</v>
      </c>
      <c r="C418" s="103">
        <v>2.839</v>
      </c>
    </row>
    <row r="419" spans="1:3" ht="12.75">
      <c r="A419" s="95">
        <v>39741</v>
      </c>
      <c r="B419" s="103">
        <v>9.426318725000002</v>
      </c>
      <c r="C419" s="103">
        <v>3.492</v>
      </c>
    </row>
    <row r="420" spans="1:3" ht="12.75">
      <c r="A420" s="95">
        <v>39742</v>
      </c>
      <c r="B420" s="103">
        <v>9.03858706</v>
      </c>
      <c r="C420" s="103">
        <v>2.752</v>
      </c>
    </row>
    <row r="421" spans="1:3" ht="12.75">
      <c r="A421" s="95">
        <v>39743</v>
      </c>
      <c r="B421" s="103">
        <v>8.901690415000001</v>
      </c>
      <c r="C421" s="103">
        <v>4.145</v>
      </c>
    </row>
    <row r="422" spans="1:3" ht="12.75">
      <c r="A422" s="95">
        <v>39744</v>
      </c>
      <c r="B422" s="103">
        <v>7.861686705000001</v>
      </c>
      <c r="C422" s="103">
        <v>2.26</v>
      </c>
    </row>
    <row r="423" spans="1:3" ht="12.75">
      <c r="A423" s="95">
        <v>39745</v>
      </c>
      <c r="B423" s="103">
        <v>7.588431224999999</v>
      </c>
      <c r="C423" s="103">
        <v>1.475</v>
      </c>
    </row>
    <row r="424" spans="1:3" ht="12.75">
      <c r="A424" s="95">
        <v>39748</v>
      </c>
      <c r="B424" s="103">
        <v>5.93012021</v>
      </c>
      <c r="C424" s="103">
        <v>1.04</v>
      </c>
    </row>
    <row r="425" spans="1:3" ht="12.75">
      <c r="A425" s="95">
        <v>39749</v>
      </c>
      <c r="B425" s="103">
        <v>5.478378245</v>
      </c>
      <c r="C425" s="103">
        <v>1.05</v>
      </c>
    </row>
    <row r="426" spans="1:3" ht="12.75">
      <c r="A426" s="95">
        <v>39750</v>
      </c>
      <c r="B426" s="103">
        <v>5.56910215</v>
      </c>
      <c r="C426" s="103">
        <v>1.05</v>
      </c>
    </row>
    <row r="427" spans="1:3" ht="12.75">
      <c r="A427" s="95">
        <v>39751</v>
      </c>
      <c r="B427" s="103">
        <v>5.016849869999999</v>
      </c>
      <c r="C427" s="103">
        <v>1.34</v>
      </c>
    </row>
    <row r="428" spans="1:3" ht="12.75">
      <c r="A428" s="95">
        <v>39752</v>
      </c>
      <c r="B428" s="103">
        <v>7.145105634999999</v>
      </c>
      <c r="C428" s="103">
        <v>2.05</v>
      </c>
    </row>
    <row r="429" spans="1:3" ht="12.75">
      <c r="A429" s="95">
        <v>39755</v>
      </c>
      <c r="B429" s="103">
        <v>8.6507745605</v>
      </c>
      <c r="C429" s="103">
        <v>2.76</v>
      </c>
    </row>
    <row r="430" spans="1:3" ht="12.75">
      <c r="A430" s="95">
        <v>39756</v>
      </c>
      <c r="B430" s="103">
        <v>8.244041385</v>
      </c>
      <c r="C430" s="103">
        <v>3.071</v>
      </c>
    </row>
    <row r="431" spans="1:3" ht="12.75">
      <c r="A431" s="95">
        <v>39757</v>
      </c>
      <c r="B431" s="103">
        <v>7.943062875</v>
      </c>
      <c r="C431" s="103">
        <v>2.337</v>
      </c>
    </row>
    <row r="432" spans="1:3" ht="12.75">
      <c r="A432" s="95">
        <v>39758</v>
      </c>
      <c r="B432" s="103">
        <v>7.844564719999999</v>
      </c>
      <c r="C432" s="103">
        <v>2.954</v>
      </c>
    </row>
    <row r="433" spans="1:3" ht="12.75">
      <c r="A433" s="95">
        <v>39759</v>
      </c>
      <c r="B433" s="103">
        <v>9.641710795000002</v>
      </c>
      <c r="C433" s="103">
        <v>3.432</v>
      </c>
    </row>
    <row r="434" spans="1:3" ht="12.75">
      <c r="A434" s="95">
        <v>39762</v>
      </c>
      <c r="B434" s="103">
        <v>9.786443475</v>
      </c>
      <c r="C434" s="103">
        <v>3.8770000000000002</v>
      </c>
    </row>
    <row r="435" spans="1:3" ht="12.75">
      <c r="A435" s="95">
        <v>39764</v>
      </c>
      <c r="B435" s="103">
        <v>9.320860629999999</v>
      </c>
      <c r="C435" s="103">
        <v>3.249</v>
      </c>
    </row>
    <row r="436" spans="1:3" ht="12.75">
      <c r="A436" s="95">
        <v>39765</v>
      </c>
      <c r="B436" s="103">
        <v>8.01585085</v>
      </c>
      <c r="C436" s="103">
        <v>2.828</v>
      </c>
    </row>
    <row r="437" spans="1:3" ht="12.75">
      <c r="A437" s="95">
        <v>39766</v>
      </c>
      <c r="B437" s="103">
        <v>8.148697890000001</v>
      </c>
      <c r="C437" s="103">
        <v>2.097</v>
      </c>
    </row>
    <row r="438" spans="1:3" ht="12.75">
      <c r="A438" s="95">
        <v>39769</v>
      </c>
      <c r="B438" s="103">
        <v>7.556933775000001</v>
      </c>
      <c r="C438" s="103">
        <v>2.747</v>
      </c>
    </row>
    <row r="439" spans="1:3" ht="12.75">
      <c r="A439" s="95">
        <v>39770</v>
      </c>
      <c r="B439" s="103">
        <v>8.04669579</v>
      </c>
      <c r="C439" s="103">
        <v>1.962</v>
      </c>
    </row>
    <row r="440" spans="1:3" ht="12.75">
      <c r="A440" s="95">
        <v>39771</v>
      </c>
      <c r="B440" s="103">
        <v>8.742090365</v>
      </c>
      <c r="C440" s="103">
        <v>4.255</v>
      </c>
    </row>
    <row r="441" spans="1:3" ht="12.75">
      <c r="A441" s="95">
        <v>39772</v>
      </c>
      <c r="B441" s="103">
        <v>10.092083715000001</v>
      </c>
      <c r="C441" s="103">
        <v>3.975</v>
      </c>
    </row>
    <row r="442" spans="1:3" ht="12.75">
      <c r="A442" s="95">
        <v>39773</v>
      </c>
      <c r="B442" s="103">
        <v>10.26263209</v>
      </c>
      <c r="C442" s="103">
        <v>2.37</v>
      </c>
    </row>
    <row r="443" spans="1:3" ht="12.75">
      <c r="A443" s="95">
        <v>39776</v>
      </c>
      <c r="B443" s="103">
        <v>7.189497230000001</v>
      </c>
      <c r="C443" s="103">
        <v>1.874</v>
      </c>
    </row>
    <row r="444" spans="1:3" ht="12.75">
      <c r="A444" s="95">
        <v>39777</v>
      </c>
      <c r="B444" s="103">
        <v>6.07839911</v>
      </c>
      <c r="C444" s="103">
        <v>0.638</v>
      </c>
    </row>
    <row r="445" spans="1:3" ht="12.75">
      <c r="A445" s="95">
        <v>39778</v>
      </c>
      <c r="B445" s="103">
        <v>6.256770185000001</v>
      </c>
      <c r="C445" s="103">
        <v>1.625</v>
      </c>
    </row>
    <row r="446" spans="1:3" ht="12.75">
      <c r="A446" s="95">
        <v>39779</v>
      </c>
      <c r="B446" s="103">
        <v>5.726845320000001</v>
      </c>
      <c r="C446" s="103">
        <v>1.2630000000000001</v>
      </c>
    </row>
    <row r="447" spans="1:3" ht="12.75">
      <c r="A447" s="95">
        <v>39780</v>
      </c>
      <c r="B447" s="103">
        <v>6.432469475</v>
      </c>
      <c r="C447" s="103">
        <v>0.18</v>
      </c>
    </row>
    <row r="448" spans="1:3" ht="12.75">
      <c r="A448" s="95">
        <v>39783</v>
      </c>
      <c r="B448" s="103">
        <v>5.696602075</v>
      </c>
      <c r="C448" s="103">
        <v>3.103</v>
      </c>
    </row>
    <row r="449" spans="1:3" ht="12.75">
      <c r="A449" s="95">
        <v>39784</v>
      </c>
      <c r="B449" s="103">
        <v>7.52928854</v>
      </c>
      <c r="C449" s="103">
        <v>3.43</v>
      </c>
    </row>
    <row r="450" spans="1:3" ht="12.75">
      <c r="A450" s="95">
        <v>39785</v>
      </c>
      <c r="B450" s="103">
        <v>8.138660490000001</v>
      </c>
      <c r="C450" s="103">
        <v>3.111</v>
      </c>
    </row>
    <row r="451" spans="1:3" ht="12.75">
      <c r="A451" s="95">
        <v>39786</v>
      </c>
      <c r="B451" s="103">
        <v>7.402538885</v>
      </c>
      <c r="C451" s="103">
        <v>2.525</v>
      </c>
    </row>
    <row r="452" spans="1:3" ht="12.75">
      <c r="A452" s="95">
        <v>39787</v>
      </c>
      <c r="B452" s="103">
        <v>11.143614739999999</v>
      </c>
      <c r="C452" s="103">
        <v>3.879</v>
      </c>
    </row>
    <row r="453" spans="1:3" ht="12.75">
      <c r="A453" s="95">
        <v>39790</v>
      </c>
      <c r="B453" s="103">
        <v>9.714172484999999</v>
      </c>
      <c r="C453" s="103">
        <v>3.622</v>
      </c>
    </row>
    <row r="454" spans="1:3" ht="12.75">
      <c r="A454" s="95">
        <v>39791</v>
      </c>
      <c r="B454" s="103">
        <v>7.6607187</v>
      </c>
      <c r="C454" s="103">
        <v>3.157</v>
      </c>
    </row>
    <row r="455" spans="1:3" ht="12.75">
      <c r="A455" s="95">
        <v>39792</v>
      </c>
      <c r="B455" s="103">
        <v>8.954017079999998</v>
      </c>
      <c r="C455" s="103">
        <v>5.393</v>
      </c>
    </row>
    <row r="456" spans="1:3" ht="12.75">
      <c r="A456" s="95">
        <v>39793</v>
      </c>
      <c r="B456" s="103">
        <v>9.034572775000001</v>
      </c>
      <c r="C456" s="103">
        <v>3.354</v>
      </c>
    </row>
    <row r="457" spans="1:3" ht="12.75">
      <c r="A457" s="95">
        <v>39794</v>
      </c>
      <c r="B457" s="103">
        <v>10.22351607</v>
      </c>
      <c r="C457" s="103">
        <v>3.934</v>
      </c>
    </row>
    <row r="458" spans="1:3" ht="12.75">
      <c r="A458" s="95">
        <v>39797</v>
      </c>
      <c r="B458" s="103">
        <v>9.071988069999998</v>
      </c>
      <c r="C458" s="103">
        <v>4.406</v>
      </c>
    </row>
    <row r="459" spans="1:3" ht="12.75">
      <c r="A459" s="95">
        <v>39798</v>
      </c>
      <c r="B459" s="103">
        <v>9.553712495</v>
      </c>
      <c r="C459" s="103">
        <v>4.777</v>
      </c>
    </row>
    <row r="460" spans="1:3" ht="12.75">
      <c r="A460" s="95">
        <v>39799</v>
      </c>
      <c r="B460" s="103">
        <v>10.414025215</v>
      </c>
      <c r="C460" s="103">
        <v>4.448</v>
      </c>
    </row>
    <row r="461" spans="1:3" ht="12.75">
      <c r="A461" s="95">
        <v>39800</v>
      </c>
      <c r="B461" s="103">
        <v>8.827867520000002</v>
      </c>
      <c r="C461" s="103">
        <v>2.984</v>
      </c>
    </row>
    <row r="462" spans="1:3" ht="12.75">
      <c r="A462" s="95">
        <v>39801</v>
      </c>
      <c r="B462" s="103">
        <v>10.486741955</v>
      </c>
      <c r="C462" s="103">
        <v>3.545</v>
      </c>
    </row>
    <row r="463" spans="1:3" ht="12.75">
      <c r="A463" s="95">
        <v>39804</v>
      </c>
      <c r="B463" s="103">
        <v>9.04748807</v>
      </c>
      <c r="C463" s="103">
        <v>2.299</v>
      </c>
    </row>
    <row r="464" spans="1:3" ht="12.75">
      <c r="A464" s="95">
        <v>39805</v>
      </c>
      <c r="B464" s="103">
        <v>8.348202514999999</v>
      </c>
      <c r="C464" s="103">
        <v>3.172</v>
      </c>
    </row>
    <row r="465" spans="1:3" ht="12.75">
      <c r="A465" s="95">
        <v>39806</v>
      </c>
      <c r="B465" s="103">
        <v>8.197985274999999</v>
      </c>
      <c r="C465" s="103">
        <v>1.755</v>
      </c>
    </row>
    <row r="466" spans="1:3" ht="12.75">
      <c r="A466" s="95">
        <v>39811</v>
      </c>
      <c r="B466" s="103">
        <v>8.35410407</v>
      </c>
      <c r="C466" s="103">
        <v>3.71</v>
      </c>
    </row>
    <row r="467" spans="1:3" ht="12.75">
      <c r="A467" s="95">
        <v>39812</v>
      </c>
      <c r="B467" s="103">
        <v>7.26893762</v>
      </c>
      <c r="C467" s="103">
        <v>3.079</v>
      </c>
    </row>
    <row r="468" spans="1:3" ht="12.75">
      <c r="A468" s="95">
        <v>39813</v>
      </c>
      <c r="B468" s="103">
        <v>4.993679545</v>
      </c>
      <c r="C468" s="103">
        <v>0.677</v>
      </c>
    </row>
    <row r="469" spans="1:3" ht="12.75">
      <c r="A469" s="95">
        <v>39815</v>
      </c>
      <c r="B469" s="103">
        <v>7.51596776</v>
      </c>
      <c r="C469" s="103">
        <v>5.022</v>
      </c>
    </row>
    <row r="470" spans="1:3" ht="12.75">
      <c r="A470" s="95">
        <v>39818</v>
      </c>
      <c r="B470" s="103">
        <v>10.30256545</v>
      </c>
      <c r="C470" s="103">
        <v>4</v>
      </c>
    </row>
    <row r="471" spans="1:3" ht="12.75">
      <c r="A471" s="95">
        <v>39819</v>
      </c>
      <c r="B471" s="103">
        <v>9.702841655</v>
      </c>
      <c r="C471" s="103">
        <v>3.015</v>
      </c>
    </row>
    <row r="472" spans="1:3" ht="12.75">
      <c r="A472" s="95">
        <v>39820</v>
      </c>
      <c r="B472" s="103">
        <v>8.301031794999998</v>
      </c>
      <c r="C472" s="103">
        <v>2.725</v>
      </c>
    </row>
    <row r="473" spans="1:3" ht="12.75">
      <c r="A473" s="95">
        <v>39821</v>
      </c>
      <c r="B473" s="103">
        <v>8.578342005</v>
      </c>
      <c r="C473" s="103">
        <v>3.0095</v>
      </c>
    </row>
    <row r="474" spans="1:3" ht="12.75">
      <c r="A474" s="95">
        <v>39822</v>
      </c>
      <c r="B474" s="103">
        <v>11.650423905</v>
      </c>
      <c r="C474" s="103">
        <v>5.712</v>
      </c>
    </row>
    <row r="475" spans="1:3" ht="12.75">
      <c r="A475" s="95">
        <v>39825</v>
      </c>
      <c r="B475" s="103">
        <v>10.036899720000001</v>
      </c>
      <c r="C475" s="103">
        <v>2.755</v>
      </c>
    </row>
    <row r="476" spans="1:3" ht="12.75">
      <c r="A476" s="95">
        <v>39826</v>
      </c>
      <c r="B476" s="103">
        <v>9.443201060000002</v>
      </c>
      <c r="C476" s="103">
        <v>2.466</v>
      </c>
    </row>
    <row r="477" spans="1:3" ht="12.75">
      <c r="A477" s="95">
        <v>39827</v>
      </c>
      <c r="B477" s="103">
        <v>8.749043165</v>
      </c>
      <c r="C477" s="103">
        <v>4.148</v>
      </c>
    </row>
    <row r="478" spans="1:3" ht="12.75">
      <c r="A478" s="95">
        <v>39828</v>
      </c>
      <c r="B478" s="103">
        <v>8.860368165</v>
      </c>
      <c r="C478" s="103">
        <v>2.571</v>
      </c>
    </row>
    <row r="479" spans="1:3" ht="12.75">
      <c r="A479" s="95">
        <v>39829</v>
      </c>
      <c r="B479" s="103">
        <v>9.28809349</v>
      </c>
      <c r="C479" s="103">
        <v>2.82</v>
      </c>
    </row>
    <row r="480" spans="1:3" ht="12.75">
      <c r="A480" s="95">
        <v>39832</v>
      </c>
      <c r="B480" s="103">
        <v>7.862455045000001</v>
      </c>
      <c r="C480" s="103">
        <v>2.155</v>
      </c>
    </row>
    <row r="481" spans="1:3" ht="12.75">
      <c r="A481" s="95">
        <v>39833</v>
      </c>
      <c r="B481" s="103">
        <v>8.585574195</v>
      </c>
      <c r="C481" s="103">
        <v>2.673</v>
      </c>
    </row>
    <row r="482" spans="1:3" ht="12.75">
      <c r="A482" s="95">
        <v>39834</v>
      </c>
      <c r="B482" s="103">
        <v>9.423260395</v>
      </c>
      <c r="C482" s="103">
        <v>3.7920000000000003</v>
      </c>
    </row>
    <row r="483" spans="1:3" ht="12.75">
      <c r="A483" s="95">
        <v>39835</v>
      </c>
      <c r="B483" s="103">
        <v>9.85240815</v>
      </c>
      <c r="C483" s="103">
        <v>3.903</v>
      </c>
    </row>
    <row r="484" spans="1:3" ht="12.75">
      <c r="A484" s="95">
        <v>39836</v>
      </c>
      <c r="B484" s="103">
        <v>11.620133449999999</v>
      </c>
      <c r="C484" s="103">
        <v>4.683</v>
      </c>
    </row>
    <row r="485" spans="1:3" ht="12.75">
      <c r="A485" s="95">
        <v>39839</v>
      </c>
      <c r="B485" s="103">
        <v>9.075555529999999</v>
      </c>
      <c r="C485" s="103">
        <v>3.12</v>
      </c>
    </row>
    <row r="486" spans="1:3" ht="12.75">
      <c r="A486" s="95">
        <v>39840</v>
      </c>
      <c r="B486" s="103">
        <v>7.179859054999999</v>
      </c>
      <c r="C486" s="103">
        <v>1.525</v>
      </c>
    </row>
    <row r="487" spans="1:3" ht="12.75">
      <c r="A487" s="95">
        <v>39841</v>
      </c>
      <c r="B487" s="103">
        <v>7.786988515000001</v>
      </c>
      <c r="C487" s="103">
        <v>3.27</v>
      </c>
    </row>
    <row r="488" spans="1:3" ht="12.75">
      <c r="A488" s="95">
        <v>39842</v>
      </c>
      <c r="B488" s="103">
        <v>9.128186990000001</v>
      </c>
      <c r="C488" s="103">
        <v>3.785</v>
      </c>
    </row>
    <row r="489" spans="1:3" ht="12.75">
      <c r="A489" s="95">
        <v>39843</v>
      </c>
      <c r="B489" s="103">
        <v>8.52647435</v>
      </c>
      <c r="C489" s="103">
        <v>3.362</v>
      </c>
    </row>
    <row r="490" spans="1:3" ht="12.75">
      <c r="A490" s="95">
        <v>39846</v>
      </c>
      <c r="B490" s="103">
        <v>8.521568025</v>
      </c>
      <c r="C490" s="103">
        <v>3.96</v>
      </c>
    </row>
    <row r="491" spans="1:3" ht="12.75">
      <c r="A491" s="95">
        <v>39847</v>
      </c>
      <c r="B491" s="103">
        <v>8.573188804999997</v>
      </c>
      <c r="C491" s="103">
        <v>2.938</v>
      </c>
    </row>
    <row r="492" spans="1:3" ht="12.75">
      <c r="A492" s="95">
        <v>39848</v>
      </c>
      <c r="B492" s="103">
        <v>8.255720545</v>
      </c>
      <c r="C492" s="103">
        <v>3.44</v>
      </c>
    </row>
    <row r="493" spans="1:3" ht="12.75">
      <c r="A493" s="95">
        <v>39849</v>
      </c>
      <c r="B493" s="103">
        <v>8.993614580000001</v>
      </c>
      <c r="C493" s="103">
        <v>2.95</v>
      </c>
    </row>
    <row r="494" spans="1:3" ht="12.75">
      <c r="A494" s="95">
        <v>39850</v>
      </c>
      <c r="B494" s="103">
        <v>9.839114235</v>
      </c>
      <c r="C494" s="103">
        <v>2.71</v>
      </c>
    </row>
    <row r="495" spans="1:3" ht="12.75">
      <c r="A495" s="95">
        <v>39853</v>
      </c>
      <c r="B495" s="103">
        <v>8.236484955</v>
      </c>
      <c r="C495" s="103">
        <v>3.35</v>
      </c>
    </row>
    <row r="496" spans="1:3" ht="12.75">
      <c r="A496" s="95">
        <v>39854</v>
      </c>
      <c r="B496" s="103">
        <v>9.03275535</v>
      </c>
      <c r="C496" s="103">
        <v>4.064</v>
      </c>
    </row>
    <row r="497" spans="1:3" ht="12.75">
      <c r="A497" s="95">
        <v>39855</v>
      </c>
      <c r="B497" s="103">
        <v>8.575978029999998</v>
      </c>
      <c r="C497" s="103">
        <v>3.3</v>
      </c>
    </row>
    <row r="498" spans="1:3" ht="12.75">
      <c r="A498" s="95">
        <v>39856</v>
      </c>
      <c r="B498" s="103">
        <v>8.744693254999998</v>
      </c>
      <c r="C498" s="103">
        <v>2.99</v>
      </c>
    </row>
    <row r="499" spans="1:3" ht="12.75">
      <c r="A499" s="95">
        <v>39857</v>
      </c>
      <c r="B499" s="103">
        <v>11.103673144999998</v>
      </c>
      <c r="C499" s="103">
        <v>4.947</v>
      </c>
    </row>
    <row r="500" spans="1:3" ht="12.75">
      <c r="A500" s="95">
        <v>39860</v>
      </c>
      <c r="B500" s="103">
        <v>9.786837595</v>
      </c>
      <c r="C500" s="103">
        <v>4.475</v>
      </c>
    </row>
    <row r="501" spans="1:3" ht="12.75">
      <c r="A501" s="95">
        <v>39861</v>
      </c>
      <c r="B501" s="103">
        <v>10.04791166</v>
      </c>
      <c r="C501" s="103">
        <v>4.196</v>
      </c>
    </row>
    <row r="502" spans="1:3" ht="12.75">
      <c r="A502" s="95">
        <v>39862</v>
      </c>
      <c r="B502" s="103">
        <v>9.119457185</v>
      </c>
      <c r="C502" s="103">
        <v>3.61</v>
      </c>
    </row>
    <row r="503" spans="1:3" ht="12.75">
      <c r="A503" s="95">
        <v>39863</v>
      </c>
      <c r="B503" s="103">
        <v>8.31586525</v>
      </c>
      <c r="C503" s="103">
        <v>2.45</v>
      </c>
    </row>
    <row r="504" spans="1:3" ht="12.75">
      <c r="A504" s="95">
        <v>39864</v>
      </c>
      <c r="B504" s="103">
        <v>9.43497209</v>
      </c>
      <c r="C504" s="103">
        <v>3.402</v>
      </c>
    </row>
    <row r="505" spans="1:3" ht="12.75">
      <c r="A505" s="95">
        <v>39867</v>
      </c>
      <c r="B505" s="103">
        <v>7.4495934450000005</v>
      </c>
      <c r="C505" s="103">
        <v>2.665</v>
      </c>
    </row>
    <row r="506" spans="1:3" ht="12.75">
      <c r="A506" s="95">
        <v>39868</v>
      </c>
      <c r="B506" s="103">
        <v>4.953815705000001</v>
      </c>
      <c r="C506" s="103">
        <v>0.8</v>
      </c>
    </row>
    <row r="507" spans="1:3" ht="12.75">
      <c r="A507" s="95">
        <v>39869</v>
      </c>
      <c r="B507" s="103">
        <v>3.31858282</v>
      </c>
      <c r="C507" s="103">
        <v>1.6</v>
      </c>
    </row>
    <row r="508" spans="1:3" ht="12.75">
      <c r="A508" s="95">
        <v>39870</v>
      </c>
      <c r="B508" s="103">
        <v>5.55377341</v>
      </c>
      <c r="C508" s="103">
        <v>1.87</v>
      </c>
    </row>
    <row r="509" spans="1:3" ht="12.75">
      <c r="A509" s="95">
        <v>39871</v>
      </c>
      <c r="B509" s="103">
        <v>7.247882435</v>
      </c>
      <c r="C509" s="103">
        <v>0.7</v>
      </c>
    </row>
    <row r="510" spans="1:3" ht="12.75">
      <c r="A510" s="95">
        <v>39874</v>
      </c>
      <c r="B510" s="103">
        <v>6.4262863050000005</v>
      </c>
      <c r="C510" s="103">
        <v>2.332</v>
      </c>
    </row>
    <row r="511" spans="1:3" ht="12.75">
      <c r="A511" s="95">
        <v>39875</v>
      </c>
      <c r="B511" s="103">
        <v>8.225472865</v>
      </c>
      <c r="C511" s="103">
        <v>3.915</v>
      </c>
    </row>
    <row r="512" spans="1:3" ht="12.75">
      <c r="A512" s="95">
        <v>39876</v>
      </c>
      <c r="B512" s="103">
        <v>8.005834055</v>
      </c>
      <c r="C512" s="103">
        <v>2.605</v>
      </c>
    </row>
    <row r="513" spans="1:3" ht="12.75">
      <c r="A513" s="95">
        <v>39877</v>
      </c>
      <c r="B513" s="103">
        <v>7.535425354999999</v>
      </c>
      <c r="C513" s="103">
        <v>2.297</v>
      </c>
    </row>
    <row r="514" spans="1:3" ht="12.75">
      <c r="A514" s="95">
        <v>39878</v>
      </c>
      <c r="B514" s="103">
        <v>9.993214225000001</v>
      </c>
      <c r="C514" s="103">
        <v>3.241</v>
      </c>
    </row>
    <row r="515" spans="1:3" ht="12.75">
      <c r="A515" s="95">
        <v>39881</v>
      </c>
      <c r="B515" s="103">
        <v>7.880477474999999</v>
      </c>
      <c r="C515" s="103">
        <v>1.676</v>
      </c>
    </row>
    <row r="516" spans="1:3" ht="12.75">
      <c r="A516" s="95">
        <v>39882</v>
      </c>
      <c r="B516" s="103">
        <v>8.226298755</v>
      </c>
      <c r="C516" s="103">
        <v>1.69</v>
      </c>
    </row>
    <row r="517" spans="1:3" ht="12.75">
      <c r="A517" s="95">
        <v>39883</v>
      </c>
      <c r="B517" s="103">
        <v>8.416726875</v>
      </c>
      <c r="C517" s="103">
        <v>3.3958000000000004</v>
      </c>
    </row>
    <row r="518" spans="1:3" ht="12.75">
      <c r="A518" s="95">
        <v>39884</v>
      </c>
      <c r="B518" s="103">
        <v>5.558506975000001</v>
      </c>
      <c r="C518" s="103">
        <v>1.45</v>
      </c>
    </row>
    <row r="519" spans="1:3" ht="12.75">
      <c r="A519" s="95">
        <v>39885</v>
      </c>
      <c r="B519" s="103">
        <v>8.124319634999999</v>
      </c>
      <c r="C519" s="103">
        <v>2.487</v>
      </c>
    </row>
    <row r="520" spans="1:3" ht="12.75">
      <c r="A520" s="95">
        <v>39888</v>
      </c>
      <c r="B520" s="103">
        <v>7.695267015</v>
      </c>
      <c r="C520" s="103">
        <v>2.155</v>
      </c>
    </row>
    <row r="521" spans="1:3" ht="12.75">
      <c r="A521" s="95">
        <v>39889</v>
      </c>
      <c r="B521" s="103">
        <v>8.282830149999999</v>
      </c>
      <c r="C521" s="103">
        <v>1.399</v>
      </c>
    </row>
    <row r="522" spans="1:3" ht="12.75">
      <c r="A522" s="95">
        <v>39890</v>
      </c>
      <c r="B522" s="103">
        <v>6.431599705000001</v>
      </c>
      <c r="C522" s="103">
        <v>1.15</v>
      </c>
    </row>
    <row r="523" spans="1:3" ht="12.75">
      <c r="A523" s="95">
        <v>39891</v>
      </c>
      <c r="B523" s="103">
        <v>5.46365503</v>
      </c>
      <c r="C523" s="103">
        <v>1.035</v>
      </c>
    </row>
    <row r="524" spans="1:3" ht="12.75">
      <c r="A524" s="95">
        <v>39892</v>
      </c>
      <c r="B524" s="103">
        <v>5.558506975000001</v>
      </c>
      <c r="C524" s="103">
        <v>0.861</v>
      </c>
    </row>
    <row r="525" spans="1:3" ht="12.75">
      <c r="A525" s="95">
        <v>39895</v>
      </c>
      <c r="B525" s="103">
        <v>5.221326495</v>
      </c>
      <c r="C525" s="103">
        <v>0.67</v>
      </c>
    </row>
    <row r="526" spans="1:3" ht="12.75">
      <c r="A526" s="95">
        <v>39896</v>
      </c>
      <c r="B526" s="103">
        <v>4.772311145</v>
      </c>
      <c r="C526" s="103">
        <v>1.065</v>
      </c>
    </row>
    <row r="527" spans="1:3" ht="12.75">
      <c r="A527" s="95">
        <v>39897</v>
      </c>
      <c r="B527" s="103">
        <v>4.05685397</v>
      </c>
      <c r="C527" s="103">
        <v>0.382</v>
      </c>
    </row>
    <row r="528" spans="1:3" ht="12.75">
      <c r="A528" s="95">
        <v>39898</v>
      </c>
      <c r="B528" s="103">
        <v>4.6851786849999995</v>
      </c>
      <c r="C528" s="103">
        <v>2.116</v>
      </c>
    </row>
    <row r="529" spans="1:3" ht="12.75">
      <c r="A529" s="95">
        <v>39899</v>
      </c>
      <c r="B529" s="103">
        <v>5.78108146</v>
      </c>
      <c r="C529" s="103">
        <v>1.85</v>
      </c>
    </row>
    <row r="530" spans="1:3" ht="12.75">
      <c r="A530" s="95">
        <v>39902</v>
      </c>
      <c r="B530" s="103">
        <v>5.78873146</v>
      </c>
      <c r="C530" s="103">
        <v>0.475</v>
      </c>
    </row>
    <row r="531" spans="1:3" ht="12.75">
      <c r="A531" s="95">
        <v>39903</v>
      </c>
      <c r="B531" s="103">
        <v>7.930129105</v>
      </c>
      <c r="C531" s="103">
        <v>1.545</v>
      </c>
    </row>
    <row r="532" spans="1:3" ht="12.75">
      <c r="A532" s="95">
        <v>39904</v>
      </c>
      <c r="B532" s="103">
        <v>7.879099395</v>
      </c>
      <c r="C532" s="103">
        <v>2.414</v>
      </c>
    </row>
    <row r="533" spans="1:3" ht="12.75">
      <c r="A533" s="95">
        <v>39905</v>
      </c>
      <c r="B533" s="103">
        <v>8.2536944</v>
      </c>
      <c r="C533" s="103">
        <v>3.459</v>
      </c>
    </row>
    <row r="534" spans="1:3" ht="12.75">
      <c r="A534" s="95">
        <v>39906</v>
      </c>
      <c r="B534" s="103">
        <v>8.2349984</v>
      </c>
      <c r="C534" s="103">
        <v>1.765</v>
      </c>
    </row>
    <row r="535" spans="1:3" ht="12.75">
      <c r="A535" s="95">
        <v>39909</v>
      </c>
      <c r="B535" s="103">
        <v>7.570412114999999</v>
      </c>
      <c r="C535" s="103">
        <v>3.075</v>
      </c>
    </row>
    <row r="536" spans="1:3" ht="12.75">
      <c r="A536" s="95">
        <v>39910</v>
      </c>
      <c r="B536" s="103">
        <v>9.3891795</v>
      </c>
      <c r="C536" s="103">
        <v>0.992</v>
      </c>
    </row>
    <row r="537" spans="1:3" ht="12.75">
      <c r="A537" s="95">
        <v>39911</v>
      </c>
      <c r="B537" s="103">
        <v>6.87121817</v>
      </c>
      <c r="C537" s="103">
        <v>1.275</v>
      </c>
    </row>
    <row r="538" spans="1:3" ht="12.75">
      <c r="A538" s="95">
        <v>39912</v>
      </c>
      <c r="B538" s="103">
        <v>8.080046710000001</v>
      </c>
      <c r="C538" s="103">
        <v>2.545</v>
      </c>
    </row>
    <row r="539" spans="1:3" ht="12.75">
      <c r="A539" s="95">
        <v>39913</v>
      </c>
      <c r="B539" s="103">
        <v>7.616510875</v>
      </c>
      <c r="C539" s="103">
        <v>1.657</v>
      </c>
    </row>
    <row r="540" spans="1:3" ht="12.75">
      <c r="A540" s="95">
        <v>39917</v>
      </c>
      <c r="B540" s="103">
        <v>7.9954747500000005</v>
      </c>
      <c r="C540" s="103">
        <v>2.835</v>
      </c>
    </row>
    <row r="541" spans="1:3" ht="12.75">
      <c r="A541" s="95">
        <v>39918</v>
      </c>
      <c r="B541" s="103">
        <v>7.786619025</v>
      </c>
      <c r="C541" s="103">
        <v>2.589</v>
      </c>
    </row>
    <row r="542" spans="1:3" ht="12.75">
      <c r="A542" s="95">
        <v>39919</v>
      </c>
      <c r="B542" s="103">
        <v>7.3776234999999994</v>
      </c>
      <c r="C542" s="103">
        <v>1.992</v>
      </c>
    </row>
    <row r="543" spans="1:3" ht="12.75">
      <c r="A543" s="95">
        <v>39920</v>
      </c>
      <c r="B543" s="103">
        <v>7.918125054999999</v>
      </c>
      <c r="C543" s="103">
        <v>2.807</v>
      </c>
    </row>
    <row r="544" spans="1:3" ht="12.75">
      <c r="A544" s="95">
        <v>39923</v>
      </c>
      <c r="B544" s="103">
        <v>6.51222279</v>
      </c>
      <c r="C544" s="103">
        <v>1.02</v>
      </c>
    </row>
    <row r="545" spans="1:3" ht="12.75">
      <c r="A545" s="95">
        <v>39924</v>
      </c>
      <c r="B545" s="103">
        <v>8.514794935000001</v>
      </c>
      <c r="C545" s="103">
        <v>2.975</v>
      </c>
    </row>
    <row r="546" spans="1:3" ht="12.75">
      <c r="A546" s="95">
        <v>39925</v>
      </c>
      <c r="B546" s="103">
        <v>6.87262724</v>
      </c>
      <c r="C546" s="103">
        <v>1.615</v>
      </c>
    </row>
    <row r="547" spans="1:3" ht="12.75">
      <c r="A547" s="95">
        <v>39926</v>
      </c>
      <c r="B547" s="103">
        <v>6.517539045</v>
      </c>
      <c r="C547" s="103">
        <v>1.86</v>
      </c>
    </row>
    <row r="548" spans="1:3" ht="12.75">
      <c r="A548" s="95">
        <v>39927</v>
      </c>
      <c r="B548" s="103">
        <v>8.099387219999999</v>
      </c>
      <c r="C548" s="103">
        <v>2.47</v>
      </c>
    </row>
    <row r="549" spans="1:3" ht="12.75">
      <c r="A549" s="95">
        <v>39930</v>
      </c>
      <c r="B549" s="103">
        <v>8.038991565</v>
      </c>
      <c r="C549" s="103">
        <v>3.05</v>
      </c>
    </row>
    <row r="550" spans="1:3" ht="12.75">
      <c r="A550" s="95">
        <v>39931</v>
      </c>
      <c r="B550" s="103">
        <v>9.717783455000003</v>
      </c>
      <c r="C550" s="103">
        <v>4.075</v>
      </c>
    </row>
    <row r="551" spans="1:3" ht="12.75">
      <c r="A551" s="95">
        <v>39932</v>
      </c>
      <c r="B551" s="103">
        <v>7.006795745000001</v>
      </c>
      <c r="C551" s="103">
        <v>1.4</v>
      </c>
    </row>
    <row r="552" spans="1:3" ht="12.75">
      <c r="A552" s="95">
        <v>39933</v>
      </c>
      <c r="B552" s="103">
        <v>6.609812369999999</v>
      </c>
      <c r="C552" s="103">
        <v>1.35</v>
      </c>
    </row>
    <row r="553" spans="1:3" ht="12.75">
      <c r="A553" s="95">
        <v>39934</v>
      </c>
      <c r="B553" s="103">
        <v>6.396424285</v>
      </c>
      <c r="C553" s="103">
        <v>1.496</v>
      </c>
    </row>
    <row r="554" spans="1:3" ht="12.75">
      <c r="A554" s="95">
        <v>39937</v>
      </c>
      <c r="B554" s="103">
        <v>8.336408855</v>
      </c>
      <c r="C554" s="103">
        <v>2.083</v>
      </c>
    </row>
    <row r="555" spans="1:3" ht="12.75">
      <c r="A555" s="95">
        <v>39938</v>
      </c>
      <c r="B555" s="103">
        <v>7.286220695000001</v>
      </c>
      <c r="C555" s="103">
        <v>1.418</v>
      </c>
    </row>
    <row r="556" spans="1:3" ht="12.75">
      <c r="A556" s="95">
        <v>39939</v>
      </c>
      <c r="B556" s="103">
        <v>6.3265166850000005</v>
      </c>
      <c r="C556" s="103">
        <v>1.695</v>
      </c>
    </row>
    <row r="557" spans="1:3" ht="12.75">
      <c r="A557" s="95">
        <v>39940</v>
      </c>
      <c r="B557" s="103">
        <v>7.357380035</v>
      </c>
      <c r="C557" s="103">
        <v>2.221</v>
      </c>
    </row>
    <row r="558" spans="1:3" ht="12.75">
      <c r="A558" s="95">
        <v>39941</v>
      </c>
      <c r="B558" s="103">
        <v>7.457312456</v>
      </c>
      <c r="C558" s="103">
        <v>1.925</v>
      </c>
    </row>
    <row r="559" spans="1:3" ht="12.75">
      <c r="A559" s="95">
        <v>39944</v>
      </c>
      <c r="B559" s="103">
        <v>6.14701991</v>
      </c>
      <c r="C559" s="103">
        <v>2.325</v>
      </c>
    </row>
    <row r="560" spans="1:3" ht="12.75">
      <c r="A560" s="95">
        <v>39945</v>
      </c>
      <c r="B560" s="103">
        <v>6.95165466</v>
      </c>
      <c r="C560" s="103">
        <v>2.566</v>
      </c>
    </row>
    <row r="561" spans="1:3" ht="12.75">
      <c r="A561" s="95">
        <v>39946</v>
      </c>
      <c r="B561" s="103">
        <v>6.17230868</v>
      </c>
      <c r="C561" s="103">
        <v>1.677</v>
      </c>
    </row>
    <row r="562" spans="1:3" ht="12.75">
      <c r="A562" s="95">
        <v>39947</v>
      </c>
      <c r="B562" s="103">
        <v>5.792797170000001</v>
      </c>
      <c r="C562" s="103">
        <v>2.925</v>
      </c>
    </row>
    <row r="563" spans="1:3" ht="12.75">
      <c r="A563" s="95">
        <v>39948</v>
      </c>
      <c r="B563" s="103">
        <v>8.24162097</v>
      </c>
      <c r="C563" s="103">
        <v>2.654</v>
      </c>
    </row>
    <row r="564" spans="1:3" ht="12.75">
      <c r="A564" s="95">
        <v>39951</v>
      </c>
      <c r="B564" s="103">
        <v>7.387543915</v>
      </c>
      <c r="C564" s="103">
        <v>3.625</v>
      </c>
    </row>
    <row r="565" spans="1:3" ht="12.75">
      <c r="A565" s="95">
        <v>39952</v>
      </c>
      <c r="B565" s="103">
        <v>8.680766565</v>
      </c>
      <c r="C565" s="103">
        <v>3.439</v>
      </c>
    </row>
    <row r="566" spans="1:3" ht="12.75">
      <c r="A566" s="95">
        <v>39953</v>
      </c>
      <c r="B566" s="103">
        <v>8.833814165</v>
      </c>
      <c r="C566" s="103">
        <v>4.052</v>
      </c>
    </row>
    <row r="567" spans="1:3" ht="12.75">
      <c r="A567" s="95">
        <v>39954</v>
      </c>
      <c r="B567" s="103">
        <v>8.05181414</v>
      </c>
      <c r="C567" s="103">
        <v>2.659</v>
      </c>
    </row>
    <row r="568" spans="1:3" ht="12.75">
      <c r="A568" s="95">
        <v>39955</v>
      </c>
      <c r="B568" s="103">
        <v>8.298856535</v>
      </c>
      <c r="C568" s="103">
        <v>2.555</v>
      </c>
    </row>
    <row r="569" spans="1:3" ht="12.75">
      <c r="A569" s="95">
        <v>39958</v>
      </c>
      <c r="B569" s="103">
        <v>6.233550265</v>
      </c>
      <c r="C569" s="103">
        <v>4.033</v>
      </c>
    </row>
    <row r="570" spans="1:3" ht="12.75">
      <c r="A570" s="95">
        <v>39959</v>
      </c>
      <c r="B570" s="103">
        <v>6.548737855000001</v>
      </c>
      <c r="C570" s="103">
        <v>2.248</v>
      </c>
    </row>
    <row r="571" spans="1:3" ht="12.75">
      <c r="A571" s="95">
        <v>39960</v>
      </c>
      <c r="B571" s="103">
        <v>4.7604568899999995</v>
      </c>
      <c r="C571" s="103">
        <v>2.258</v>
      </c>
    </row>
    <row r="572" spans="1:3" ht="12.75">
      <c r="A572" s="95">
        <v>39961</v>
      </c>
      <c r="B572" s="103">
        <v>4.768507649999999</v>
      </c>
      <c r="C572" s="103">
        <v>2.313</v>
      </c>
    </row>
    <row r="573" spans="1:3" ht="12.75">
      <c r="A573" s="95">
        <v>39962</v>
      </c>
      <c r="B573" s="103">
        <v>7.410958174999998</v>
      </c>
      <c r="C573" s="103">
        <v>2.687</v>
      </c>
    </row>
    <row r="574" spans="1:3" ht="12.75">
      <c r="A574" s="95">
        <v>39965</v>
      </c>
      <c r="B574" s="103">
        <v>5.57186972</v>
      </c>
      <c r="C574" s="103">
        <v>1.705</v>
      </c>
    </row>
    <row r="575" spans="1:3" ht="12.75">
      <c r="A575" s="95">
        <v>39966</v>
      </c>
      <c r="B575" s="103">
        <v>6.919655795</v>
      </c>
      <c r="C575" s="103">
        <v>2.364</v>
      </c>
    </row>
    <row r="576" spans="1:3" ht="12.75">
      <c r="A576" s="95">
        <v>39967</v>
      </c>
      <c r="B576" s="103">
        <v>5.603838189999999</v>
      </c>
      <c r="C576" s="103">
        <v>2.044</v>
      </c>
    </row>
    <row r="577" spans="1:3" ht="12.75">
      <c r="A577" s="95">
        <v>39968</v>
      </c>
      <c r="B577" s="103">
        <v>4.68138221</v>
      </c>
      <c r="C577" s="103">
        <v>1.88</v>
      </c>
    </row>
    <row r="578" spans="1:3" ht="12.75">
      <c r="A578" s="95">
        <v>39969</v>
      </c>
      <c r="B578" s="103">
        <v>6.576375544999999</v>
      </c>
      <c r="C578" s="103">
        <v>1.417</v>
      </c>
    </row>
    <row r="579" spans="1:3" ht="12.75">
      <c r="A579" s="95">
        <v>39972</v>
      </c>
      <c r="B579" s="103">
        <v>6.03974443</v>
      </c>
      <c r="C579" s="103">
        <v>2.472</v>
      </c>
    </row>
    <row r="580" spans="1:3" ht="12.75">
      <c r="A580" s="95">
        <v>39973</v>
      </c>
      <c r="B580" s="103">
        <v>6.372207915</v>
      </c>
      <c r="C580" s="103">
        <v>1.459</v>
      </c>
    </row>
    <row r="581" spans="1:3" ht="12.75">
      <c r="A581" s="95">
        <v>39974</v>
      </c>
      <c r="B581" s="103">
        <v>6.347797249999999</v>
      </c>
      <c r="C581" s="103">
        <v>1.77</v>
      </c>
    </row>
    <row r="582" spans="1:3" ht="12.75">
      <c r="A582" s="95">
        <v>39976</v>
      </c>
      <c r="B582" s="103">
        <v>7.722065079999999</v>
      </c>
      <c r="C582" s="103">
        <v>2.49</v>
      </c>
    </row>
    <row r="583" spans="1:3" ht="12.75">
      <c r="A583" s="95">
        <v>39979</v>
      </c>
      <c r="B583" s="103">
        <v>7.2762217399999995</v>
      </c>
      <c r="C583" s="103">
        <v>5.237</v>
      </c>
    </row>
    <row r="584" spans="1:3" ht="12.75">
      <c r="A584" s="95">
        <v>39980</v>
      </c>
      <c r="B584" s="103">
        <v>9.30637357</v>
      </c>
      <c r="C584" s="103">
        <v>3.1</v>
      </c>
    </row>
    <row r="585" spans="1:3" ht="12.75">
      <c r="A585" s="95">
        <v>39981</v>
      </c>
      <c r="B585" s="103">
        <v>7.68771879</v>
      </c>
      <c r="C585" s="103">
        <v>5.122</v>
      </c>
    </row>
    <row r="586" spans="1:3" ht="12.75">
      <c r="A586" s="95">
        <v>39982</v>
      </c>
      <c r="B586" s="103">
        <v>7.876788085</v>
      </c>
      <c r="C586" s="103">
        <v>4.319</v>
      </c>
    </row>
    <row r="587" spans="1:3" ht="12.75">
      <c r="A587" s="95">
        <v>39983</v>
      </c>
      <c r="B587" s="103">
        <v>8.58505417</v>
      </c>
      <c r="C587" s="103">
        <v>3.215</v>
      </c>
    </row>
    <row r="588" spans="1:3" ht="12.75">
      <c r="A588" s="95">
        <v>39986</v>
      </c>
      <c r="B588" s="103">
        <v>7.47483334</v>
      </c>
      <c r="C588" s="103">
        <v>3.739</v>
      </c>
    </row>
    <row r="589" spans="1:3" ht="12.75">
      <c r="A589" s="95">
        <v>39987</v>
      </c>
      <c r="B589" s="103">
        <v>7.64938004</v>
      </c>
      <c r="C589" s="103">
        <v>2.576</v>
      </c>
    </row>
    <row r="590" spans="1:3" ht="12.75">
      <c r="A590" s="95">
        <v>39988</v>
      </c>
      <c r="B590" s="103">
        <v>5.118790089999999</v>
      </c>
      <c r="C590" s="103">
        <v>0.837</v>
      </c>
    </row>
    <row r="591" spans="1:3" ht="12.75">
      <c r="A591" s="95">
        <v>39989</v>
      </c>
      <c r="B591" s="103">
        <v>5.3282923349999995</v>
      </c>
      <c r="C591" s="103">
        <v>2.616</v>
      </c>
    </row>
    <row r="592" spans="1:3" ht="12.75">
      <c r="A592" s="95">
        <v>39990</v>
      </c>
      <c r="B592" s="103">
        <v>7.804891005</v>
      </c>
      <c r="C592" s="103">
        <v>2.18</v>
      </c>
    </row>
    <row r="593" spans="1:3" ht="12.75">
      <c r="A593" s="95">
        <v>39993</v>
      </c>
      <c r="B593" s="103">
        <v>7.262399015</v>
      </c>
      <c r="C593" s="103">
        <v>4.693</v>
      </c>
    </row>
    <row r="594" spans="1:3" ht="12.75">
      <c r="A594" s="95">
        <v>39994</v>
      </c>
      <c r="B594" s="103">
        <v>10.274465895</v>
      </c>
      <c r="C594" s="103">
        <v>3.115</v>
      </c>
    </row>
    <row r="595" spans="1:3" ht="12.75">
      <c r="A595" s="95">
        <v>39995</v>
      </c>
      <c r="B595" s="103">
        <v>10.10438195</v>
      </c>
      <c r="C595" s="103">
        <v>5.644</v>
      </c>
    </row>
    <row r="596" spans="1:3" ht="12.75">
      <c r="A596" s="95">
        <v>39996</v>
      </c>
      <c r="B596" s="103">
        <v>11.472609554999998</v>
      </c>
      <c r="C596" s="103">
        <v>6.879</v>
      </c>
    </row>
    <row r="597" spans="1:3" ht="12.75">
      <c r="A597" s="95">
        <v>39997</v>
      </c>
      <c r="B597" s="103">
        <v>12.204693285000001</v>
      </c>
      <c r="C597" s="103">
        <v>5.77</v>
      </c>
    </row>
    <row r="598" spans="1:3" ht="12.75">
      <c r="A598" s="95">
        <v>40000</v>
      </c>
      <c r="B598" s="103">
        <v>8.534451685</v>
      </c>
      <c r="C598" s="103">
        <v>2.94</v>
      </c>
    </row>
    <row r="599" spans="1:3" ht="12.75">
      <c r="A599" s="95">
        <v>40001</v>
      </c>
      <c r="B599" s="103">
        <v>7.922000990000001</v>
      </c>
      <c r="C599" s="103">
        <v>2.312</v>
      </c>
    </row>
    <row r="600" spans="1:3" ht="12.75">
      <c r="A600" s="95">
        <v>40002</v>
      </c>
      <c r="B600" s="103">
        <v>7.98894445</v>
      </c>
      <c r="C600" s="103">
        <v>3.2265</v>
      </c>
    </row>
    <row r="601" spans="1:3" ht="12.75">
      <c r="A601" s="95">
        <v>40003</v>
      </c>
      <c r="B601" s="103">
        <v>8.22005925</v>
      </c>
      <c r="C601" s="103">
        <v>2.405</v>
      </c>
    </row>
    <row r="602" spans="1:3" ht="12.75">
      <c r="A602" s="95">
        <v>40004</v>
      </c>
      <c r="B602" s="103">
        <v>9.325525859999997</v>
      </c>
      <c r="C602" s="103">
        <v>4.055</v>
      </c>
    </row>
    <row r="603" spans="1:3" ht="12.75">
      <c r="A603" s="95">
        <v>40007</v>
      </c>
      <c r="B603" s="103">
        <v>8.264151734999999</v>
      </c>
      <c r="C603" s="103">
        <v>3.28</v>
      </c>
    </row>
    <row r="604" spans="1:3" ht="12.75">
      <c r="A604" s="95">
        <v>40008</v>
      </c>
      <c r="B604" s="103">
        <v>10.678144935</v>
      </c>
      <c r="C604" s="103">
        <v>4.95</v>
      </c>
    </row>
    <row r="605" spans="1:3" ht="12.75">
      <c r="A605" s="95">
        <v>40009</v>
      </c>
      <c r="B605" s="103">
        <v>9.710895539999997</v>
      </c>
      <c r="C605" s="103">
        <v>4.387</v>
      </c>
    </row>
    <row r="606" spans="1:3" ht="12.75">
      <c r="A606" s="95">
        <v>40010</v>
      </c>
      <c r="B606" s="103">
        <v>9.881285215</v>
      </c>
      <c r="C606" s="103">
        <v>4.168</v>
      </c>
    </row>
    <row r="607" spans="1:3" ht="12.75">
      <c r="A607" s="95">
        <v>40011</v>
      </c>
      <c r="B607" s="103">
        <v>9.475467414999999</v>
      </c>
      <c r="C607" s="103">
        <v>3.426</v>
      </c>
    </row>
    <row r="608" spans="1:3" ht="12.75">
      <c r="A608" s="95">
        <v>40014</v>
      </c>
      <c r="B608" s="103">
        <v>7.194878635</v>
      </c>
      <c r="C608" s="103">
        <v>3.35</v>
      </c>
    </row>
    <row r="609" spans="1:3" ht="12.75">
      <c r="A609" s="95">
        <v>40015</v>
      </c>
      <c r="B609" s="103">
        <v>7.43583905</v>
      </c>
      <c r="C609" s="103">
        <v>2.958</v>
      </c>
    </row>
    <row r="610" spans="1:3" ht="12.75">
      <c r="A610" s="95">
        <v>40016</v>
      </c>
      <c r="B610" s="103">
        <v>6.88803629</v>
      </c>
      <c r="C610" s="103">
        <v>3.753</v>
      </c>
    </row>
    <row r="611" spans="1:3" ht="12.75">
      <c r="A611" s="95">
        <v>40017</v>
      </c>
      <c r="B611" s="103">
        <v>6.7427148500000005</v>
      </c>
      <c r="C611" s="103">
        <v>3.083</v>
      </c>
    </row>
    <row r="612" spans="1:3" ht="12.75">
      <c r="A612" s="95">
        <v>40018</v>
      </c>
      <c r="B612" s="103">
        <v>7.336476934999999</v>
      </c>
      <c r="C612" s="103">
        <v>3.75</v>
      </c>
    </row>
    <row r="613" spans="1:3" ht="12.75">
      <c r="A613" s="95">
        <v>40021</v>
      </c>
      <c r="B613" s="103">
        <v>7.456822669999999</v>
      </c>
      <c r="C613" s="103">
        <v>3.648</v>
      </c>
    </row>
    <row r="614" spans="1:3" ht="12.75">
      <c r="A614" s="95">
        <v>40022</v>
      </c>
      <c r="B614" s="103">
        <v>8.335857910000001</v>
      </c>
      <c r="C614" s="103">
        <v>3.585</v>
      </c>
    </row>
    <row r="615" spans="1:3" ht="12.75">
      <c r="A615" s="95">
        <v>40023</v>
      </c>
      <c r="B615" s="103">
        <v>5.3544109550000005</v>
      </c>
      <c r="C615" s="103">
        <v>0.913</v>
      </c>
    </row>
    <row r="616" spans="1:3" ht="12.75">
      <c r="A616" s="95">
        <v>40024</v>
      </c>
      <c r="B616" s="103">
        <v>3.29143294</v>
      </c>
      <c r="C616" s="103">
        <v>0.765</v>
      </c>
    </row>
    <row r="617" spans="1:3" ht="12.75">
      <c r="A617" s="95">
        <v>40025</v>
      </c>
      <c r="B617" s="103">
        <v>5.215781235000001</v>
      </c>
      <c r="C617" s="103">
        <v>1.81</v>
      </c>
    </row>
    <row r="618" spans="1:3" ht="12.75">
      <c r="A618" s="95">
        <v>40028</v>
      </c>
      <c r="B618" s="103">
        <v>5.82205521</v>
      </c>
      <c r="C618" s="103">
        <v>1.325</v>
      </c>
    </row>
    <row r="619" spans="1:3" ht="12.75">
      <c r="A619" s="95">
        <v>40029</v>
      </c>
      <c r="B619" s="103">
        <v>5.798572235</v>
      </c>
      <c r="C619" s="103">
        <v>1.145</v>
      </c>
    </row>
    <row r="620" spans="1:3" ht="12.75">
      <c r="A620" s="95">
        <v>40030</v>
      </c>
      <c r="B620" s="103">
        <v>5.79790428</v>
      </c>
      <c r="C620" s="103">
        <v>1.97</v>
      </c>
    </row>
    <row r="621" spans="1:3" ht="12.75">
      <c r="A621" s="95">
        <v>40031</v>
      </c>
      <c r="B621" s="103">
        <v>7.212601415</v>
      </c>
      <c r="C621" s="103">
        <v>3.045</v>
      </c>
    </row>
    <row r="622" spans="1:3" ht="12.75">
      <c r="A622" s="95">
        <v>40032</v>
      </c>
      <c r="B622" s="103">
        <v>6.91488214</v>
      </c>
      <c r="C622" s="103">
        <v>1.9040000000000001</v>
      </c>
    </row>
    <row r="623" spans="1:3" ht="12.75">
      <c r="A623" s="95">
        <v>40035</v>
      </c>
      <c r="B623" s="103">
        <v>5.570347655</v>
      </c>
      <c r="C623" s="103">
        <v>2.578</v>
      </c>
    </row>
    <row r="624" spans="1:3" ht="12.75">
      <c r="A624" s="95">
        <v>40036</v>
      </c>
      <c r="B624" s="103">
        <v>7.56056606</v>
      </c>
      <c r="C624" s="103">
        <v>2.439</v>
      </c>
    </row>
    <row r="625" spans="1:3" ht="12.75">
      <c r="A625" s="95">
        <v>40037</v>
      </c>
      <c r="B625" s="103">
        <v>6.258658825</v>
      </c>
      <c r="C625" s="103">
        <v>2.527</v>
      </c>
    </row>
    <row r="626" spans="1:3" ht="12.75">
      <c r="A626" s="95">
        <v>40038</v>
      </c>
      <c r="B626" s="103">
        <v>7.14501991</v>
      </c>
      <c r="C626" s="103">
        <v>3.072</v>
      </c>
    </row>
    <row r="627" spans="1:3" ht="12.75">
      <c r="A627" s="95">
        <v>40039</v>
      </c>
      <c r="B627" s="103">
        <v>7.795882485</v>
      </c>
      <c r="C627" s="103">
        <v>3.08</v>
      </c>
    </row>
    <row r="628" spans="1:3" ht="12.75">
      <c r="A628" s="95">
        <v>40042</v>
      </c>
      <c r="B628" s="103">
        <v>6.53233557</v>
      </c>
      <c r="C628" s="103">
        <v>3.688</v>
      </c>
    </row>
    <row r="629" spans="1:3" ht="12.75">
      <c r="A629" s="95">
        <v>40043</v>
      </c>
      <c r="B629" s="103">
        <v>7.166219379999999</v>
      </c>
      <c r="C629" s="103">
        <v>2.305</v>
      </c>
    </row>
    <row r="630" spans="1:3" ht="12.75">
      <c r="A630" s="95">
        <v>40044</v>
      </c>
      <c r="B630" s="103">
        <v>5.908306724999999</v>
      </c>
      <c r="C630" s="103">
        <v>3.94</v>
      </c>
    </row>
    <row r="631" spans="1:3" ht="12.75">
      <c r="A631" s="95">
        <v>40045</v>
      </c>
      <c r="B631" s="103">
        <v>7.316832430000001</v>
      </c>
      <c r="C631" s="103">
        <v>5.275</v>
      </c>
    </row>
    <row r="632" spans="1:3" ht="12.75">
      <c r="A632" s="95">
        <v>40046</v>
      </c>
      <c r="B632" s="103">
        <v>7.921920789999999</v>
      </c>
      <c r="C632" s="103">
        <v>3.078</v>
      </c>
    </row>
    <row r="633" spans="1:3" ht="12.75">
      <c r="A633" s="95">
        <v>40049</v>
      </c>
      <c r="B633" s="103">
        <v>5.15402232</v>
      </c>
      <c r="C633" s="103">
        <v>1.962</v>
      </c>
    </row>
    <row r="634" spans="1:3" ht="12.75">
      <c r="A634" s="95">
        <v>40050</v>
      </c>
      <c r="B634" s="103">
        <v>5.0550223899999995</v>
      </c>
      <c r="C634" s="103">
        <v>2.32</v>
      </c>
    </row>
    <row r="635" spans="1:3" ht="12.75">
      <c r="A635" s="95">
        <v>40051</v>
      </c>
      <c r="B635" s="103">
        <v>5.104504275</v>
      </c>
      <c r="C635" s="103">
        <v>1.625</v>
      </c>
    </row>
    <row r="636" spans="1:3" ht="12.75">
      <c r="A636" s="95">
        <v>40052</v>
      </c>
      <c r="B636" s="103">
        <v>4.756442625000001</v>
      </c>
      <c r="C636" s="103">
        <v>2.079</v>
      </c>
    </row>
    <row r="637" spans="1:3" ht="12.75">
      <c r="A637" s="95">
        <v>40053</v>
      </c>
      <c r="B637" s="103">
        <v>6.000797840000001</v>
      </c>
      <c r="C637" s="103">
        <v>1.639</v>
      </c>
    </row>
    <row r="638" spans="1:3" ht="12.75">
      <c r="A638" s="95">
        <v>40056</v>
      </c>
      <c r="B638" s="103">
        <v>6.009572144999999</v>
      </c>
      <c r="C638" s="103">
        <v>2.74</v>
      </c>
    </row>
    <row r="639" spans="1:3" ht="12.75">
      <c r="A639" s="95">
        <v>40057</v>
      </c>
      <c r="B639" s="103">
        <v>5.630980790000001</v>
      </c>
      <c r="C639" s="103">
        <v>2.1</v>
      </c>
    </row>
    <row r="640" spans="1:3" ht="12.75">
      <c r="A640" s="95">
        <v>40058</v>
      </c>
      <c r="B640" s="103">
        <v>5.746444780000001</v>
      </c>
      <c r="C640" s="103">
        <v>1.703</v>
      </c>
    </row>
    <row r="641" spans="1:3" ht="12.75">
      <c r="A641" s="95">
        <v>40059</v>
      </c>
      <c r="B641" s="103">
        <v>4.764635724999999</v>
      </c>
      <c r="C641" s="103">
        <v>0.686</v>
      </c>
    </row>
    <row r="642" spans="1:3" ht="12.75">
      <c r="A642" s="95">
        <v>40060</v>
      </c>
      <c r="B642" s="103">
        <v>5.886975885000001</v>
      </c>
      <c r="C642" s="103">
        <v>4.091</v>
      </c>
    </row>
    <row r="643" spans="1:3" ht="12.75">
      <c r="A643" s="95">
        <v>40063</v>
      </c>
      <c r="B643" s="103">
        <v>7.132263065</v>
      </c>
      <c r="C643" s="103">
        <v>3.638</v>
      </c>
    </row>
    <row r="644" spans="1:3" ht="12.75">
      <c r="A644" s="95">
        <v>40064</v>
      </c>
      <c r="B644" s="103">
        <v>7.438998585</v>
      </c>
      <c r="C644" s="103">
        <v>2.15</v>
      </c>
    </row>
    <row r="645" spans="1:3" ht="12.75">
      <c r="A645" s="95">
        <v>40065</v>
      </c>
      <c r="B645" s="103">
        <v>6.506118530000001</v>
      </c>
      <c r="C645" s="103">
        <v>3.148</v>
      </c>
    </row>
    <row r="646" spans="1:3" ht="12.75">
      <c r="A646" s="95">
        <v>40066</v>
      </c>
      <c r="B646" s="103">
        <v>5.71587739</v>
      </c>
      <c r="C646" s="103">
        <v>1.742</v>
      </c>
    </row>
    <row r="647" spans="1:3" ht="12.75">
      <c r="A647" s="95">
        <v>40067</v>
      </c>
      <c r="B647" s="103">
        <v>5.982492150000001</v>
      </c>
      <c r="C647" s="103">
        <v>2.505</v>
      </c>
    </row>
    <row r="648" spans="1:3" ht="12.75">
      <c r="A648" s="95">
        <v>40070</v>
      </c>
      <c r="B648" s="103">
        <v>6.87392108</v>
      </c>
      <c r="C648" s="103">
        <v>3.943</v>
      </c>
    </row>
    <row r="649" spans="1:3" ht="12.75">
      <c r="A649" s="95">
        <v>40071</v>
      </c>
      <c r="B649" s="103">
        <v>7.9016793</v>
      </c>
      <c r="C649" s="103">
        <v>4.806</v>
      </c>
    </row>
    <row r="650" spans="1:3" ht="12.75">
      <c r="A650" s="95">
        <v>40072</v>
      </c>
      <c r="B650" s="103">
        <v>7.906257044999999</v>
      </c>
      <c r="C650" s="103">
        <v>3.592</v>
      </c>
    </row>
    <row r="651" spans="1:3" ht="12.75">
      <c r="A651" s="95">
        <v>40073</v>
      </c>
      <c r="B651" s="103">
        <v>6.501196785</v>
      </c>
      <c r="C651" s="103">
        <v>2.594</v>
      </c>
    </row>
    <row r="652" spans="1:3" ht="12.75">
      <c r="A652" s="95">
        <v>40074</v>
      </c>
      <c r="B652" s="103">
        <v>7.374442125</v>
      </c>
      <c r="C652" s="103">
        <v>4.558</v>
      </c>
    </row>
    <row r="653" spans="1:3" ht="12.75">
      <c r="A653" s="95">
        <v>40077</v>
      </c>
      <c r="B653" s="103">
        <v>7.760843435000001</v>
      </c>
      <c r="C653" s="103">
        <v>3.003</v>
      </c>
    </row>
    <row r="654" spans="1:3" ht="12.75">
      <c r="A654" s="95">
        <v>40078</v>
      </c>
      <c r="B654" s="103">
        <v>7.388511575000001</v>
      </c>
      <c r="C654" s="103">
        <v>2.93</v>
      </c>
    </row>
    <row r="655" spans="1:3" ht="12.75">
      <c r="A655" s="95">
        <v>40079</v>
      </c>
      <c r="B655" s="103">
        <v>7.311717730000001</v>
      </c>
      <c r="C655" s="103">
        <v>4.12</v>
      </c>
    </row>
    <row r="656" spans="1:3" ht="12.75">
      <c r="A656" s="95">
        <v>40080</v>
      </c>
      <c r="B656" s="103">
        <v>6.404660645</v>
      </c>
      <c r="C656" s="103">
        <v>2.165</v>
      </c>
    </row>
    <row r="657" spans="1:3" ht="12.75">
      <c r="A657" s="95">
        <v>40081</v>
      </c>
      <c r="B657" s="103">
        <v>5.36592599</v>
      </c>
      <c r="C657" s="103">
        <v>1.807</v>
      </c>
    </row>
    <row r="658" spans="1:3" ht="12.75">
      <c r="A658" s="95">
        <v>40084</v>
      </c>
      <c r="B658" s="103">
        <v>5.71791306</v>
      </c>
      <c r="C658" s="103">
        <v>3.915</v>
      </c>
    </row>
    <row r="659" spans="1:3" ht="12.75">
      <c r="A659" s="95">
        <v>40085</v>
      </c>
      <c r="B659" s="103">
        <v>7.159582070000001</v>
      </c>
      <c r="C659" s="103">
        <v>3.835</v>
      </c>
    </row>
    <row r="660" spans="1:3" ht="12.75">
      <c r="A660" s="95">
        <v>40086</v>
      </c>
      <c r="B660" s="103">
        <v>6.857978515</v>
      </c>
      <c r="C660" s="103">
        <v>3.303</v>
      </c>
    </row>
    <row r="661" spans="1:3" ht="12.75">
      <c r="A661" s="95">
        <v>40087</v>
      </c>
      <c r="B661" s="103">
        <v>6.9683271499999995</v>
      </c>
      <c r="C661" s="103">
        <v>3.408</v>
      </c>
    </row>
    <row r="662" spans="1:3" ht="12.75">
      <c r="A662" s="95">
        <v>40088</v>
      </c>
      <c r="B662" s="103">
        <v>7.622122370000001</v>
      </c>
      <c r="C662" s="103">
        <v>3.531</v>
      </c>
    </row>
    <row r="663" spans="1:3" ht="12.75">
      <c r="A663" s="95">
        <v>40091</v>
      </c>
      <c r="B663" s="103">
        <v>6.368649670000001</v>
      </c>
      <c r="C663" s="103">
        <v>2.65</v>
      </c>
    </row>
    <row r="664" spans="1:3" ht="12.75">
      <c r="A664" s="95">
        <v>40092</v>
      </c>
      <c r="B664" s="103">
        <v>8.13259965</v>
      </c>
      <c r="C664" s="103">
        <v>3.515</v>
      </c>
    </row>
    <row r="665" spans="1:3" ht="12.75">
      <c r="A665" s="95">
        <v>40093</v>
      </c>
      <c r="B665" s="103">
        <v>8.15682999</v>
      </c>
      <c r="C665" s="103">
        <v>4.612</v>
      </c>
    </row>
    <row r="666" spans="1:3" ht="12.75">
      <c r="A666" s="95">
        <v>40094</v>
      </c>
      <c r="B666" s="103">
        <v>8.254907580000003</v>
      </c>
      <c r="C666" s="103">
        <v>3.878</v>
      </c>
    </row>
    <row r="667" spans="1:3" ht="12.75">
      <c r="A667" s="95">
        <v>40095</v>
      </c>
      <c r="B667" s="103">
        <v>7.881641594999999</v>
      </c>
      <c r="C667" s="103">
        <v>3.015</v>
      </c>
    </row>
    <row r="668" spans="1:3" ht="12.75">
      <c r="A668" s="95">
        <v>40098</v>
      </c>
      <c r="B668" s="103">
        <v>6.467960045000001</v>
      </c>
      <c r="C668" s="103">
        <v>3.14</v>
      </c>
    </row>
    <row r="669" spans="1:3" ht="12.75">
      <c r="A669" s="95">
        <v>40099</v>
      </c>
      <c r="B669" s="103">
        <v>6.70712388</v>
      </c>
      <c r="C669" s="103">
        <v>2.623</v>
      </c>
    </row>
    <row r="670" spans="1:3" ht="12.75">
      <c r="A670" s="95">
        <v>40100</v>
      </c>
      <c r="B670" s="103">
        <v>6.471529015</v>
      </c>
      <c r="C670" s="103">
        <v>2.841</v>
      </c>
    </row>
    <row r="671" spans="1:3" ht="12.75">
      <c r="A671" s="95">
        <v>40101</v>
      </c>
      <c r="B671" s="103">
        <v>6.498612945</v>
      </c>
      <c r="C671" s="103">
        <v>3.135</v>
      </c>
    </row>
    <row r="672" spans="1:3" ht="12.75">
      <c r="A672" s="95">
        <v>40102</v>
      </c>
      <c r="B672" s="103">
        <v>9.376024555000003</v>
      </c>
      <c r="C672" s="103">
        <v>4.953</v>
      </c>
    </row>
    <row r="673" spans="1:3" ht="12.75">
      <c r="A673" s="95">
        <v>40105</v>
      </c>
      <c r="B673" s="103">
        <v>9.467881885</v>
      </c>
      <c r="C673" s="103">
        <v>4.885</v>
      </c>
    </row>
    <row r="674" spans="1:3" ht="12.75">
      <c r="A674" s="95">
        <v>40106</v>
      </c>
      <c r="B674" s="103">
        <v>9.49902755</v>
      </c>
      <c r="C674" s="103">
        <v>4.023</v>
      </c>
    </row>
    <row r="675" spans="1:3" ht="12.75">
      <c r="A675" s="95">
        <v>40107</v>
      </c>
      <c r="B675" s="103">
        <v>8.110282105</v>
      </c>
      <c r="C675" s="103">
        <v>4.285</v>
      </c>
    </row>
    <row r="676" spans="1:3" ht="12.75">
      <c r="A676" s="95">
        <v>40108</v>
      </c>
      <c r="B676" s="103">
        <v>7.803055765</v>
      </c>
      <c r="C676" s="103">
        <v>2.565</v>
      </c>
    </row>
    <row r="677" spans="1:3" ht="12.75">
      <c r="A677" s="95">
        <v>40109</v>
      </c>
      <c r="B677" s="103">
        <v>8.824415635</v>
      </c>
      <c r="C677" s="103">
        <v>2.803</v>
      </c>
    </row>
    <row r="678" spans="1:3" ht="12.75">
      <c r="A678" s="95">
        <v>40112</v>
      </c>
      <c r="B678" s="103">
        <v>9.554942285</v>
      </c>
      <c r="C678" s="103">
        <v>5.71</v>
      </c>
    </row>
    <row r="679" spans="1:3" ht="12.75">
      <c r="A679" s="95">
        <v>40113</v>
      </c>
      <c r="B679" s="103">
        <v>10.08240744</v>
      </c>
      <c r="C679" s="103">
        <v>5.208</v>
      </c>
    </row>
    <row r="680" spans="1:3" ht="12.75">
      <c r="A680" s="95">
        <v>40114</v>
      </c>
      <c r="B680" s="103">
        <v>8.52603763</v>
      </c>
      <c r="C680" s="103">
        <v>2.948</v>
      </c>
    </row>
    <row r="681" spans="1:3" ht="12.75">
      <c r="A681" s="95">
        <v>40115</v>
      </c>
      <c r="B681" s="103">
        <v>7.8920391</v>
      </c>
      <c r="C681" s="103">
        <v>3.472</v>
      </c>
    </row>
    <row r="682" spans="1:3" ht="12.75">
      <c r="A682" s="95">
        <v>40116</v>
      </c>
      <c r="B682" s="103">
        <v>8.07551588</v>
      </c>
      <c r="C682" s="103">
        <v>2.229</v>
      </c>
    </row>
    <row r="683" spans="1:3" ht="12.75">
      <c r="A683" s="95">
        <v>40119</v>
      </c>
      <c r="B683" s="103">
        <v>5.502098895</v>
      </c>
      <c r="C683" s="103">
        <v>1.495</v>
      </c>
    </row>
    <row r="684" spans="1:3" ht="12.75">
      <c r="A684" s="95">
        <v>40120</v>
      </c>
      <c r="B684" s="103">
        <v>6.787333435000001</v>
      </c>
      <c r="C684" s="103">
        <v>1.84</v>
      </c>
    </row>
    <row r="685" spans="1:3" ht="12.75">
      <c r="A685" s="95">
        <v>40121</v>
      </c>
      <c r="B685" s="103">
        <v>6.752202489999999</v>
      </c>
      <c r="C685" s="103">
        <v>3.674</v>
      </c>
    </row>
    <row r="686" spans="1:3" ht="12.75">
      <c r="A686" s="95">
        <v>40122</v>
      </c>
      <c r="B686" s="103">
        <v>6.668026319999999</v>
      </c>
      <c r="C686" s="103">
        <v>3.234</v>
      </c>
    </row>
    <row r="687" spans="1:3" ht="12.75">
      <c r="A687" s="95">
        <v>40123</v>
      </c>
      <c r="B687" s="103">
        <v>6.6362156699999995</v>
      </c>
      <c r="C687" s="103">
        <v>1.245</v>
      </c>
    </row>
    <row r="688" spans="1:3" ht="12.75">
      <c r="A688" s="95">
        <v>40126</v>
      </c>
      <c r="B688" s="103">
        <v>5.30712659</v>
      </c>
      <c r="C688" s="103">
        <v>1.868</v>
      </c>
    </row>
    <row r="689" spans="1:3" ht="12.75">
      <c r="A689" s="95">
        <v>40127</v>
      </c>
      <c r="B689" s="103">
        <v>5.787669795</v>
      </c>
      <c r="C689" s="103">
        <v>1.305</v>
      </c>
    </row>
    <row r="690" spans="1:3" ht="12.75">
      <c r="A690" s="95">
        <v>40129</v>
      </c>
      <c r="B690" s="103">
        <v>5.597799735</v>
      </c>
      <c r="C690" s="103">
        <v>1.965</v>
      </c>
    </row>
    <row r="691" spans="1:3" ht="12.75">
      <c r="A691" s="95">
        <v>40130</v>
      </c>
      <c r="B691" s="103">
        <v>6.808148924999999</v>
      </c>
      <c r="C691" s="103">
        <v>2.01</v>
      </c>
    </row>
    <row r="692" spans="1:3" ht="12.75">
      <c r="A692" s="95">
        <v>40133</v>
      </c>
      <c r="B692" s="103">
        <v>6.724938809999999</v>
      </c>
      <c r="C692" s="103">
        <v>2.16</v>
      </c>
    </row>
    <row r="693" spans="1:3" ht="12.75">
      <c r="A693" s="95">
        <v>40134</v>
      </c>
      <c r="B693" s="103">
        <v>7.491312955000001</v>
      </c>
      <c r="C693" s="103">
        <v>2.639</v>
      </c>
    </row>
    <row r="694" spans="1:3" ht="12.75">
      <c r="A694" s="95">
        <v>40135</v>
      </c>
      <c r="B694" s="103">
        <v>5.647731739999999</v>
      </c>
      <c r="C694" s="103">
        <v>2.02</v>
      </c>
    </row>
    <row r="695" spans="1:3" ht="12.75">
      <c r="A695" s="95">
        <v>40136</v>
      </c>
      <c r="B695" s="103">
        <v>4.711539679999999</v>
      </c>
      <c r="C695" s="103">
        <v>1.515</v>
      </c>
    </row>
    <row r="696" spans="1:3" ht="12.75">
      <c r="A696" s="95">
        <v>40137</v>
      </c>
      <c r="B696" s="103">
        <v>5.9837414849999995</v>
      </c>
      <c r="C696" s="103">
        <v>1.58</v>
      </c>
    </row>
    <row r="697" spans="1:3" ht="12.75">
      <c r="A697" s="95">
        <v>40140</v>
      </c>
      <c r="B697" s="103">
        <v>4.309211295</v>
      </c>
      <c r="C697" s="103">
        <v>0.617</v>
      </c>
    </row>
    <row r="698" spans="1:3" ht="12.75">
      <c r="A698" s="95">
        <v>40141</v>
      </c>
      <c r="B698" s="103">
        <v>3.799798755</v>
      </c>
      <c r="C698" s="103">
        <v>1.125</v>
      </c>
    </row>
    <row r="699" spans="1:3" ht="12.75">
      <c r="A699" s="95">
        <v>40142</v>
      </c>
      <c r="B699" s="103">
        <v>4.122926325000001</v>
      </c>
      <c r="C699" s="103">
        <v>0.725</v>
      </c>
    </row>
    <row r="700" spans="1:3" ht="12.75">
      <c r="A700" s="95">
        <v>40143</v>
      </c>
      <c r="B700" s="103">
        <v>4.080564744999999</v>
      </c>
      <c r="C700" s="103">
        <v>1.568</v>
      </c>
    </row>
    <row r="701" spans="1:3" ht="12.75">
      <c r="A701" s="95">
        <v>40144</v>
      </c>
      <c r="B701" s="103">
        <v>4.119853</v>
      </c>
      <c r="C701" s="103">
        <v>0.275</v>
      </c>
    </row>
    <row r="702" spans="1:3" ht="12.75">
      <c r="A702" s="95">
        <v>40147</v>
      </c>
      <c r="B702" s="103">
        <v>4.321410725</v>
      </c>
      <c r="C702" s="103">
        <v>2.165</v>
      </c>
    </row>
    <row r="703" spans="1:3" ht="12.75">
      <c r="A703" s="95">
        <v>40148</v>
      </c>
      <c r="B703" s="104">
        <v>7.027381755</v>
      </c>
      <c r="C703" s="103">
        <v>3.045</v>
      </c>
    </row>
    <row r="704" spans="1:3" ht="12.75">
      <c r="A704" s="95">
        <v>40149</v>
      </c>
      <c r="B704" s="104">
        <v>6.842731265</v>
      </c>
      <c r="C704" s="103">
        <v>2.114</v>
      </c>
    </row>
    <row r="705" spans="1:3" ht="12.75">
      <c r="A705" s="95">
        <v>40150</v>
      </c>
      <c r="B705" s="104">
        <v>6.267379129999999</v>
      </c>
      <c r="C705" s="103">
        <v>1.665</v>
      </c>
    </row>
    <row r="706" spans="1:3" ht="12.75">
      <c r="A706" s="95">
        <v>40151</v>
      </c>
      <c r="B706" s="104">
        <v>6.08018861</v>
      </c>
      <c r="C706" s="103">
        <v>1.305</v>
      </c>
    </row>
    <row r="707" spans="1:3" ht="12.75">
      <c r="A707" s="95">
        <v>40154</v>
      </c>
      <c r="B707" s="104">
        <v>4.994222855</v>
      </c>
      <c r="C707" s="103">
        <v>2.33</v>
      </c>
    </row>
    <row r="708" spans="1:3" ht="12.75">
      <c r="A708" s="95">
        <v>40155</v>
      </c>
      <c r="B708" s="104">
        <v>5.604249520000001</v>
      </c>
      <c r="C708" s="103">
        <v>1.725</v>
      </c>
    </row>
    <row r="709" spans="1:3" ht="12.75">
      <c r="A709" s="95">
        <v>40156</v>
      </c>
      <c r="B709" s="104">
        <v>5.723107800000001</v>
      </c>
      <c r="C709" s="103">
        <v>3.148</v>
      </c>
    </row>
    <row r="710" spans="1:3" ht="12.75">
      <c r="A710" s="95">
        <v>40157</v>
      </c>
      <c r="B710" s="104">
        <v>5.677442225</v>
      </c>
      <c r="C710" s="103">
        <v>1.345</v>
      </c>
    </row>
    <row r="711" spans="1:3" ht="12.75">
      <c r="A711" s="95">
        <v>40158</v>
      </c>
      <c r="B711" s="104">
        <v>5.212877919999999</v>
      </c>
      <c r="C711" s="103">
        <v>1.73</v>
      </c>
    </row>
    <row r="712" spans="1:3" ht="12.75">
      <c r="A712" s="95">
        <v>40161</v>
      </c>
      <c r="B712" s="104">
        <v>4.9898092315</v>
      </c>
      <c r="C712" s="103">
        <v>2.7</v>
      </c>
    </row>
    <row r="713" spans="1:3" ht="12.75">
      <c r="A713" s="95">
        <v>40162</v>
      </c>
      <c r="B713" s="104">
        <v>6.06452439</v>
      </c>
      <c r="C713" s="103">
        <v>2.45</v>
      </c>
    </row>
    <row r="714" spans="1:3" ht="12.75">
      <c r="A714" s="95">
        <v>40163</v>
      </c>
      <c r="B714" s="104">
        <v>5.448641349999999</v>
      </c>
      <c r="C714" s="103">
        <v>1.55</v>
      </c>
    </row>
    <row r="715" spans="1:3" ht="12.75">
      <c r="A715" s="95">
        <v>40164</v>
      </c>
      <c r="B715" s="104">
        <v>6.252767285000001</v>
      </c>
      <c r="C715" s="103">
        <v>2.29</v>
      </c>
    </row>
    <row r="716" spans="1:3" ht="12.75">
      <c r="A716" s="95">
        <v>40165</v>
      </c>
      <c r="B716" s="104">
        <v>6.649010585</v>
      </c>
      <c r="C716" s="103">
        <v>2.945</v>
      </c>
    </row>
    <row r="717" spans="1:3" ht="12.75">
      <c r="A717" s="95">
        <v>40168</v>
      </c>
      <c r="B717" s="104">
        <v>6.209763565</v>
      </c>
      <c r="C717" s="103">
        <v>3.625</v>
      </c>
    </row>
    <row r="718" spans="1:3" ht="12.75">
      <c r="A718" s="95">
        <v>40169</v>
      </c>
      <c r="B718" s="104">
        <v>8.03106155</v>
      </c>
      <c r="C718" s="103">
        <v>2.715</v>
      </c>
    </row>
    <row r="719" spans="1:3" ht="12.75">
      <c r="A719" s="95">
        <v>40170</v>
      </c>
      <c r="B719" s="104">
        <v>7.2473510050000005</v>
      </c>
      <c r="C719" s="103">
        <v>1.26</v>
      </c>
    </row>
    <row r="720" spans="1:3" ht="12.75">
      <c r="A720" s="95">
        <v>40171</v>
      </c>
      <c r="B720" s="104">
        <v>5.3659865600000005</v>
      </c>
      <c r="C720" s="103">
        <v>0.725</v>
      </c>
    </row>
    <row r="721" spans="1:3" ht="12.75">
      <c r="A721" s="95">
        <v>40175</v>
      </c>
      <c r="B721" s="104">
        <v>4.557952974999999</v>
      </c>
      <c r="C721" s="103">
        <v>3.299</v>
      </c>
    </row>
    <row r="722" spans="1:3" ht="12.75">
      <c r="A722" s="95">
        <v>40176</v>
      </c>
      <c r="B722" s="104">
        <v>6.878172960000001</v>
      </c>
      <c r="C722" s="103">
        <v>2.36</v>
      </c>
    </row>
    <row r="723" spans="1:3" ht="12.75">
      <c r="A723" s="95">
        <v>40177</v>
      </c>
      <c r="B723" s="104">
        <v>4.482166295</v>
      </c>
      <c r="C723" s="104">
        <v>1.64</v>
      </c>
    </row>
    <row r="724" spans="1:3" ht="12.75">
      <c r="A724" s="95">
        <v>40178</v>
      </c>
      <c r="B724" s="104">
        <v>4.6239363650000005</v>
      </c>
      <c r="C724" s="104">
        <v>1.906</v>
      </c>
    </row>
    <row r="725" spans="1:3" ht="12.75">
      <c r="A725" s="95">
        <v>40182</v>
      </c>
      <c r="B725" s="104">
        <v>5.623232145</v>
      </c>
      <c r="C725" s="104">
        <v>3.423</v>
      </c>
    </row>
    <row r="726" spans="1:3" ht="12.75">
      <c r="A726" s="95">
        <v>40183</v>
      </c>
      <c r="B726" s="104">
        <v>6.0679475499999995</v>
      </c>
      <c r="C726" s="104">
        <v>2.184</v>
      </c>
    </row>
    <row r="727" spans="1:3" ht="12.75">
      <c r="A727" s="95">
        <v>40184</v>
      </c>
      <c r="B727" s="104">
        <v>4.277</v>
      </c>
      <c r="C727" s="104">
        <v>0.602</v>
      </c>
    </row>
    <row r="728" spans="1:3" ht="12.75">
      <c r="A728" s="95">
        <v>40185</v>
      </c>
      <c r="B728" s="104">
        <v>3.39590175</v>
      </c>
      <c r="C728" s="104">
        <v>0.875</v>
      </c>
    </row>
    <row r="729" spans="1:3" ht="12.75">
      <c r="A729" s="95">
        <v>40186</v>
      </c>
      <c r="B729" s="104">
        <v>6.217567314999999</v>
      </c>
      <c r="C729" s="104">
        <v>4.059</v>
      </c>
    </row>
    <row r="730" spans="1:3" ht="12.75">
      <c r="A730" s="95">
        <v>40189</v>
      </c>
      <c r="B730" s="104">
        <v>6.49665928</v>
      </c>
      <c r="C730" s="104">
        <v>1.774</v>
      </c>
    </row>
    <row r="731" spans="1:3" ht="12.75">
      <c r="A731" s="95">
        <v>40190</v>
      </c>
      <c r="B731" s="104">
        <v>5.636377065</v>
      </c>
      <c r="C731" s="104">
        <v>1.39</v>
      </c>
    </row>
    <row r="732" spans="1:3" ht="12.75">
      <c r="A732" s="95">
        <v>40191</v>
      </c>
      <c r="B732" s="104">
        <v>4.94960212</v>
      </c>
      <c r="C732" s="104">
        <v>2.315</v>
      </c>
    </row>
    <row r="733" spans="1:3" ht="12.75">
      <c r="A733" s="95">
        <v>40192</v>
      </c>
      <c r="B733" s="104">
        <v>6.195631365</v>
      </c>
      <c r="C733" s="104">
        <v>2.553</v>
      </c>
    </row>
    <row r="734" spans="1:3" ht="12.75">
      <c r="A734" s="95">
        <v>40193</v>
      </c>
      <c r="B734" s="104">
        <v>7.669943394999999</v>
      </c>
      <c r="C734" s="104">
        <v>4.005</v>
      </c>
    </row>
    <row r="735" spans="1:3" ht="12.75">
      <c r="A735" s="95">
        <v>40196</v>
      </c>
      <c r="B735" s="104">
        <v>7.532859899999999</v>
      </c>
      <c r="C735" s="104">
        <v>3.9</v>
      </c>
    </row>
    <row r="736" spans="1:3" ht="12.75">
      <c r="A736" s="95">
        <v>40197</v>
      </c>
      <c r="B736" s="104">
        <v>7.684538685000001</v>
      </c>
      <c r="C736" s="104">
        <v>3.788</v>
      </c>
    </row>
    <row r="737" spans="1:3" ht="12.75">
      <c r="A737" s="95">
        <v>40198</v>
      </c>
      <c r="B737" s="104">
        <v>6.950269865</v>
      </c>
      <c r="C737" s="104">
        <v>4.455</v>
      </c>
    </row>
    <row r="738" spans="1:3" ht="12.75">
      <c r="A738" s="95">
        <v>40199</v>
      </c>
      <c r="B738" s="104">
        <v>6.945612575</v>
      </c>
      <c r="C738" s="104">
        <v>2.77</v>
      </c>
    </row>
    <row r="739" spans="1:3" ht="12.75">
      <c r="A739" s="95">
        <v>40200</v>
      </c>
      <c r="B739" s="104">
        <v>7.7867895549999995</v>
      </c>
      <c r="C739" s="104">
        <v>3.704</v>
      </c>
    </row>
    <row r="740" spans="1:3" ht="12.75">
      <c r="A740" s="95">
        <v>40203</v>
      </c>
      <c r="B740" s="104">
        <v>8.129386945</v>
      </c>
      <c r="C740" s="104">
        <v>5.29</v>
      </c>
    </row>
    <row r="741" spans="1:3" ht="12.75">
      <c r="A741" s="95">
        <v>40204</v>
      </c>
      <c r="B741" s="104">
        <v>9.766322520000001</v>
      </c>
      <c r="C741" s="104">
        <v>4.4265</v>
      </c>
    </row>
    <row r="742" spans="1:3" ht="12.75">
      <c r="A742" s="95">
        <v>40205</v>
      </c>
      <c r="B742" s="104">
        <v>7.6378212649999995</v>
      </c>
      <c r="C742" s="104">
        <v>2.215</v>
      </c>
    </row>
    <row r="743" spans="1:3" ht="12.75">
      <c r="A743" s="95">
        <v>40206</v>
      </c>
      <c r="B743" s="104">
        <v>7.122525834999999</v>
      </c>
      <c r="C743" s="104">
        <v>2.9405</v>
      </c>
    </row>
    <row r="744" spans="1:3" ht="12.75">
      <c r="A744" s="95">
        <v>40207</v>
      </c>
      <c r="B744" s="104">
        <v>7.581192835</v>
      </c>
      <c r="C744" s="104">
        <v>2.763</v>
      </c>
    </row>
    <row r="745" spans="1:3" ht="12.75">
      <c r="A745" s="95">
        <v>40210</v>
      </c>
      <c r="B745" s="104">
        <v>7.168172560000001</v>
      </c>
      <c r="C745" s="104">
        <v>4.422</v>
      </c>
    </row>
    <row r="746" spans="1:3" ht="12.75">
      <c r="A746" s="95">
        <v>40211</v>
      </c>
      <c r="B746" s="104">
        <v>7.35067289</v>
      </c>
      <c r="C746" s="104">
        <v>3.82</v>
      </c>
    </row>
    <row r="747" spans="1:3" ht="12.75">
      <c r="A747" s="95">
        <v>40212</v>
      </c>
      <c r="B747" s="104">
        <v>7.121884850000001</v>
      </c>
      <c r="C747" s="104">
        <v>3.17</v>
      </c>
    </row>
    <row r="748" spans="1:3" ht="12.75">
      <c r="A748" s="95">
        <v>40213</v>
      </c>
      <c r="B748" s="104">
        <v>6.7805037950000004</v>
      </c>
      <c r="C748" s="104">
        <v>2.33</v>
      </c>
    </row>
    <row r="749" spans="1:3" ht="12.75">
      <c r="A749" s="95">
        <v>40214</v>
      </c>
      <c r="B749" s="104">
        <v>8.28172485</v>
      </c>
      <c r="C749" s="104">
        <v>4.92</v>
      </c>
    </row>
    <row r="750" spans="1:3" ht="12.75">
      <c r="A750" s="95">
        <v>40217</v>
      </c>
      <c r="B750" s="104">
        <v>8.226871084999999</v>
      </c>
      <c r="C750" s="104">
        <v>5.22333333333333</v>
      </c>
    </row>
    <row r="751" spans="1:3" ht="12.75">
      <c r="A751" s="95">
        <v>40218</v>
      </c>
      <c r="B751" s="104">
        <v>8.44073397</v>
      </c>
      <c r="C751" s="104">
        <v>3.505</v>
      </c>
    </row>
    <row r="752" spans="1:3" ht="12.75">
      <c r="A752" s="95">
        <v>40219</v>
      </c>
      <c r="B752" s="104">
        <v>8.394077585</v>
      </c>
      <c r="C752" s="104">
        <v>5.07</v>
      </c>
    </row>
    <row r="753" spans="1:3" ht="12.75">
      <c r="A753" s="95">
        <v>40220</v>
      </c>
      <c r="B753" s="104">
        <v>8.89225504</v>
      </c>
      <c r="C753" s="104">
        <v>3.25</v>
      </c>
    </row>
    <row r="754" spans="1:3" ht="12.75">
      <c r="A754" s="95">
        <v>40221</v>
      </c>
      <c r="B754" s="104">
        <v>8.927414810000002</v>
      </c>
      <c r="C754" s="104">
        <v>3.022</v>
      </c>
    </row>
    <row r="755" spans="1:3" ht="12.75">
      <c r="A755" s="95">
        <v>40224</v>
      </c>
      <c r="B755" s="104">
        <v>7.100272495</v>
      </c>
      <c r="C755" s="104">
        <v>3.459</v>
      </c>
    </row>
    <row r="756" spans="1:3" ht="12.75">
      <c r="A756" s="95">
        <v>40225</v>
      </c>
      <c r="B756" s="104">
        <v>5.979585795</v>
      </c>
      <c r="C756" s="104">
        <v>2.062</v>
      </c>
    </row>
    <row r="757" spans="1:3" ht="12.75">
      <c r="A757" s="95">
        <v>40226</v>
      </c>
      <c r="B757" s="104">
        <v>5.38059654</v>
      </c>
      <c r="C757" s="104">
        <v>2.442</v>
      </c>
    </row>
    <row r="758" spans="1:3" ht="12.75">
      <c r="A758" s="95">
        <v>40227</v>
      </c>
      <c r="B758" s="104">
        <v>6.623093085000001</v>
      </c>
      <c r="C758" s="104">
        <v>3.325</v>
      </c>
    </row>
    <row r="759" spans="1:3" ht="12.75">
      <c r="A759" s="95">
        <v>40228</v>
      </c>
      <c r="B759" s="104">
        <v>8.025468450000002</v>
      </c>
      <c r="C759" s="104">
        <v>4.248</v>
      </c>
    </row>
    <row r="760" spans="1:3" ht="12.75">
      <c r="A760" s="95">
        <v>40231</v>
      </c>
      <c r="B760" s="104">
        <v>9.684958984999998</v>
      </c>
      <c r="C760" s="104">
        <v>7.588</v>
      </c>
    </row>
    <row r="761" spans="1:3" ht="12.75">
      <c r="A761" s="95">
        <v>40232</v>
      </c>
      <c r="B761" s="104">
        <v>12.869971065000001</v>
      </c>
      <c r="C761" s="104">
        <v>6.853</v>
      </c>
    </row>
    <row r="762" spans="1:3" ht="12.75">
      <c r="A762" s="95">
        <v>40233</v>
      </c>
      <c r="B762" s="104">
        <v>11.179684480000002</v>
      </c>
      <c r="C762" s="104">
        <v>5.083</v>
      </c>
    </row>
    <row r="763" spans="1:3" ht="12.75">
      <c r="A763" s="95">
        <v>40234</v>
      </c>
      <c r="B763" s="104">
        <v>10.5310244</v>
      </c>
      <c r="C763" s="104">
        <v>7.801</v>
      </c>
    </row>
    <row r="764" spans="1:3" ht="12.75">
      <c r="A764" s="95">
        <v>40235</v>
      </c>
      <c r="B764" s="104">
        <v>10.5310244</v>
      </c>
      <c r="C764" s="104">
        <v>5.088</v>
      </c>
    </row>
    <row r="765" spans="1:3" ht="12.75">
      <c r="A765" s="95">
        <v>40238</v>
      </c>
      <c r="B765" s="104">
        <v>9.7444148445</v>
      </c>
      <c r="C765" s="104">
        <v>6.505</v>
      </c>
    </row>
    <row r="766" spans="1:3" ht="12.75">
      <c r="A766" s="95">
        <v>40239</v>
      </c>
      <c r="B766" s="104">
        <v>9.27222344</v>
      </c>
      <c r="C766" s="104">
        <v>4.358</v>
      </c>
    </row>
    <row r="767" spans="1:3" ht="12.75">
      <c r="A767" s="95">
        <v>40240</v>
      </c>
      <c r="B767" s="104">
        <v>7.372482</v>
      </c>
      <c r="C767" s="104">
        <v>3.6185</v>
      </c>
    </row>
    <row r="768" spans="1:3" ht="12.75">
      <c r="A768" s="95">
        <v>40241</v>
      </c>
      <c r="B768" s="104">
        <v>6.43243331</v>
      </c>
      <c r="C768" s="104">
        <v>2.687</v>
      </c>
    </row>
    <row r="769" spans="1:3" ht="12.75">
      <c r="A769" s="95">
        <v>40242</v>
      </c>
      <c r="B769" s="104">
        <v>6.885617145</v>
      </c>
      <c r="C769" s="104">
        <v>3.938</v>
      </c>
    </row>
    <row r="770" spans="1:3" ht="12.75">
      <c r="A770" s="95">
        <v>40245</v>
      </c>
      <c r="B770" s="104">
        <v>8.144081305</v>
      </c>
      <c r="C770" s="104">
        <v>4.283</v>
      </c>
    </row>
    <row r="771" spans="1:3" ht="12.75">
      <c r="A771" s="95">
        <v>40246</v>
      </c>
      <c r="B771" s="104">
        <v>7.8792695649999995</v>
      </c>
      <c r="C771" s="104">
        <v>2.88</v>
      </c>
    </row>
    <row r="772" spans="1:3" ht="12.75">
      <c r="A772" s="95">
        <v>40247</v>
      </c>
      <c r="B772" s="104">
        <v>6.755602155</v>
      </c>
      <c r="C772" s="104">
        <v>4.084</v>
      </c>
    </row>
    <row r="773" spans="1:3" ht="12.75">
      <c r="A773" s="95">
        <v>40248</v>
      </c>
      <c r="B773" s="104">
        <v>7.0789642599999985</v>
      </c>
      <c r="C773" s="104">
        <v>3.06</v>
      </c>
    </row>
    <row r="774" spans="1:3" ht="12.75">
      <c r="A774" s="95">
        <v>40249</v>
      </c>
      <c r="B774" s="104">
        <v>7.164334125</v>
      </c>
      <c r="C774" s="104">
        <v>2.548</v>
      </c>
    </row>
    <row r="775" spans="1:3" ht="12.75">
      <c r="A775" s="95">
        <v>40252</v>
      </c>
      <c r="B775" s="104">
        <v>6.225098915</v>
      </c>
      <c r="C775" s="104">
        <v>3.093</v>
      </c>
    </row>
    <row r="776" spans="1:3" ht="12.75">
      <c r="A776" s="95">
        <v>40253</v>
      </c>
      <c r="B776" s="104">
        <v>6.8905867149999995</v>
      </c>
      <c r="C776" s="104">
        <v>3.341</v>
      </c>
    </row>
    <row r="777" spans="1:3" ht="12.75">
      <c r="A777" s="95">
        <v>40254</v>
      </c>
      <c r="B777" s="104">
        <v>6.129456104999999</v>
      </c>
      <c r="C777" s="104">
        <v>1.594</v>
      </c>
    </row>
    <row r="778" spans="1:3" ht="12.75">
      <c r="A778" s="95">
        <v>40255</v>
      </c>
      <c r="B778" s="104">
        <v>5.10947292</v>
      </c>
      <c r="C778" s="104">
        <v>2.653</v>
      </c>
    </row>
    <row r="779" spans="1:3" ht="12.75">
      <c r="A779" s="95">
        <v>40256</v>
      </c>
      <c r="B779" s="104">
        <v>8.54034769</v>
      </c>
      <c r="C779" s="104">
        <v>6.665</v>
      </c>
    </row>
    <row r="780" spans="1:3" ht="12.75">
      <c r="A780" s="95">
        <v>40259</v>
      </c>
      <c r="B780" s="104">
        <v>9.31535332</v>
      </c>
      <c r="C780" s="104">
        <v>3.209</v>
      </c>
    </row>
    <row r="781" spans="1:3" ht="12.75">
      <c r="A781" s="95">
        <v>40260</v>
      </c>
      <c r="B781" s="104">
        <v>8.84780322</v>
      </c>
      <c r="C781" s="104">
        <v>3.176</v>
      </c>
    </row>
    <row r="782" spans="1:3" ht="12.75">
      <c r="A782" s="95">
        <v>40261</v>
      </c>
      <c r="B782" s="104">
        <v>7.488669635</v>
      </c>
      <c r="C782" s="104">
        <v>3.808</v>
      </c>
    </row>
    <row r="783" spans="1:3" ht="12.75">
      <c r="A783" s="95">
        <v>40262</v>
      </c>
      <c r="B783" s="104">
        <v>7.005148785</v>
      </c>
      <c r="C783" s="104">
        <v>4.496</v>
      </c>
    </row>
    <row r="784" spans="1:3" ht="12.75">
      <c r="A784" s="95">
        <v>40263</v>
      </c>
      <c r="B784" s="104">
        <v>7.5910686499999995</v>
      </c>
      <c r="C784" s="104">
        <v>4.184</v>
      </c>
    </row>
    <row r="785" spans="1:3" ht="12.75">
      <c r="A785" s="95">
        <v>40266</v>
      </c>
      <c r="B785" s="104">
        <v>8.89879684</v>
      </c>
      <c r="C785" s="104">
        <v>5.916</v>
      </c>
    </row>
    <row r="786" spans="1:3" ht="12.75">
      <c r="A786" s="95">
        <v>40267</v>
      </c>
      <c r="B786" s="104">
        <v>8.323347365</v>
      </c>
      <c r="C786" s="104">
        <v>2.76</v>
      </c>
    </row>
    <row r="787" spans="1:3" ht="12.75">
      <c r="A787" s="95">
        <v>40268</v>
      </c>
      <c r="B787" s="104">
        <v>7.061405150000001</v>
      </c>
      <c r="C787" s="104">
        <v>3.659</v>
      </c>
    </row>
    <row r="788" spans="1:3" ht="12.75">
      <c r="A788" s="95">
        <v>40269</v>
      </c>
      <c r="B788" s="104">
        <v>6.85084477</v>
      </c>
      <c r="C788" s="104">
        <v>2.399</v>
      </c>
    </row>
    <row r="789" spans="1:3" ht="12.75">
      <c r="A789" s="95">
        <v>40270</v>
      </c>
      <c r="B789" s="104">
        <v>6.449459539999999</v>
      </c>
      <c r="C789" s="104">
        <v>2.547</v>
      </c>
    </row>
    <row r="790" spans="1:3" ht="12.75">
      <c r="A790" s="95">
        <v>40274</v>
      </c>
      <c r="B790" s="104">
        <v>6.174087169999999</v>
      </c>
      <c r="C790" s="104">
        <v>2.924</v>
      </c>
    </row>
    <row r="791" spans="1:3" ht="12.75">
      <c r="A791" s="95">
        <v>40275</v>
      </c>
      <c r="B791" s="104">
        <v>6.71862213</v>
      </c>
      <c r="C791" s="104">
        <v>3.552</v>
      </c>
    </row>
    <row r="792" spans="1:3" ht="12.75">
      <c r="A792" s="95">
        <v>40276</v>
      </c>
      <c r="B792" s="104">
        <v>6.728332130000001</v>
      </c>
      <c r="C792" s="104">
        <v>2.853</v>
      </c>
    </row>
    <row r="793" spans="1:3" ht="12.75">
      <c r="A793" s="95">
        <v>40277</v>
      </c>
      <c r="B793" s="104">
        <v>6.548382045</v>
      </c>
      <c r="C793" s="104">
        <v>2.411</v>
      </c>
    </row>
    <row r="794" spans="1:3" ht="12.75">
      <c r="A794" s="95">
        <v>40280</v>
      </c>
      <c r="B794" s="104">
        <v>6.102254475</v>
      </c>
      <c r="C794" s="104">
        <v>3.468</v>
      </c>
    </row>
    <row r="795" spans="1:3" ht="12.75">
      <c r="A795" s="95">
        <v>40281</v>
      </c>
      <c r="B795" s="104">
        <v>7.046944484999999</v>
      </c>
      <c r="C795" s="104">
        <v>2.969</v>
      </c>
    </row>
    <row r="796" spans="1:3" ht="12.75">
      <c r="A796" s="95">
        <v>40282</v>
      </c>
      <c r="B796" s="104">
        <v>6.46528597</v>
      </c>
      <c r="C796" s="104">
        <v>3.393</v>
      </c>
    </row>
    <row r="797" spans="1:3" ht="12.75">
      <c r="A797" s="95">
        <v>40283</v>
      </c>
      <c r="B797" s="104">
        <v>7.562401680000001</v>
      </c>
      <c r="C797" s="104">
        <v>5.181</v>
      </c>
    </row>
    <row r="798" spans="1:3" ht="12.75">
      <c r="A798" s="95">
        <v>40284</v>
      </c>
      <c r="B798" s="104">
        <v>8.33479574</v>
      </c>
      <c r="C798" s="104">
        <v>3.682</v>
      </c>
    </row>
    <row r="799" spans="1:3" ht="12.75">
      <c r="A799" s="95">
        <v>40287</v>
      </c>
      <c r="B799" s="104">
        <v>6.162731555000001</v>
      </c>
      <c r="C799" s="104">
        <v>2.467</v>
      </c>
    </row>
    <row r="800" spans="1:3" ht="12.75">
      <c r="A800" s="95">
        <v>40288</v>
      </c>
      <c r="B800" s="104">
        <v>6.9016130350000005</v>
      </c>
      <c r="C800" s="104">
        <v>3.475</v>
      </c>
    </row>
    <row r="801" spans="1:3" ht="12.75">
      <c r="A801" s="95">
        <v>40289</v>
      </c>
      <c r="B801" s="104">
        <v>6.55127825</v>
      </c>
      <c r="C801" s="104">
        <v>2.324</v>
      </c>
    </row>
    <row r="802" spans="1:3" ht="12.75">
      <c r="A802" s="95">
        <v>40290</v>
      </c>
      <c r="B802" s="104">
        <v>7.046760594999999</v>
      </c>
      <c r="C802" s="104">
        <v>4.825</v>
      </c>
    </row>
    <row r="803" spans="1:3" ht="12.75">
      <c r="A803" s="95">
        <v>40291</v>
      </c>
      <c r="B803" s="104">
        <v>8.996380185</v>
      </c>
      <c r="C803" s="104">
        <v>4.584</v>
      </c>
    </row>
    <row r="804" spans="1:3" ht="12.75">
      <c r="A804" s="95">
        <v>40294</v>
      </c>
      <c r="B804" s="104">
        <v>8.295170145</v>
      </c>
      <c r="C804" s="104">
        <v>4.455</v>
      </c>
    </row>
    <row r="805" spans="1:3" ht="12.75">
      <c r="A805" s="95">
        <v>40295</v>
      </c>
      <c r="B805" s="104">
        <v>8.51795937</v>
      </c>
      <c r="C805" s="104">
        <v>5.314</v>
      </c>
    </row>
    <row r="806" spans="1:3" ht="12.75">
      <c r="A806" s="95">
        <v>40296</v>
      </c>
      <c r="B806" s="104">
        <v>9.961441375</v>
      </c>
      <c r="C806" s="104">
        <v>6.554</v>
      </c>
    </row>
    <row r="807" spans="1:3" ht="12.75">
      <c r="A807" s="95">
        <v>40297</v>
      </c>
      <c r="B807" s="104">
        <v>9.305690109999999</v>
      </c>
      <c r="C807" s="104">
        <v>4.627</v>
      </c>
    </row>
    <row r="808" spans="1:3" ht="12.75">
      <c r="A808" s="95">
        <v>40298</v>
      </c>
      <c r="B808" s="104">
        <v>8.901821485000001</v>
      </c>
      <c r="C808" s="104">
        <v>5.319</v>
      </c>
    </row>
    <row r="809" spans="1:3" ht="12.75">
      <c r="A809" s="95">
        <v>40302</v>
      </c>
      <c r="B809" s="104">
        <v>8.45775908</v>
      </c>
      <c r="C809" s="104">
        <v>3.826</v>
      </c>
    </row>
    <row r="810" spans="1:3" ht="12.75">
      <c r="A810" s="95">
        <v>40303</v>
      </c>
      <c r="B810" s="104">
        <v>6.234818250000001</v>
      </c>
      <c r="C810" s="104">
        <v>3.486</v>
      </c>
    </row>
    <row r="811" spans="1:3" ht="12.75">
      <c r="A811" s="95">
        <v>40304</v>
      </c>
      <c r="B811" s="104">
        <v>6.494405774999999</v>
      </c>
      <c r="C811" s="104">
        <v>2.645</v>
      </c>
    </row>
    <row r="812" spans="1:3" ht="12.75">
      <c r="A812" s="95">
        <v>40305</v>
      </c>
      <c r="B812" s="104">
        <v>8.422149704999999</v>
      </c>
      <c r="C812" s="104">
        <v>4.375</v>
      </c>
    </row>
    <row r="813" spans="1:3" ht="12.75">
      <c r="A813" s="95">
        <v>40308</v>
      </c>
      <c r="B813" s="104">
        <v>6.419868345</v>
      </c>
      <c r="C813" s="104">
        <v>3.61</v>
      </c>
    </row>
    <row r="814" spans="1:3" ht="12.75">
      <c r="A814" s="95">
        <v>40309</v>
      </c>
      <c r="B814" s="104">
        <v>7.856188055</v>
      </c>
      <c r="C814" s="104">
        <v>5.409</v>
      </c>
    </row>
    <row r="815" spans="1:3" ht="12.75">
      <c r="A815" s="95">
        <v>40310</v>
      </c>
      <c r="B815" s="104">
        <v>8.695790444999998</v>
      </c>
      <c r="C815" s="104">
        <v>5.458</v>
      </c>
    </row>
    <row r="816" spans="1:3" ht="12.75">
      <c r="A816" s="95">
        <v>40311</v>
      </c>
      <c r="B816" s="104">
        <v>7.95640675</v>
      </c>
      <c r="C816" s="104">
        <v>4.056</v>
      </c>
    </row>
    <row r="817" spans="1:3" ht="12.75">
      <c r="A817" s="95">
        <v>40312</v>
      </c>
      <c r="B817" s="104">
        <v>7.409558925</v>
      </c>
      <c r="C817" s="104">
        <v>3.445</v>
      </c>
    </row>
    <row r="818" spans="1:3" ht="12.75">
      <c r="A818" s="95">
        <v>40315</v>
      </c>
      <c r="B818" s="104">
        <v>5.55562459</v>
      </c>
      <c r="C818" s="104">
        <v>2.127</v>
      </c>
    </row>
    <row r="819" spans="1:3" ht="12.75">
      <c r="A819" s="95">
        <v>40316</v>
      </c>
      <c r="B819" s="104">
        <v>6.439403595</v>
      </c>
      <c r="C819" s="104">
        <v>2.896</v>
      </c>
    </row>
    <row r="820" spans="1:3" ht="12.75">
      <c r="A820" s="95">
        <v>40317</v>
      </c>
      <c r="B820" s="104">
        <v>5.901564</v>
      </c>
      <c r="C820" s="104">
        <v>2.764</v>
      </c>
    </row>
    <row r="821" spans="1:3" ht="12.75">
      <c r="A821" s="95">
        <v>40318</v>
      </c>
      <c r="B821" s="104">
        <v>6.038587745000001</v>
      </c>
      <c r="C821" s="104">
        <v>4.036</v>
      </c>
    </row>
    <row r="822" spans="1:3" ht="12.75">
      <c r="A822" s="95">
        <v>40319</v>
      </c>
      <c r="B822" s="104">
        <v>8.678579375</v>
      </c>
      <c r="C822" s="104">
        <v>4.845</v>
      </c>
    </row>
    <row r="823" spans="1:3" ht="12.75">
      <c r="A823" s="95">
        <v>40322</v>
      </c>
      <c r="B823" s="104">
        <v>9.37694797</v>
      </c>
      <c r="C823" s="104">
        <v>7.178</v>
      </c>
    </row>
    <row r="824" spans="1:3" ht="12.75">
      <c r="A824" s="95">
        <v>40323</v>
      </c>
      <c r="B824" s="104">
        <v>10.914126705000001</v>
      </c>
      <c r="C824" s="104">
        <v>7.76</v>
      </c>
    </row>
    <row r="825" spans="1:3" ht="12.75">
      <c r="A825" s="95">
        <v>40324</v>
      </c>
      <c r="B825" s="104">
        <v>11.095169134999999</v>
      </c>
      <c r="C825" s="104">
        <v>7.905</v>
      </c>
    </row>
    <row r="826" spans="1:3" ht="12.75">
      <c r="A826" s="95">
        <v>40325</v>
      </c>
      <c r="B826" s="104">
        <v>11.333367024999998</v>
      </c>
      <c r="C826" s="104">
        <v>8.162</v>
      </c>
    </row>
    <row r="827" spans="1:3" ht="12.75">
      <c r="A827" s="95">
        <v>40326</v>
      </c>
      <c r="B827" s="104">
        <v>9.98034757</v>
      </c>
      <c r="C827" s="104">
        <v>2.637</v>
      </c>
    </row>
    <row r="828" spans="1:3" ht="12.75">
      <c r="A828" s="95">
        <v>40329</v>
      </c>
      <c r="B828" s="104">
        <v>6.62426896</v>
      </c>
      <c r="C828" s="104">
        <v>4.175</v>
      </c>
    </row>
    <row r="829" spans="1:3" ht="12.75">
      <c r="A829" s="95">
        <v>40330</v>
      </c>
      <c r="B829" s="104">
        <v>7.020367069999999</v>
      </c>
      <c r="C829" s="104">
        <v>3.26</v>
      </c>
    </row>
    <row r="830" spans="1:3" ht="12.75">
      <c r="A830" s="95">
        <v>40331</v>
      </c>
      <c r="B830" s="104">
        <v>6.934933115405</v>
      </c>
      <c r="C830" s="104">
        <v>5.321</v>
      </c>
    </row>
    <row r="831" spans="1:3" ht="12.75">
      <c r="A831" s="95">
        <v>40333</v>
      </c>
      <c r="B831" s="104">
        <v>8.108106965000001</v>
      </c>
      <c r="C831" s="104">
        <v>3.789</v>
      </c>
    </row>
    <row r="832" spans="1:3" ht="12.75">
      <c r="A832" s="95">
        <v>40336</v>
      </c>
      <c r="B832" s="104">
        <v>6.4655271249999995</v>
      </c>
      <c r="C832" s="104">
        <v>3.915</v>
      </c>
    </row>
    <row r="833" spans="1:3" ht="12.75">
      <c r="A833" s="95">
        <v>40337</v>
      </c>
      <c r="B833" s="104">
        <v>6.63636908</v>
      </c>
      <c r="C833" s="104">
        <v>2.894</v>
      </c>
    </row>
    <row r="834" spans="1:3" ht="12.75">
      <c r="A834" s="95">
        <v>40338</v>
      </c>
      <c r="B834" s="104">
        <v>7.637604755000001</v>
      </c>
      <c r="C834" s="104">
        <v>6.406</v>
      </c>
    </row>
    <row r="835" spans="1:3" ht="12.75">
      <c r="A835" s="95">
        <v>40339</v>
      </c>
      <c r="B835" s="104">
        <v>8.380082674999999</v>
      </c>
      <c r="C835" s="104">
        <v>5.329</v>
      </c>
    </row>
    <row r="836" spans="1:3" ht="12.75">
      <c r="A836" s="95">
        <v>40340</v>
      </c>
      <c r="B836" s="104">
        <v>8.99323579</v>
      </c>
      <c r="C836" s="104">
        <v>4.708</v>
      </c>
    </row>
    <row r="837" spans="1:3" ht="12.75">
      <c r="A837" s="95"/>
      <c r="B837" s="104"/>
      <c r="C837" s="104"/>
    </row>
    <row r="838" spans="1:3" ht="12.75">
      <c r="A838" s="95"/>
      <c r="B838" s="104"/>
      <c r="C838" s="104"/>
    </row>
    <row r="839" spans="1:3" ht="12.75">
      <c r="A839" s="95"/>
      <c r="B839" s="104"/>
      <c r="C839" s="104"/>
    </row>
    <row r="840" spans="1:3" ht="12.75">
      <c r="A840" s="95"/>
      <c r="B840" s="104"/>
      <c r="C840" s="104"/>
    </row>
    <row r="841" spans="1:3" ht="12.75">
      <c r="A841" s="95"/>
      <c r="B841" s="104"/>
      <c r="C841" s="104"/>
    </row>
    <row r="842" spans="1:3" ht="12.75">
      <c r="A842" s="95"/>
      <c r="B842" s="104"/>
      <c r="C842" s="104"/>
    </row>
    <row r="843" spans="1:3" ht="12.75">
      <c r="A843" s="95"/>
      <c r="B843" s="104"/>
      <c r="C843" s="104"/>
    </row>
    <row r="844" spans="1:3" ht="12.75">
      <c r="A844" s="95"/>
      <c r="B844" s="104"/>
      <c r="C844" s="104"/>
    </row>
    <row r="845" spans="1:3" ht="12.75">
      <c r="A845" s="95"/>
      <c r="B845" s="104"/>
      <c r="C845" s="104"/>
    </row>
    <row r="846" spans="1:3" ht="12.75">
      <c r="A846" s="95"/>
      <c r="B846" s="104"/>
      <c r="C846" s="104"/>
    </row>
    <row r="847" spans="1:3" ht="12.75">
      <c r="A847" s="95"/>
      <c r="B847" s="104"/>
      <c r="C847" s="104"/>
    </row>
    <row r="848" spans="1:3" ht="12.75">
      <c r="A848" s="95"/>
      <c r="B848" s="104"/>
      <c r="C848" s="104"/>
    </row>
    <row r="849" spans="1:3" ht="12.75">
      <c r="A849" s="95"/>
      <c r="B849" s="104"/>
      <c r="C849" s="104"/>
    </row>
    <row r="850" spans="1:3" ht="12.75">
      <c r="A850" s="95"/>
      <c r="B850" s="104"/>
      <c r="C850" s="104"/>
    </row>
    <row r="851" spans="1:3" ht="12.75">
      <c r="A851" s="95"/>
      <c r="B851" s="104"/>
      <c r="C851" s="104"/>
    </row>
    <row r="852" spans="1:3" ht="12.75">
      <c r="A852" s="95"/>
      <c r="B852" s="104"/>
      <c r="C852" s="104"/>
    </row>
    <row r="853" spans="1:3" ht="12.75">
      <c r="A853" s="95"/>
      <c r="B853" s="104"/>
      <c r="C853" s="104"/>
    </row>
    <row r="854" spans="1:3" ht="12.75">
      <c r="A854" s="95"/>
      <c r="B854" s="104"/>
      <c r="C854" s="104"/>
    </row>
    <row r="855" spans="1:3" ht="12.75">
      <c r="A855" s="95"/>
      <c r="B855" s="104"/>
      <c r="C855" s="104"/>
    </row>
    <row r="856" spans="1:3" ht="12.75">
      <c r="A856" s="95"/>
      <c r="B856" s="104"/>
      <c r="C856" s="104"/>
    </row>
    <row r="857" spans="1:3" ht="12.75">
      <c r="A857" s="95"/>
      <c r="B857" s="104"/>
      <c r="C857" s="104"/>
    </row>
    <row r="858" spans="1:3" ht="12.75">
      <c r="A858" s="95"/>
      <c r="B858" s="104"/>
      <c r="C858" s="104"/>
    </row>
    <row r="859" spans="1:3" ht="12.75">
      <c r="A859" s="95"/>
      <c r="B859" s="104"/>
      <c r="C859" s="104"/>
    </row>
    <row r="860" spans="1:3" ht="12.75">
      <c r="A860" s="95"/>
      <c r="B860" s="104"/>
      <c r="C860" s="104"/>
    </row>
    <row r="861" spans="1:3" ht="12.75">
      <c r="A861" s="95"/>
      <c r="B861" s="104"/>
      <c r="C861" s="104"/>
    </row>
    <row r="862" spans="1:3" ht="12.75">
      <c r="A862" s="95"/>
      <c r="B862" s="104"/>
      <c r="C862" s="104"/>
    </row>
    <row r="863" spans="1:3" ht="12.75">
      <c r="A863" s="95"/>
      <c r="B863" s="104"/>
      <c r="C863" s="104"/>
    </row>
    <row r="864" spans="1:3" ht="12.75">
      <c r="A864" s="95"/>
      <c r="B864" s="104"/>
      <c r="C864" s="104"/>
    </row>
    <row r="865" spans="1:3" ht="12.75">
      <c r="A865" s="95"/>
      <c r="B865" s="104"/>
      <c r="C865" s="104"/>
    </row>
    <row r="866" spans="1:3" ht="12.75">
      <c r="A866" s="95"/>
      <c r="B866" s="104"/>
      <c r="C866" s="104"/>
    </row>
    <row r="867" spans="1:3" ht="12.75">
      <c r="A867" s="95"/>
      <c r="B867" s="104"/>
      <c r="C867" s="104"/>
    </row>
    <row r="868" spans="1:3" ht="12.75">
      <c r="A868" s="95"/>
      <c r="B868" s="104"/>
      <c r="C868" s="104"/>
    </row>
    <row r="869" spans="1:3" ht="12.75">
      <c r="A869" s="95"/>
      <c r="B869" s="104"/>
      <c r="C869" s="104"/>
    </row>
    <row r="870" spans="1:3" ht="12.75">
      <c r="A870" s="95"/>
      <c r="B870" s="104"/>
      <c r="C870" s="104"/>
    </row>
    <row r="871" spans="1:3" ht="12.75">
      <c r="A871" s="95"/>
      <c r="B871" s="104"/>
      <c r="C871" s="104"/>
    </row>
    <row r="872" spans="1:3" ht="12.75">
      <c r="A872" s="95"/>
      <c r="B872" s="104"/>
      <c r="C872" s="104"/>
    </row>
    <row r="873" spans="1:3" ht="12.75">
      <c r="A873" s="95"/>
      <c r="B873" s="104"/>
      <c r="C873" s="104"/>
    </row>
    <row r="874" spans="1:3" ht="12.75">
      <c r="A874" s="95"/>
      <c r="B874" s="104"/>
      <c r="C874" s="104"/>
    </row>
    <row r="875" spans="1:3" ht="12.75">
      <c r="A875" s="95"/>
      <c r="B875" s="104"/>
      <c r="C875" s="104"/>
    </row>
    <row r="876" spans="1:3" ht="12.75">
      <c r="A876" s="95"/>
      <c r="B876" s="104"/>
      <c r="C876" s="104"/>
    </row>
    <row r="877" spans="1:3" ht="12.75">
      <c r="A877" s="95"/>
      <c r="B877" s="104"/>
      <c r="C877" s="104"/>
    </row>
    <row r="878" spans="1:3" ht="12.75">
      <c r="A878" s="95"/>
      <c r="B878" s="104"/>
      <c r="C878" s="104"/>
    </row>
    <row r="879" spans="1:3" ht="12.75">
      <c r="A879" s="95"/>
      <c r="B879" s="104"/>
      <c r="C879" s="104"/>
    </row>
    <row r="880" spans="1:3" ht="12.75">
      <c r="A880" s="95"/>
      <c r="B880" s="104"/>
      <c r="C880" s="104"/>
    </row>
    <row r="881" spans="1:3" ht="12.75">
      <c r="A881" s="95"/>
      <c r="B881" s="104"/>
      <c r="C881" s="104"/>
    </row>
    <row r="882" spans="1:3" ht="12.75">
      <c r="A882" s="95"/>
      <c r="B882" s="104"/>
      <c r="C882" s="104"/>
    </row>
    <row r="883" spans="1:3" ht="12.75">
      <c r="A883" s="95"/>
      <c r="B883" s="104"/>
      <c r="C883" s="104"/>
    </row>
    <row r="884" spans="1:3" ht="12.75">
      <c r="A884" s="95"/>
      <c r="B884" s="104"/>
      <c r="C884" s="104"/>
    </row>
    <row r="885" spans="1:3" ht="12.75">
      <c r="A885" s="95"/>
      <c r="B885" s="104"/>
      <c r="C885" s="104"/>
    </row>
    <row r="886" spans="1:3" ht="12.75">
      <c r="A886" s="95"/>
      <c r="B886" s="104"/>
      <c r="C886" s="104"/>
    </row>
    <row r="887" spans="1:3" ht="12.75">
      <c r="A887" s="95"/>
      <c r="B887" s="104"/>
      <c r="C887" s="104"/>
    </row>
    <row r="888" spans="1:3" ht="12.75">
      <c r="A888" s="95"/>
      <c r="B888" s="104"/>
      <c r="C888" s="104"/>
    </row>
    <row r="889" spans="1:3" ht="12.75">
      <c r="A889" s="95"/>
      <c r="B889" s="104"/>
      <c r="C889" s="104"/>
    </row>
    <row r="890" spans="1:3" ht="12.75">
      <c r="A890" s="95"/>
      <c r="B890" s="104"/>
      <c r="C890" s="104"/>
    </row>
    <row r="891" spans="1:3" ht="12.75">
      <c r="A891" s="95"/>
      <c r="B891" s="104"/>
      <c r="C891" s="104"/>
    </row>
    <row r="892" spans="1:3" ht="12.75">
      <c r="A892" s="95"/>
      <c r="B892" s="104"/>
      <c r="C892" s="104"/>
    </row>
    <row r="893" spans="1:3" ht="12.75">
      <c r="A893" s="95"/>
      <c r="B893" s="104"/>
      <c r="C893" s="104"/>
    </row>
    <row r="894" spans="1:3" ht="12.75">
      <c r="A894" s="95"/>
      <c r="B894" s="104"/>
      <c r="C894" s="104"/>
    </row>
    <row r="895" spans="1:3" ht="12.75">
      <c r="A895" s="95"/>
      <c r="B895" s="104"/>
      <c r="C895" s="104"/>
    </row>
    <row r="896" spans="1:3" ht="12.75">
      <c r="A896" s="95"/>
      <c r="B896" s="104"/>
      <c r="C896" s="104"/>
    </row>
    <row r="897" spans="1:3" ht="12.75">
      <c r="A897" s="95"/>
      <c r="B897" s="104"/>
      <c r="C897" s="104"/>
    </row>
    <row r="898" spans="1:3" ht="12.75">
      <c r="A898" s="95"/>
      <c r="B898" s="104"/>
      <c r="C898" s="104"/>
    </row>
    <row r="899" spans="1:3" ht="12.75">
      <c r="A899" s="95"/>
      <c r="B899" s="104"/>
      <c r="C899" s="104"/>
    </row>
    <row r="900" spans="1:3" ht="12.75">
      <c r="A900" s="95"/>
      <c r="B900" s="104"/>
      <c r="C900" s="104"/>
    </row>
    <row r="901" spans="1:3" ht="12.75">
      <c r="A901" s="95"/>
      <c r="B901" s="104"/>
      <c r="C901" s="104"/>
    </row>
    <row r="902" spans="1:3" ht="12.75">
      <c r="A902" s="95"/>
      <c r="B902" s="104"/>
      <c r="C902" s="104"/>
    </row>
    <row r="903" spans="1:3" ht="12.75">
      <c r="A903" s="95"/>
      <c r="B903" s="104"/>
      <c r="C903" s="104"/>
    </row>
    <row r="904" spans="1:3" ht="12.75">
      <c r="A904" s="95"/>
      <c r="B904" s="104"/>
      <c r="C904" s="104"/>
    </row>
    <row r="905" spans="1:3" ht="12.75">
      <c r="A905" s="95"/>
      <c r="B905" s="104"/>
      <c r="C905" s="104"/>
    </row>
    <row r="906" spans="1:3" ht="12.75">
      <c r="A906" s="95"/>
      <c r="B906" s="104"/>
      <c r="C906" s="104"/>
    </row>
    <row r="907" spans="1:3" ht="12.75">
      <c r="A907" s="95"/>
      <c r="B907" s="104"/>
      <c r="C907" s="104"/>
    </row>
    <row r="908" spans="1:3" ht="12.75">
      <c r="A908" s="95"/>
      <c r="B908" s="104"/>
      <c r="C908" s="104"/>
    </row>
    <row r="909" spans="1:3" ht="12.75">
      <c r="A909" s="95"/>
      <c r="B909" s="104"/>
      <c r="C909" s="104"/>
    </row>
    <row r="910" spans="1:3" ht="12.75">
      <c r="A910" s="95"/>
      <c r="B910" s="104"/>
      <c r="C910" s="104"/>
    </row>
    <row r="911" spans="1:3" ht="12.75">
      <c r="A911" s="95"/>
      <c r="B911" s="104"/>
      <c r="C911" s="104"/>
    </row>
    <row r="912" spans="1:3" ht="12.75">
      <c r="A912" s="95"/>
      <c r="B912" s="104"/>
      <c r="C912" s="104"/>
    </row>
    <row r="913" spans="1:3" ht="12.75">
      <c r="A913" s="95"/>
      <c r="B913" s="104"/>
      <c r="C913" s="104"/>
    </row>
    <row r="914" spans="1:3" ht="12.75">
      <c r="A914" s="95"/>
      <c r="B914" s="104"/>
      <c r="C914" s="104"/>
    </row>
    <row r="915" spans="1:3" ht="12.75">
      <c r="A915" s="95"/>
      <c r="B915" s="104"/>
      <c r="C915" s="104"/>
    </row>
    <row r="916" spans="1:3" ht="12.75">
      <c r="A916" s="95"/>
      <c r="B916" s="104"/>
      <c r="C916" s="104"/>
    </row>
    <row r="917" spans="1:3" ht="12.75">
      <c r="A917" s="95"/>
      <c r="B917" s="104"/>
      <c r="C917" s="104"/>
    </row>
    <row r="918" spans="1:3" ht="12.75">
      <c r="A918" s="95"/>
      <c r="B918" s="104"/>
      <c r="C918" s="104"/>
    </row>
    <row r="919" spans="1:3" ht="12.75">
      <c r="A919" s="95"/>
      <c r="B919" s="104"/>
      <c r="C919" s="104"/>
    </row>
    <row r="920" spans="1:3" ht="12.75">
      <c r="A920" s="95"/>
      <c r="B920" s="104"/>
      <c r="C920" s="104"/>
    </row>
    <row r="921" spans="1:3" ht="12.75">
      <c r="A921" s="95"/>
      <c r="B921" s="104"/>
      <c r="C921" s="104"/>
    </row>
    <row r="922" spans="1:3" ht="12.75">
      <c r="A922" s="95"/>
      <c r="B922" s="104"/>
      <c r="C922" s="104"/>
    </row>
    <row r="923" spans="1:3" ht="12.75">
      <c r="A923" s="95"/>
      <c r="B923" s="104"/>
      <c r="C923" s="104"/>
    </row>
    <row r="924" spans="1:3" ht="12.75">
      <c r="A924" s="95"/>
      <c r="B924" s="104"/>
      <c r="C924" s="104"/>
    </row>
    <row r="925" spans="1:3" ht="12.75">
      <c r="A925" s="95"/>
      <c r="B925" s="104"/>
      <c r="C925" s="104"/>
    </row>
    <row r="926" spans="1:3" ht="12.75">
      <c r="A926" s="95"/>
      <c r="B926" s="104"/>
      <c r="C926" s="104"/>
    </row>
    <row r="927" spans="1:3" ht="12.75">
      <c r="A927" s="95"/>
      <c r="B927" s="104"/>
      <c r="C927" s="104"/>
    </row>
    <row r="928" spans="1:3" ht="12.75">
      <c r="A928" s="95"/>
      <c r="B928" s="104"/>
      <c r="C928" s="104"/>
    </row>
    <row r="929" spans="1:3" ht="12.75">
      <c r="A929" s="95"/>
      <c r="B929" s="104"/>
      <c r="C929" s="104"/>
    </row>
    <row r="930" spans="1:3" ht="12.75">
      <c r="A930" s="95"/>
      <c r="B930" s="104"/>
      <c r="C930" s="104"/>
    </row>
    <row r="931" spans="1:3" ht="12.75">
      <c r="A931" s="95"/>
      <c r="B931" s="104"/>
      <c r="C931" s="104"/>
    </row>
    <row r="932" spans="1:3" ht="12.75">
      <c r="A932" s="95"/>
      <c r="B932" s="104"/>
      <c r="C932" s="104"/>
    </row>
    <row r="933" spans="1:3" ht="12.75">
      <c r="A933" s="95"/>
      <c r="B933" s="104"/>
      <c r="C933" s="104"/>
    </row>
    <row r="934" spans="1:3" ht="12.75">
      <c r="A934" s="95"/>
      <c r="B934" s="104"/>
      <c r="C934" s="104"/>
    </row>
    <row r="935" spans="1:3" ht="12.75">
      <c r="A935" s="95"/>
      <c r="B935" s="104"/>
      <c r="C935" s="104"/>
    </row>
    <row r="936" spans="1:3" ht="12.75">
      <c r="A936" s="95"/>
      <c r="B936" s="104"/>
      <c r="C936" s="104"/>
    </row>
    <row r="937" spans="1:3" ht="12.75">
      <c r="A937" s="95"/>
      <c r="B937" s="104"/>
      <c r="C937" s="104"/>
    </row>
    <row r="938" spans="1:3" ht="12.75">
      <c r="A938" s="95"/>
      <c r="B938" s="104"/>
      <c r="C938" s="104"/>
    </row>
    <row r="939" spans="1:3" ht="12.75">
      <c r="A939" s="95"/>
      <c r="B939" s="104"/>
      <c r="C939" s="104"/>
    </row>
    <row r="940" spans="1:3" ht="12.75">
      <c r="A940" s="95"/>
      <c r="B940" s="104"/>
      <c r="C940" s="104"/>
    </row>
    <row r="941" spans="1:3" ht="12.75">
      <c r="A941" s="95"/>
      <c r="B941" s="104"/>
      <c r="C941" s="104"/>
    </row>
    <row r="942" spans="1:3" ht="12.75">
      <c r="A942" s="95"/>
      <c r="B942" s="104"/>
      <c r="C942" s="104"/>
    </row>
    <row r="943" spans="1:3" ht="12.75">
      <c r="A943" s="95"/>
      <c r="B943" s="104"/>
      <c r="C943" s="104"/>
    </row>
    <row r="944" spans="1:3" ht="12.75">
      <c r="A944" s="95"/>
      <c r="B944" s="104"/>
      <c r="C944" s="104"/>
    </row>
    <row r="945" spans="1:3" ht="12.75">
      <c r="A945" s="95"/>
      <c r="B945" s="104"/>
      <c r="C945" s="104"/>
    </row>
    <row r="946" spans="1:3" ht="12.75">
      <c r="A946" s="95"/>
      <c r="B946" s="104"/>
      <c r="C946" s="104"/>
    </row>
    <row r="947" spans="1:3" ht="12.75">
      <c r="A947" s="95"/>
      <c r="B947" s="104"/>
      <c r="C947" s="104"/>
    </row>
    <row r="948" spans="1:3" ht="12.75">
      <c r="A948" s="95"/>
      <c r="B948" s="104"/>
      <c r="C948" s="104"/>
    </row>
    <row r="949" spans="1:3" ht="12.75">
      <c r="A949" s="95"/>
      <c r="B949" s="104"/>
      <c r="C949" s="104"/>
    </row>
    <row r="950" spans="1:3" ht="12.75">
      <c r="A950" s="95"/>
      <c r="B950" s="104"/>
      <c r="C950" s="104"/>
    </row>
    <row r="951" spans="1:3" ht="12.75">
      <c r="A951" s="95"/>
      <c r="B951" s="104"/>
      <c r="C951" s="104"/>
    </row>
    <row r="952" spans="1:3" ht="12.75">
      <c r="A952" s="95"/>
      <c r="B952" s="104"/>
      <c r="C952" s="104"/>
    </row>
    <row r="953" spans="1:3" ht="12.75">
      <c r="A953" s="95"/>
      <c r="B953" s="104"/>
      <c r="C953" s="104"/>
    </row>
    <row r="954" spans="1:3" ht="12.75">
      <c r="A954" s="95"/>
      <c r="B954" s="104"/>
      <c r="C954" s="104"/>
    </row>
    <row r="955" spans="1:3" ht="12.75">
      <c r="A955" s="95"/>
      <c r="B955" s="104"/>
      <c r="C955" s="104"/>
    </row>
    <row r="956" spans="1:3" ht="12.75">
      <c r="A956" s="95"/>
      <c r="B956" s="104"/>
      <c r="C956" s="104"/>
    </row>
    <row r="957" spans="1:3" ht="12.75">
      <c r="A957" s="95"/>
      <c r="B957" s="104"/>
      <c r="C957" s="104"/>
    </row>
    <row r="958" spans="1:3" ht="12.75">
      <c r="A958" s="95"/>
      <c r="B958" s="104"/>
      <c r="C958" s="104"/>
    </row>
    <row r="959" spans="1:3" ht="12.75">
      <c r="A959" s="95"/>
      <c r="B959" s="104"/>
      <c r="C959" s="104"/>
    </row>
    <row r="960" spans="1:3" ht="12.75">
      <c r="A960" s="95"/>
      <c r="B960" s="104"/>
      <c r="C960" s="104"/>
    </row>
    <row r="961" spans="1:3" ht="12.75">
      <c r="A961" s="95"/>
      <c r="B961" s="104"/>
      <c r="C961" s="104"/>
    </row>
    <row r="962" spans="1:3" ht="12.75">
      <c r="A962" s="95"/>
      <c r="B962" s="104"/>
      <c r="C962" s="104"/>
    </row>
    <row r="963" spans="1:3" ht="12.75">
      <c r="A963" s="95"/>
      <c r="B963" s="104"/>
      <c r="C963" s="104"/>
    </row>
    <row r="964" spans="1:3" ht="12.75">
      <c r="A964" s="95"/>
      <c r="B964" s="104"/>
      <c r="C964" s="104"/>
    </row>
    <row r="965" spans="1:3" ht="12.75">
      <c r="A965" s="95"/>
      <c r="B965" s="104"/>
      <c r="C965" s="104"/>
    </row>
    <row r="966" spans="1:3" ht="12.75">
      <c r="A966" s="95"/>
      <c r="B966" s="104"/>
      <c r="C966" s="104"/>
    </row>
    <row r="967" spans="1:3" ht="12.75">
      <c r="A967" s="95"/>
      <c r="B967" s="104"/>
      <c r="C967" s="104"/>
    </row>
    <row r="968" spans="1:3" ht="12.75">
      <c r="A968" s="95"/>
      <c r="B968" s="104"/>
      <c r="C968" s="104"/>
    </row>
    <row r="969" spans="1:3" ht="12.75">
      <c r="A969" s="95"/>
      <c r="B969" s="104"/>
      <c r="C969" s="104"/>
    </row>
    <row r="970" spans="1:3" ht="12.75">
      <c r="A970" s="95"/>
      <c r="B970" s="104"/>
      <c r="C970" s="104"/>
    </row>
    <row r="971" spans="1:3" ht="12.75">
      <c r="A971" s="95"/>
      <c r="B971" s="104"/>
      <c r="C971" s="104"/>
    </row>
    <row r="972" spans="1:3" ht="12.75">
      <c r="A972" s="95"/>
      <c r="B972" s="104"/>
      <c r="C972" s="104"/>
    </row>
    <row r="973" spans="1:3" ht="12.75">
      <c r="A973" s="95"/>
      <c r="B973" s="104"/>
      <c r="C973" s="104"/>
    </row>
    <row r="974" spans="1:3" ht="12.75">
      <c r="A974" s="95"/>
      <c r="B974" s="104"/>
      <c r="C974" s="104"/>
    </row>
    <row r="975" spans="1:3" ht="12.75">
      <c r="A975" s="95"/>
      <c r="B975" s="104"/>
      <c r="C975" s="104"/>
    </row>
    <row r="976" spans="1:3" ht="12.75">
      <c r="A976" s="95"/>
      <c r="B976" s="104"/>
      <c r="C976" s="104"/>
    </row>
    <row r="977" spans="1:3" ht="12.75">
      <c r="A977" s="95"/>
      <c r="B977" s="104"/>
      <c r="C977" s="104"/>
    </row>
    <row r="978" spans="1:3" ht="12.75">
      <c r="A978" s="95"/>
      <c r="B978" s="104"/>
      <c r="C978" s="104"/>
    </row>
    <row r="979" spans="1:3" ht="12.75">
      <c r="A979" s="95"/>
      <c r="B979" s="104"/>
      <c r="C979" s="104"/>
    </row>
    <row r="980" spans="1:3" ht="12.75">
      <c r="A980" s="95"/>
      <c r="B980" s="104"/>
      <c r="C980" s="104"/>
    </row>
    <row r="981" spans="1:3" ht="12.75">
      <c r="A981" s="95"/>
      <c r="B981" s="104"/>
      <c r="C981" s="104"/>
    </row>
    <row r="982" spans="1:3" ht="12.75">
      <c r="A982" s="95"/>
      <c r="B982" s="104"/>
      <c r="C982" s="104"/>
    </row>
    <row r="983" spans="1:3" ht="12.75">
      <c r="A983" s="95"/>
      <c r="B983" s="104"/>
      <c r="C983" s="104"/>
    </row>
    <row r="984" spans="1:3" ht="12.75">
      <c r="A984" s="95"/>
      <c r="B984" s="104"/>
      <c r="C984" s="104"/>
    </row>
    <row r="985" spans="1:3" ht="12.75">
      <c r="A985" s="95"/>
      <c r="B985" s="104"/>
      <c r="C985" s="104"/>
    </row>
    <row r="986" spans="1:3" ht="12.75">
      <c r="A986" s="95"/>
      <c r="B986" s="104"/>
      <c r="C986" s="104"/>
    </row>
    <row r="987" spans="1:3" ht="12.75">
      <c r="A987" s="95"/>
      <c r="B987" s="104"/>
      <c r="C987" s="104"/>
    </row>
    <row r="988" spans="1:3" ht="12.75">
      <c r="A988" s="95"/>
      <c r="B988" s="104"/>
      <c r="C988" s="104"/>
    </row>
    <row r="989" spans="1:3" ht="12.75">
      <c r="A989" s="95"/>
      <c r="B989" s="104"/>
      <c r="C989" s="104"/>
    </row>
    <row r="990" spans="1:3" ht="12.75">
      <c r="A990" s="95"/>
      <c r="B990" s="104"/>
      <c r="C990" s="104"/>
    </row>
    <row r="991" spans="1:3" ht="12.75">
      <c r="A991" s="95"/>
      <c r="B991" s="104"/>
      <c r="C991" s="104"/>
    </row>
    <row r="992" spans="1:3" ht="12.75">
      <c r="A992" s="95"/>
      <c r="B992" s="104"/>
      <c r="C992" s="104"/>
    </row>
    <row r="993" spans="1:3" ht="12.75">
      <c r="A993" s="95"/>
      <c r="B993" s="104"/>
      <c r="C993" s="104"/>
    </row>
    <row r="994" spans="1:3" ht="12.75">
      <c r="A994" s="95"/>
      <c r="B994" s="104"/>
      <c r="C994" s="104"/>
    </row>
    <row r="995" spans="1:3" ht="12.75">
      <c r="A995" s="95"/>
      <c r="B995" s="104"/>
      <c r="C995" s="104"/>
    </row>
    <row r="996" spans="1:3" ht="12.75">
      <c r="A996" s="95"/>
      <c r="B996" s="104"/>
      <c r="C996" s="104"/>
    </row>
    <row r="997" spans="1:3" ht="12.75">
      <c r="A997" s="95"/>
      <c r="B997" s="104"/>
      <c r="C997" s="104"/>
    </row>
    <row r="998" spans="1:3" ht="12.75">
      <c r="A998" s="95"/>
      <c r="B998" s="104"/>
      <c r="C998" s="104"/>
    </row>
    <row r="999" spans="1:3" ht="12.75">
      <c r="A999" s="95"/>
      <c r="B999" s="104"/>
      <c r="C999" s="104"/>
    </row>
    <row r="1000" spans="1:3" ht="12.75">
      <c r="A1000" s="95"/>
      <c r="B1000" s="104"/>
      <c r="C1000" s="104"/>
    </row>
    <row r="1001" spans="1:3" ht="12.75">
      <c r="A1001" s="95"/>
      <c r="B1001" s="104"/>
      <c r="C1001" s="104"/>
    </row>
    <row r="1002" spans="1:3" ht="12.75">
      <c r="A1002" s="95"/>
      <c r="B1002" s="104"/>
      <c r="C1002" s="104"/>
    </row>
    <row r="1003" ht="12.75">
      <c r="A1003" s="95"/>
    </row>
    <row r="1004" ht="12.75">
      <c r="A1004" s="95"/>
    </row>
    <row r="1005" ht="12.75">
      <c r="A1005" s="95"/>
    </row>
    <row r="1006" ht="12.75">
      <c r="A1006" s="95"/>
    </row>
    <row r="1007" ht="12.75">
      <c r="A1007" s="95"/>
    </row>
    <row r="1008" ht="12.75">
      <c r="A1008" s="95"/>
    </row>
    <row r="1009" ht="12.75">
      <c r="A1009" s="95"/>
    </row>
    <row r="1010" ht="12.75">
      <c r="A1010" s="95"/>
    </row>
    <row r="1011" ht="12.75">
      <c r="A1011" s="95"/>
    </row>
    <row r="1012" ht="12.75">
      <c r="A1012" s="95"/>
    </row>
    <row r="1013" ht="12.75">
      <c r="A1013" s="95"/>
    </row>
    <row r="1014" ht="12.75">
      <c r="A1014" s="95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usz64"/>
  <dimension ref="A1:K101"/>
  <sheetViews>
    <sheetView workbookViewId="0" topLeftCell="A1">
      <selection activeCell="C70" sqref="C70"/>
    </sheetView>
  </sheetViews>
  <sheetFormatPr defaultColWidth="9.140625" defaultRowHeight="12.75"/>
  <cols>
    <col min="1" max="1" width="9.140625" style="80" customWidth="1"/>
    <col min="2" max="6" width="17.7109375" style="80" customWidth="1"/>
    <col min="7" max="7" width="13.28125" style="80" customWidth="1"/>
    <col min="8" max="16384" width="9.140625" style="80" customWidth="1"/>
  </cols>
  <sheetData>
    <row r="1" ht="12.75">
      <c r="A1" s="80" t="s">
        <v>121</v>
      </c>
    </row>
    <row r="2" spans="1:6" ht="12.75">
      <c r="A2" s="81" t="s">
        <v>122</v>
      </c>
      <c r="B2" s="81"/>
      <c r="C2" s="81"/>
      <c r="D2" s="81"/>
      <c r="E2" s="81"/>
      <c r="F2" s="81"/>
    </row>
    <row r="3" spans="1:6" ht="12.75">
      <c r="A3" s="81"/>
      <c r="B3" s="81"/>
      <c r="C3" s="81"/>
      <c r="D3" s="81"/>
      <c r="E3" s="81"/>
      <c r="F3" s="81"/>
    </row>
    <row r="4" spans="1:7" ht="63.75">
      <c r="A4" s="81"/>
      <c r="B4" s="82" t="s">
        <v>123</v>
      </c>
      <c r="C4" s="82" t="s">
        <v>124</v>
      </c>
      <c r="D4" s="82" t="s">
        <v>125</v>
      </c>
      <c r="E4" s="105" t="s">
        <v>126</v>
      </c>
      <c r="F4" s="82" t="s">
        <v>127</v>
      </c>
      <c r="G4" s="82" t="s">
        <v>128</v>
      </c>
    </row>
    <row r="5" spans="1:7" ht="12.75">
      <c r="A5" s="98">
        <v>39417</v>
      </c>
      <c r="B5" s="102">
        <v>0.6655747758746589</v>
      </c>
      <c r="C5" s="102">
        <v>0.08304846870397081</v>
      </c>
      <c r="D5" s="102">
        <v>0.047917018420641264</v>
      </c>
      <c r="E5" s="102">
        <v>0</v>
      </c>
      <c r="F5" s="102">
        <v>0.10972858583102174</v>
      </c>
      <c r="G5" s="102">
        <v>0.09373115116970734</v>
      </c>
    </row>
    <row r="6" spans="1:7" ht="12.75">
      <c r="A6" s="98">
        <v>39448</v>
      </c>
      <c r="B6" s="102">
        <v>0.6443424230967968</v>
      </c>
      <c r="C6" s="102">
        <v>0.09845000337638357</v>
      </c>
      <c r="D6" s="102">
        <v>0.046788244338068184</v>
      </c>
      <c r="E6" s="102">
        <v>0</v>
      </c>
      <c r="F6" s="102">
        <v>0.10747393010669491</v>
      </c>
      <c r="G6" s="102">
        <v>0.10294539908205654</v>
      </c>
    </row>
    <row r="7" spans="1:7" ht="12.75">
      <c r="A7" s="98">
        <v>39479</v>
      </c>
      <c r="B7" s="102">
        <v>0.6592896647997987</v>
      </c>
      <c r="C7" s="102">
        <v>0.08710944771458391</v>
      </c>
      <c r="D7" s="102">
        <v>0.042998316506064296</v>
      </c>
      <c r="E7" s="102">
        <v>1.73376775304217E-11</v>
      </c>
      <c r="F7" s="102">
        <v>0.1091518243022182</v>
      </c>
      <c r="G7" s="102">
        <v>0.10145074665999716</v>
      </c>
    </row>
    <row r="8" spans="1:7" ht="12.75">
      <c r="A8" s="98">
        <v>39508</v>
      </c>
      <c r="B8" s="102">
        <v>0.6560656292066505</v>
      </c>
      <c r="C8" s="102">
        <v>0.08539637477403278</v>
      </c>
      <c r="D8" s="102">
        <v>0.05011629230482613</v>
      </c>
      <c r="E8" s="102">
        <v>0</v>
      </c>
      <c r="F8" s="102">
        <v>0.1102431487569691</v>
      </c>
      <c r="G8" s="102">
        <v>0.09817855495752158</v>
      </c>
    </row>
    <row r="9" spans="1:7" ht="12.75">
      <c r="A9" s="98">
        <v>39539</v>
      </c>
      <c r="B9" s="102">
        <v>0.652380533038415</v>
      </c>
      <c r="C9" s="102">
        <v>0.08822854823820515</v>
      </c>
      <c r="D9" s="102">
        <v>0.049204357974567084</v>
      </c>
      <c r="E9" s="102">
        <v>0</v>
      </c>
      <c r="F9" s="102">
        <v>0.10659237828201323</v>
      </c>
      <c r="G9" s="102">
        <v>0.10359418246679958</v>
      </c>
    </row>
    <row r="10" spans="1:7" ht="12.75">
      <c r="A10" s="98">
        <v>39569</v>
      </c>
      <c r="B10" s="102">
        <v>0.6505361869832341</v>
      </c>
      <c r="C10" s="102">
        <v>0.09271598254553133</v>
      </c>
      <c r="D10" s="102">
        <v>0.050798407272914355</v>
      </c>
      <c r="E10" s="102">
        <v>1.6738881842638278E-11</v>
      </c>
      <c r="F10" s="102">
        <v>0.10272059412361526</v>
      </c>
      <c r="G10" s="102">
        <v>0.10322882905796599</v>
      </c>
    </row>
    <row r="11" spans="1:7" ht="12.75">
      <c r="A11" s="98">
        <v>39600</v>
      </c>
      <c r="B11" s="102">
        <v>0.6581852996758512</v>
      </c>
      <c r="C11" s="102">
        <v>0.07934205272821639</v>
      </c>
      <c r="D11" s="102">
        <v>0.06037641412064929</v>
      </c>
      <c r="E11" s="102">
        <v>1.6735549915740515E-11</v>
      </c>
      <c r="F11" s="102">
        <v>0.10388661320171724</v>
      </c>
      <c r="G11" s="102">
        <v>0.0982096202568304</v>
      </c>
    </row>
    <row r="12" spans="1:7" ht="12.75">
      <c r="A12" s="98">
        <v>39630</v>
      </c>
      <c r="B12" s="102">
        <v>0.6601399996071848</v>
      </c>
      <c r="C12" s="102">
        <v>0.08782378727863659</v>
      </c>
      <c r="D12" s="102">
        <v>0.051822553974620524</v>
      </c>
      <c r="E12" s="102">
        <v>0</v>
      </c>
      <c r="F12" s="102">
        <v>0.10602846235060896</v>
      </c>
      <c r="G12" s="102">
        <v>0.09418519678894906</v>
      </c>
    </row>
    <row r="13" spans="1:7" ht="12.75">
      <c r="A13" s="98">
        <v>39661</v>
      </c>
      <c r="B13" s="102">
        <v>0.6472475813991297</v>
      </c>
      <c r="C13" s="102">
        <v>0.09998809465056964</v>
      </c>
      <c r="D13" s="102">
        <v>0.05514579727394597</v>
      </c>
      <c r="E13" s="102">
        <v>0</v>
      </c>
      <c r="F13" s="102">
        <v>0.10578342234373746</v>
      </c>
      <c r="G13" s="102">
        <v>0.09183510433261724</v>
      </c>
    </row>
    <row r="14" spans="1:7" ht="12.75">
      <c r="A14" s="98">
        <v>39692</v>
      </c>
      <c r="B14" s="102">
        <v>0.6466430544669483</v>
      </c>
      <c r="C14" s="102">
        <v>0.0936578118480022</v>
      </c>
      <c r="D14" s="102">
        <v>0.06537735281337431</v>
      </c>
      <c r="E14" s="102">
        <v>0</v>
      </c>
      <c r="F14" s="102">
        <v>0.10566319200558773</v>
      </c>
      <c r="G14" s="102">
        <v>0.08865858886608742</v>
      </c>
    </row>
    <row r="15" spans="1:7" ht="12.75">
      <c r="A15" s="98">
        <v>39722</v>
      </c>
      <c r="B15" s="102">
        <v>0.618425270420486</v>
      </c>
      <c r="C15" s="102">
        <v>0.08149256367462067</v>
      </c>
      <c r="D15" s="102">
        <v>0.07828861483059651</v>
      </c>
      <c r="E15" s="102">
        <v>0.011132136290193603</v>
      </c>
      <c r="F15" s="102">
        <v>0.10062187455212132</v>
      </c>
      <c r="G15" s="102">
        <v>0.11003954023198194</v>
      </c>
    </row>
    <row r="16" spans="1:7" ht="12.75">
      <c r="A16" s="98">
        <v>39753</v>
      </c>
      <c r="B16" s="102">
        <v>0.6162173688514548</v>
      </c>
      <c r="C16" s="102">
        <v>0.075374907511554</v>
      </c>
      <c r="D16" s="102">
        <v>0.08280404859764373</v>
      </c>
      <c r="E16" s="102">
        <v>0.013433832947381258</v>
      </c>
      <c r="F16" s="102">
        <v>0.1006879059330989</v>
      </c>
      <c r="G16" s="102">
        <v>0.11148193615886728</v>
      </c>
    </row>
    <row r="17" spans="1:7" ht="12.75">
      <c r="A17" s="98">
        <v>39783</v>
      </c>
      <c r="B17" s="102">
        <v>0.6136497435751826</v>
      </c>
      <c r="C17" s="102">
        <v>0.06330653125094786</v>
      </c>
      <c r="D17" s="102">
        <v>0.08618526782099782</v>
      </c>
      <c r="E17" s="102">
        <v>0.018044612241030804</v>
      </c>
      <c r="F17" s="102">
        <v>0.09775908718783281</v>
      </c>
      <c r="G17" s="102">
        <v>0.12105475792400797</v>
      </c>
    </row>
    <row r="18" spans="1:7" ht="12.75">
      <c r="A18" s="98">
        <v>39814</v>
      </c>
      <c r="B18" s="102">
        <v>0.6016509536548178</v>
      </c>
      <c r="C18" s="102">
        <v>0.07635402799406153</v>
      </c>
      <c r="D18" s="102">
        <v>0.08533395971874244</v>
      </c>
      <c r="E18" s="102">
        <v>0.01505139038327315</v>
      </c>
      <c r="F18" s="102">
        <v>0.09847170467440006</v>
      </c>
      <c r="G18" s="102">
        <v>0.12313796357470493</v>
      </c>
    </row>
    <row r="19" spans="1:7" ht="12.75">
      <c r="A19" s="98">
        <v>39845</v>
      </c>
      <c r="B19" s="102">
        <v>0.6105584290191632</v>
      </c>
      <c r="C19" s="102">
        <v>0.06581865719318268</v>
      </c>
      <c r="D19" s="102">
        <v>0.09229001621951195</v>
      </c>
      <c r="E19" s="102">
        <v>0.014120659726383279</v>
      </c>
      <c r="F19" s="102">
        <v>0.09763565453769177</v>
      </c>
      <c r="G19" s="102">
        <v>0.11957658330406706</v>
      </c>
    </row>
    <row r="20" spans="1:7" ht="12.75">
      <c r="A20" s="98">
        <v>39873</v>
      </c>
      <c r="B20" s="102">
        <v>0.6157759000681481</v>
      </c>
      <c r="C20" s="102">
        <v>0.07321588545019436</v>
      </c>
      <c r="D20" s="102">
        <v>0.09186432014919486</v>
      </c>
      <c r="E20" s="102">
        <v>0.014350157535099337</v>
      </c>
      <c r="F20" s="102">
        <v>0.09781653742940463</v>
      </c>
      <c r="G20" s="102">
        <v>0.1069771993679588</v>
      </c>
    </row>
    <row r="21" spans="1:7" ht="12.75">
      <c r="A21" s="98">
        <v>39904</v>
      </c>
      <c r="B21" s="102">
        <v>0.6238463264103281</v>
      </c>
      <c r="C21" s="102">
        <v>0.0714343942258885</v>
      </c>
      <c r="D21" s="102">
        <v>0.0882429279306016</v>
      </c>
      <c r="E21" s="102">
        <v>0.018888671010812246</v>
      </c>
      <c r="F21" s="102">
        <v>0.10079953766771026</v>
      </c>
      <c r="G21" s="102">
        <v>0.09678814275465929</v>
      </c>
    </row>
    <row r="22" spans="1:7" ht="12.75">
      <c r="A22" s="98">
        <v>39934</v>
      </c>
      <c r="B22" s="102">
        <v>0.6342035492844664</v>
      </c>
      <c r="C22" s="102">
        <v>0.06723601272951796</v>
      </c>
      <c r="D22" s="102">
        <v>0.09283922039825389</v>
      </c>
      <c r="E22" s="102">
        <v>0.012660338401798159</v>
      </c>
      <c r="F22" s="102">
        <v>0.10276416759644923</v>
      </c>
      <c r="G22" s="102">
        <v>0.09029671158951433</v>
      </c>
    </row>
    <row r="23" spans="1:7" ht="12.75">
      <c r="A23" s="98">
        <v>39965</v>
      </c>
      <c r="B23" s="102">
        <v>0.6429882691705726</v>
      </c>
      <c r="C23" s="102">
        <v>0.07003735261461974</v>
      </c>
      <c r="D23" s="102">
        <v>0.0871176153360548</v>
      </c>
      <c r="E23" s="102">
        <v>0.012079980033731575</v>
      </c>
      <c r="F23" s="102">
        <v>0.10358655067829285</v>
      </c>
      <c r="G23" s="102">
        <v>0.08419023216672844</v>
      </c>
    </row>
    <row r="24" spans="1:7" ht="12.75">
      <c r="A24" s="98">
        <v>39995</v>
      </c>
      <c r="B24" s="102">
        <v>0.6500529595233435</v>
      </c>
      <c r="C24" s="102">
        <v>0.06761391773689915</v>
      </c>
      <c r="D24" s="102">
        <v>0.0859699273947688</v>
      </c>
      <c r="E24" s="102">
        <v>0.011057655134659951</v>
      </c>
      <c r="F24" s="102">
        <v>0.10610321519443965</v>
      </c>
      <c r="G24" s="102">
        <v>0.07920232501588884</v>
      </c>
    </row>
    <row r="25" spans="1:7" ht="12.75">
      <c r="A25" s="98">
        <v>40026</v>
      </c>
      <c r="B25" s="102">
        <v>0.6474360201978661</v>
      </c>
      <c r="C25" s="102">
        <v>0.07550981833583634</v>
      </c>
      <c r="D25" s="102">
        <v>0.08450724196835432</v>
      </c>
      <c r="E25" s="102">
        <v>0.007598187332927767</v>
      </c>
      <c r="F25" s="102">
        <v>0.10753612701085544</v>
      </c>
      <c r="G25" s="102">
        <v>0.07741260515416007</v>
      </c>
    </row>
    <row r="26" spans="1:7" ht="12.75">
      <c r="A26" s="98">
        <v>40057</v>
      </c>
      <c r="B26" s="102">
        <v>0.6476127342398292</v>
      </c>
      <c r="C26" s="102">
        <v>0.07539729772672785</v>
      </c>
      <c r="D26" s="102">
        <v>0.08650683553928809</v>
      </c>
      <c r="E26" s="102">
        <v>0.00686208277646342</v>
      </c>
      <c r="F26" s="102">
        <v>0.10808193092517465</v>
      </c>
      <c r="G26" s="102">
        <v>0.07553911879251674</v>
      </c>
    </row>
    <row r="27" spans="1:7" ht="12.75">
      <c r="A27" s="98">
        <v>40087</v>
      </c>
      <c r="B27" s="102">
        <v>0.6298229020904044</v>
      </c>
      <c r="C27" s="102">
        <v>0.09400136155211845</v>
      </c>
      <c r="D27" s="102">
        <v>0.08293886770454229</v>
      </c>
      <c r="E27" s="102">
        <v>0.009548990981721111</v>
      </c>
      <c r="F27" s="102">
        <v>0.10614533854766241</v>
      </c>
      <c r="G27" s="102">
        <v>0.07754253912355141</v>
      </c>
    </row>
    <row r="28" spans="1:7" ht="12.75">
      <c r="A28" s="98">
        <v>40118</v>
      </c>
      <c r="B28" s="102">
        <v>0.6503198537295123</v>
      </c>
      <c r="C28" s="102">
        <v>0.06918066716174444</v>
      </c>
      <c r="D28" s="102">
        <v>0.08758404700450381</v>
      </c>
      <c r="E28" s="102">
        <v>0.0069812430876360345</v>
      </c>
      <c r="F28" s="102">
        <v>0.10795034492726416</v>
      </c>
      <c r="G28" s="102">
        <v>0.07798384408933923</v>
      </c>
    </row>
    <row r="29" spans="1:7" ht="12.75">
      <c r="A29" s="98">
        <v>40148</v>
      </c>
      <c r="B29" s="102">
        <v>0.6532391101935111</v>
      </c>
      <c r="C29" s="102">
        <v>0.057896490927161766</v>
      </c>
      <c r="D29" s="102">
        <v>0.10017179698718788</v>
      </c>
      <c r="E29" s="102">
        <v>0.00894081320136304</v>
      </c>
      <c r="F29" s="102">
        <v>0.11633209619678435</v>
      </c>
      <c r="G29" s="102">
        <v>0.06341969249399183</v>
      </c>
    </row>
    <row r="30" spans="1:7" ht="12.75">
      <c r="A30" s="98">
        <v>40179</v>
      </c>
      <c r="B30" s="102">
        <v>0.638032831189286</v>
      </c>
      <c r="C30" s="102">
        <v>0.061011062960336856</v>
      </c>
      <c r="D30" s="102">
        <v>0.10400920804650302</v>
      </c>
      <c r="E30" s="102">
        <v>0.008044083027970193</v>
      </c>
      <c r="F30" s="102">
        <v>0.1193696952891164</v>
      </c>
      <c r="G30" s="102">
        <v>0.0695331194867875</v>
      </c>
    </row>
    <row r="31" spans="1:7" ht="12.75">
      <c r="A31" s="98">
        <v>40210</v>
      </c>
      <c r="B31" s="102">
        <v>0.6406357069003049</v>
      </c>
      <c r="C31" s="102">
        <v>0.056949782221562203</v>
      </c>
      <c r="D31" s="102">
        <v>0.10400911873091075</v>
      </c>
      <c r="E31" s="102">
        <v>0.008153482779389825</v>
      </c>
      <c r="F31" s="102">
        <v>0.1209482278668339</v>
      </c>
      <c r="G31" s="102">
        <v>0.06930368150099848</v>
      </c>
    </row>
    <row r="32" spans="1:7" ht="12.75">
      <c r="A32" s="98">
        <v>40238</v>
      </c>
      <c r="B32" s="102">
        <v>0.6388044494639095</v>
      </c>
      <c r="C32" s="102">
        <v>0.06457302497174527</v>
      </c>
      <c r="D32" s="102">
        <v>0.1014116872547281</v>
      </c>
      <c r="E32" s="102">
        <v>0.006800963519902043</v>
      </c>
      <c r="F32" s="102">
        <v>0.11192749279199035</v>
      </c>
      <c r="G32" s="102">
        <v>0.07648238199772472</v>
      </c>
    </row>
    <row r="33" spans="1:7" ht="12.75">
      <c r="A33" s="98">
        <v>40269</v>
      </c>
      <c r="B33" s="102">
        <v>0.6335502846766864</v>
      </c>
      <c r="C33" s="102">
        <v>0.07380355251742274</v>
      </c>
      <c r="D33" s="102">
        <v>0.10147618928953524</v>
      </c>
      <c r="E33" s="102">
        <v>0.005119575519575375</v>
      </c>
      <c r="F33" s="102">
        <v>0.11123895332589594</v>
      </c>
      <c r="G33" s="102">
        <v>0.07481144467088435</v>
      </c>
    </row>
    <row r="34" spans="1:7" ht="12.75">
      <c r="A34" s="98"/>
      <c r="B34" s="102"/>
      <c r="C34" s="102"/>
      <c r="D34" s="102"/>
      <c r="F34" s="102"/>
      <c r="G34" s="102"/>
    </row>
    <row r="35" ht="12.75">
      <c r="K35" s="81"/>
    </row>
    <row r="36" ht="12.75">
      <c r="A36" s="81" t="s">
        <v>129</v>
      </c>
    </row>
    <row r="37" ht="12.75">
      <c r="A37" s="81"/>
    </row>
    <row r="38" spans="2:7" ht="63.75">
      <c r="B38" s="82" t="s">
        <v>123</v>
      </c>
      <c r="C38" s="82" t="s">
        <v>124</v>
      </c>
      <c r="D38" s="82" t="s">
        <v>125</v>
      </c>
      <c r="E38" s="105" t="s">
        <v>126</v>
      </c>
      <c r="F38" s="82" t="s">
        <v>127</v>
      </c>
      <c r="G38" s="82" t="s">
        <v>128</v>
      </c>
    </row>
    <row r="39" spans="1:7" ht="12.75">
      <c r="A39" s="106">
        <v>39417</v>
      </c>
      <c r="B39" s="102">
        <v>0.06344216792598709</v>
      </c>
      <c r="C39" s="102">
        <v>0.09736351217446933</v>
      </c>
      <c r="D39" s="102">
        <v>0.7011471527171007</v>
      </c>
      <c r="E39" s="102">
        <v>0</v>
      </c>
      <c r="F39" s="102">
        <v>0.10590277345911674</v>
      </c>
      <c r="G39" s="102">
        <v>0.03214439372332614</v>
      </c>
    </row>
    <row r="40" spans="1:7" ht="12.75">
      <c r="A40" s="106">
        <v>39448</v>
      </c>
      <c r="B40" s="102">
        <v>0.06453784425079295</v>
      </c>
      <c r="C40" s="102">
        <v>0.10896691200002107</v>
      </c>
      <c r="D40" s="102">
        <v>0.6926482880277942</v>
      </c>
      <c r="E40" s="102">
        <v>0</v>
      </c>
      <c r="F40" s="102">
        <v>0.10535553481509063</v>
      </c>
      <c r="G40" s="102">
        <v>0.028491420906301242</v>
      </c>
    </row>
    <row r="41" spans="1:7" ht="12.75">
      <c r="A41" s="106">
        <v>39479</v>
      </c>
      <c r="B41" s="102">
        <v>0.059260320630109095</v>
      </c>
      <c r="C41" s="102">
        <v>0.11357880113527365</v>
      </c>
      <c r="D41" s="102">
        <v>0.6948049705938227</v>
      </c>
      <c r="E41" s="102">
        <v>0</v>
      </c>
      <c r="F41" s="102">
        <v>0.10608991049243228</v>
      </c>
      <c r="G41" s="102">
        <v>0.02626599714836214</v>
      </c>
    </row>
    <row r="42" spans="1:7" ht="12.75">
      <c r="A42" s="106">
        <v>39508</v>
      </c>
      <c r="B42" s="102">
        <v>0.061322706017819424</v>
      </c>
      <c r="C42" s="102">
        <v>0.10566138596227802</v>
      </c>
      <c r="D42" s="102">
        <v>0.7028128752755824</v>
      </c>
      <c r="E42" s="102">
        <v>0</v>
      </c>
      <c r="F42" s="102">
        <v>0.10383105614907748</v>
      </c>
      <c r="G42" s="102">
        <v>0.02637197659524265</v>
      </c>
    </row>
    <row r="43" spans="1:7" ht="12.75">
      <c r="A43" s="106">
        <v>39539</v>
      </c>
      <c r="B43" s="102">
        <v>0.06251019312922697</v>
      </c>
      <c r="C43" s="102">
        <v>0.10751520377758958</v>
      </c>
      <c r="D43" s="102">
        <v>0.7033237505489544</v>
      </c>
      <c r="E43" s="102">
        <v>0</v>
      </c>
      <c r="F43" s="102">
        <v>0.10301413713432388</v>
      </c>
      <c r="G43" s="102">
        <v>0.023636715409905286</v>
      </c>
    </row>
    <row r="44" spans="1:7" ht="12.75">
      <c r="A44" s="106">
        <v>39569</v>
      </c>
      <c r="B44" s="102">
        <v>0.06459318254390672</v>
      </c>
      <c r="C44" s="102">
        <v>0.10888993946566594</v>
      </c>
      <c r="D44" s="102">
        <v>0.7001327641710618</v>
      </c>
      <c r="E44" s="102">
        <v>0</v>
      </c>
      <c r="F44" s="102">
        <v>0.10394234378186987</v>
      </c>
      <c r="G44" s="102">
        <v>0.022441770037495517</v>
      </c>
    </row>
    <row r="45" spans="1:7" ht="12.75">
      <c r="A45" s="106">
        <v>39600</v>
      </c>
      <c r="B45" s="102">
        <v>0.05936543402059139</v>
      </c>
      <c r="C45" s="102">
        <v>0.10179263163632385</v>
      </c>
      <c r="D45" s="102">
        <v>0.6593024089555293</v>
      </c>
      <c r="E45" s="102">
        <v>0</v>
      </c>
      <c r="F45" s="102">
        <v>0.11120428098175465</v>
      </c>
      <c r="G45" s="102">
        <v>0.0683352444058008</v>
      </c>
    </row>
    <row r="46" spans="1:7" ht="12.75">
      <c r="A46" s="106">
        <v>39630</v>
      </c>
      <c r="B46" s="102">
        <v>0.0585903453347007</v>
      </c>
      <c r="C46" s="102">
        <v>0.11282385323118013</v>
      </c>
      <c r="D46" s="102">
        <v>0.6526808089158981</v>
      </c>
      <c r="E46" s="102">
        <v>0</v>
      </c>
      <c r="F46" s="102">
        <v>0.13745812211605113</v>
      </c>
      <c r="G46" s="102">
        <v>0.038446870402169986</v>
      </c>
    </row>
    <row r="47" spans="1:7" ht="12.75">
      <c r="A47" s="106">
        <v>39661</v>
      </c>
      <c r="B47" s="102">
        <v>0.06363952197450355</v>
      </c>
      <c r="C47" s="102">
        <v>0.08162308700220197</v>
      </c>
      <c r="D47" s="102">
        <v>0.6849814213397198</v>
      </c>
      <c r="E47" s="102">
        <v>0</v>
      </c>
      <c r="F47" s="102">
        <v>0.13528939901353224</v>
      </c>
      <c r="G47" s="102">
        <v>0.03446657067004231</v>
      </c>
    </row>
    <row r="48" spans="1:7" ht="12.75">
      <c r="A48" s="106">
        <v>39692</v>
      </c>
      <c r="B48" s="102">
        <v>0.06267057016049547</v>
      </c>
      <c r="C48" s="102">
        <v>0.07794509281756112</v>
      </c>
      <c r="D48" s="102">
        <v>0.6914188879780321</v>
      </c>
      <c r="E48" s="102">
        <v>0</v>
      </c>
      <c r="F48" s="102">
        <v>0.13281597191204061</v>
      </c>
      <c r="G48" s="102">
        <v>0.03514947713187067</v>
      </c>
    </row>
    <row r="49" spans="1:7" ht="12.75">
      <c r="A49" s="106">
        <v>39722</v>
      </c>
      <c r="B49" s="102">
        <v>0.058759218358346375</v>
      </c>
      <c r="C49" s="102">
        <v>0.051865703445405135</v>
      </c>
      <c r="D49" s="102">
        <v>0.7279058773056608</v>
      </c>
      <c r="E49" s="102">
        <v>0</v>
      </c>
      <c r="F49" s="102">
        <v>0.1264988793781636</v>
      </c>
      <c r="G49" s="102">
        <v>0.03497032151242391</v>
      </c>
    </row>
    <row r="50" spans="1:7" ht="12.75">
      <c r="A50" s="106">
        <v>39753</v>
      </c>
      <c r="B50" s="102">
        <v>0.055769163882131746</v>
      </c>
      <c r="C50" s="102">
        <v>0.04597105944152621</v>
      </c>
      <c r="D50" s="102">
        <v>0.7344729327857952</v>
      </c>
      <c r="E50" s="102">
        <v>0</v>
      </c>
      <c r="F50" s="102">
        <v>0.12677317511195707</v>
      </c>
      <c r="G50" s="102">
        <v>0.0370136687785897</v>
      </c>
    </row>
    <row r="51" spans="1:7" ht="12.75">
      <c r="A51" s="106">
        <v>39783</v>
      </c>
      <c r="B51" s="102">
        <v>0.04998994023242684</v>
      </c>
      <c r="C51" s="102">
        <v>0.05368182335818148</v>
      </c>
      <c r="D51" s="102">
        <v>0.7406665245473957</v>
      </c>
      <c r="E51" s="102">
        <v>0</v>
      </c>
      <c r="F51" s="102">
        <v>0.12155159379280936</v>
      </c>
      <c r="G51" s="102">
        <v>0.03411011806918665</v>
      </c>
    </row>
    <row r="52" spans="1:7" ht="12.75">
      <c r="A52" s="106">
        <v>39814</v>
      </c>
      <c r="B52" s="102">
        <v>0.05221931772946653</v>
      </c>
      <c r="C52" s="102">
        <v>0.048766356691348496</v>
      </c>
      <c r="D52" s="102">
        <v>0.7487704401407317</v>
      </c>
      <c r="E52" s="102">
        <v>0</v>
      </c>
      <c r="F52" s="102">
        <v>0.1171752534116121</v>
      </c>
      <c r="G52" s="102">
        <v>0.03306863202684117</v>
      </c>
    </row>
    <row r="53" spans="1:7" ht="12.75">
      <c r="A53" s="106">
        <v>39845</v>
      </c>
      <c r="B53" s="102">
        <v>0.05615039296425432</v>
      </c>
      <c r="C53" s="102">
        <v>0.052897032155924395</v>
      </c>
      <c r="D53" s="102">
        <v>0.7422235244513806</v>
      </c>
      <c r="E53" s="102">
        <v>0</v>
      </c>
      <c r="F53" s="102">
        <v>0.11450184345652531</v>
      </c>
      <c r="G53" s="102">
        <v>0.034227206971915336</v>
      </c>
    </row>
    <row r="54" spans="1:7" ht="12.75">
      <c r="A54" s="106">
        <v>39873</v>
      </c>
      <c r="B54" s="102">
        <v>0.05597960759129881</v>
      </c>
      <c r="C54" s="102">
        <v>0.04679411226952155</v>
      </c>
      <c r="D54" s="102">
        <v>0.7481732157650329</v>
      </c>
      <c r="E54" s="102">
        <v>0</v>
      </c>
      <c r="F54" s="102">
        <v>0.11803986479759586</v>
      </c>
      <c r="G54" s="102">
        <v>0.031013199576550965</v>
      </c>
    </row>
    <row r="55" spans="1:7" ht="12.75">
      <c r="A55" s="106">
        <v>39904</v>
      </c>
      <c r="B55" s="102">
        <v>0.059147259204222466</v>
      </c>
      <c r="C55" s="102">
        <v>0.04661285310983577</v>
      </c>
      <c r="D55" s="102">
        <v>0.7429916334038382</v>
      </c>
      <c r="E55" s="102">
        <v>0</v>
      </c>
      <c r="F55" s="102">
        <v>0.12157587790910361</v>
      </c>
      <c r="G55" s="102">
        <v>0.029672376373000037</v>
      </c>
    </row>
    <row r="56" spans="1:7" ht="12.75">
      <c r="A56" s="106">
        <v>39934</v>
      </c>
      <c r="B56" s="102">
        <v>0.06260944592879511</v>
      </c>
      <c r="C56" s="102">
        <v>0.04195077657979249</v>
      </c>
      <c r="D56" s="102">
        <v>0.7463053485071416</v>
      </c>
      <c r="E56" s="102">
        <v>0</v>
      </c>
      <c r="F56" s="102">
        <v>0.12010291101121202</v>
      </c>
      <c r="G56" s="102">
        <v>0.029031517973058727</v>
      </c>
    </row>
    <row r="57" spans="1:7" ht="12.75">
      <c r="A57" s="106">
        <v>39965</v>
      </c>
      <c r="B57" s="102">
        <v>0.0681472118819113</v>
      </c>
      <c r="C57" s="102">
        <v>0.044594476084525096</v>
      </c>
      <c r="D57" s="102">
        <v>0.7359194248484325</v>
      </c>
      <c r="E57" s="102">
        <v>0</v>
      </c>
      <c r="F57" s="102">
        <v>0.1207485873716688</v>
      </c>
      <c r="G57" s="102">
        <v>0.03059029981346228</v>
      </c>
    </row>
    <row r="58" spans="1:7" ht="12.75">
      <c r="A58" s="106">
        <v>39995</v>
      </c>
      <c r="B58" s="102">
        <v>0.07793052451786908</v>
      </c>
      <c r="C58" s="102">
        <v>0.045336725721007075</v>
      </c>
      <c r="D58" s="102">
        <v>0.7150430850705974</v>
      </c>
      <c r="E58" s="102">
        <v>0</v>
      </c>
      <c r="F58" s="102">
        <v>0.12618535482862803</v>
      </c>
      <c r="G58" s="102">
        <v>0.03550430986189838</v>
      </c>
    </row>
    <row r="59" spans="1:7" ht="12.75">
      <c r="A59" s="106">
        <v>40026</v>
      </c>
      <c r="B59" s="102">
        <v>0.08245707278611578</v>
      </c>
      <c r="C59" s="102">
        <v>0.044556342341140996</v>
      </c>
      <c r="D59" s="102">
        <v>0.7119450595590506</v>
      </c>
      <c r="E59" s="102">
        <v>0</v>
      </c>
      <c r="F59" s="102">
        <v>0.1266510590049516</v>
      </c>
      <c r="G59" s="102">
        <v>0.03439046630874104</v>
      </c>
    </row>
    <row r="60" spans="1:7" ht="12.75">
      <c r="A60" s="106">
        <v>40057</v>
      </c>
      <c r="B60" s="102">
        <v>0.09358483808916185</v>
      </c>
      <c r="C60" s="102">
        <v>0.0490759715885325</v>
      </c>
      <c r="D60" s="102">
        <v>0.6971753110767747</v>
      </c>
      <c r="E60" s="102">
        <v>0</v>
      </c>
      <c r="F60" s="102">
        <v>0.1284758385154097</v>
      </c>
      <c r="G60" s="102">
        <v>0.031688040730121325</v>
      </c>
    </row>
    <row r="61" spans="1:7" ht="12.75">
      <c r="A61" s="106">
        <v>40087</v>
      </c>
      <c r="B61" s="102">
        <v>0.097073679722356</v>
      </c>
      <c r="C61" s="102">
        <v>0.043177848292178043</v>
      </c>
      <c r="D61" s="102">
        <v>0.6996307143150328</v>
      </c>
      <c r="E61" s="102">
        <v>0</v>
      </c>
      <c r="F61" s="102">
        <v>0.1290878012231662</v>
      </c>
      <c r="G61" s="102">
        <v>0.031029956447267002</v>
      </c>
    </row>
    <row r="62" spans="1:7" ht="12.75">
      <c r="A62" s="106">
        <v>40118</v>
      </c>
      <c r="B62" s="102">
        <v>0.10277739986818182</v>
      </c>
      <c r="C62" s="102">
        <v>0.038001146947615846</v>
      </c>
      <c r="D62" s="102">
        <v>0.693684323159606</v>
      </c>
      <c r="E62" s="102">
        <v>0</v>
      </c>
      <c r="F62" s="102">
        <v>0.13243401274608352</v>
      </c>
      <c r="G62" s="102">
        <v>0.03310311727851269</v>
      </c>
    </row>
    <row r="63" spans="1:7" ht="12.75">
      <c r="A63" s="106">
        <v>40148</v>
      </c>
      <c r="B63" s="102">
        <v>0.1883989972819304</v>
      </c>
      <c r="C63" s="102">
        <v>0.04459394704106024</v>
      </c>
      <c r="D63" s="102">
        <v>0.6546590587949555</v>
      </c>
      <c r="E63" s="102">
        <v>0</v>
      </c>
      <c r="F63" s="102">
        <v>0.07517343493217614</v>
      </c>
      <c r="G63" s="102">
        <v>0.03717456194987772</v>
      </c>
    </row>
    <row r="64" spans="1:7" ht="12.75">
      <c r="A64" s="106">
        <v>40179</v>
      </c>
      <c r="B64" s="102">
        <v>0.19472407932234978</v>
      </c>
      <c r="C64" s="102">
        <v>0.05320730246893428</v>
      </c>
      <c r="D64" s="102">
        <v>0.6363069803205377</v>
      </c>
      <c r="E64" s="102">
        <v>0</v>
      </c>
      <c r="F64" s="102">
        <v>0.07636208536496789</v>
      </c>
      <c r="G64" s="102">
        <v>0.039399552523210445</v>
      </c>
    </row>
    <row r="65" spans="1:7" ht="12.75">
      <c r="A65" s="106">
        <v>40210</v>
      </c>
      <c r="B65" s="102">
        <v>0.19547280985607748</v>
      </c>
      <c r="C65" s="102">
        <v>0.060467512072239084</v>
      </c>
      <c r="D65" s="102">
        <v>0.6272195156329637</v>
      </c>
      <c r="E65" s="102">
        <v>0</v>
      </c>
      <c r="F65" s="102">
        <v>0.07623173866633352</v>
      </c>
      <c r="G65" s="102">
        <v>0.040608423772386194</v>
      </c>
    </row>
    <row r="66" spans="1:7" ht="12.75">
      <c r="A66" s="106">
        <v>40238</v>
      </c>
      <c r="B66" s="102">
        <v>0.19523284106097252</v>
      </c>
      <c r="C66" s="102">
        <v>0.054031170823857555</v>
      </c>
      <c r="D66" s="102">
        <v>0.6382068512399399</v>
      </c>
      <c r="E66" s="102">
        <v>0</v>
      </c>
      <c r="F66" s="102">
        <v>0.06927022338613349</v>
      </c>
      <c r="G66" s="102">
        <v>0.043258913489096634</v>
      </c>
    </row>
    <row r="67" spans="1:7" ht="12.75">
      <c r="A67" s="106">
        <v>40269</v>
      </c>
      <c r="B67" s="102">
        <v>0.19308022475043482</v>
      </c>
      <c r="C67" s="102">
        <v>0.060944223788155755</v>
      </c>
      <c r="D67" s="102">
        <v>0.6393475759159052</v>
      </c>
      <c r="E67" s="102">
        <v>0</v>
      </c>
      <c r="F67" s="102">
        <v>0.06936729347641314</v>
      </c>
      <c r="G67" s="102">
        <v>0.03726068206909109</v>
      </c>
    </row>
    <row r="68" spans="1:7" ht="12.75">
      <c r="A68" s="106"/>
      <c r="B68" s="102"/>
      <c r="C68" s="102"/>
      <c r="D68" s="102"/>
      <c r="F68" s="102"/>
      <c r="G68" s="102"/>
    </row>
    <row r="70" ht="12.75">
      <c r="A70" s="81" t="s">
        <v>130</v>
      </c>
    </row>
    <row r="71" ht="12.75">
      <c r="A71" s="81"/>
    </row>
    <row r="72" spans="2:7" ht="63.75">
      <c r="B72" s="82" t="s">
        <v>123</v>
      </c>
      <c r="C72" s="82" t="s">
        <v>124</v>
      </c>
      <c r="D72" s="82" t="s">
        <v>125</v>
      </c>
      <c r="E72" s="105" t="s">
        <v>126</v>
      </c>
      <c r="F72" s="82" t="s">
        <v>127</v>
      </c>
      <c r="G72" s="82" t="s">
        <v>128</v>
      </c>
    </row>
    <row r="73" spans="1:7" ht="12.75">
      <c r="A73" s="98">
        <v>39417</v>
      </c>
      <c r="B73" s="102">
        <v>0.32401880127462057</v>
      </c>
      <c r="C73" s="102">
        <v>0.23362770375590555</v>
      </c>
      <c r="D73" s="102">
        <v>0.16070091914205709</v>
      </c>
      <c r="E73" s="102">
        <v>0</v>
      </c>
      <c r="F73" s="102">
        <v>0.07144773474229787</v>
      </c>
      <c r="G73" s="102">
        <v>0.21020484108511886</v>
      </c>
    </row>
    <row r="74" spans="1:7" ht="12.75">
      <c r="A74" s="98">
        <v>39448</v>
      </c>
      <c r="B74" s="102">
        <v>0.31483920242375035</v>
      </c>
      <c r="C74" s="102">
        <v>0.21828206232314934</v>
      </c>
      <c r="D74" s="102">
        <v>0.15369130478746082</v>
      </c>
      <c r="E74" s="102">
        <v>0</v>
      </c>
      <c r="F74" s="102">
        <v>0.06840028371454265</v>
      </c>
      <c r="G74" s="102">
        <v>0.2447871467510968</v>
      </c>
    </row>
    <row r="75" spans="1:7" ht="12.75">
      <c r="A75" s="98">
        <v>39479</v>
      </c>
      <c r="B75" s="102">
        <v>0.31500645780892045</v>
      </c>
      <c r="C75" s="102">
        <v>0.23734775092590157</v>
      </c>
      <c r="D75" s="102">
        <v>0.15533513681974317</v>
      </c>
      <c r="E75" s="102">
        <v>0</v>
      </c>
      <c r="F75" s="102">
        <v>0.0675691875643604</v>
      </c>
      <c r="G75" s="102">
        <v>0.22474146688107444</v>
      </c>
    </row>
    <row r="76" spans="1:7" ht="12.75">
      <c r="A76" s="98">
        <v>39508</v>
      </c>
      <c r="B76" s="102">
        <v>0.31926667101434364</v>
      </c>
      <c r="C76" s="102">
        <v>0.21975044689700823</v>
      </c>
      <c r="D76" s="102">
        <v>0.17426120088610603</v>
      </c>
      <c r="E76" s="102">
        <v>0</v>
      </c>
      <c r="F76" s="102">
        <v>0.06673022785613125</v>
      </c>
      <c r="G76" s="102">
        <v>0.21999145334641076</v>
      </c>
    </row>
    <row r="77" spans="1:7" ht="12.75">
      <c r="A77" s="98">
        <v>39539</v>
      </c>
      <c r="B77" s="102">
        <v>0.322125595746745</v>
      </c>
      <c r="C77" s="102">
        <v>0.22825987173422818</v>
      </c>
      <c r="D77" s="102">
        <v>0.17060676675522438</v>
      </c>
      <c r="E77" s="102">
        <v>0</v>
      </c>
      <c r="F77" s="102">
        <v>0.06423451059569703</v>
      </c>
      <c r="G77" s="102">
        <v>0.2147732551681055</v>
      </c>
    </row>
    <row r="78" spans="1:7" ht="12.75">
      <c r="A78" s="98">
        <v>39569</v>
      </c>
      <c r="B78" s="102">
        <v>0.31371198554347945</v>
      </c>
      <c r="C78" s="102">
        <v>0.23083194869526383</v>
      </c>
      <c r="D78" s="102">
        <v>0.161964112379146</v>
      </c>
      <c r="E78" s="102">
        <v>0</v>
      </c>
      <c r="F78" s="102">
        <v>0.06316080446846371</v>
      </c>
      <c r="G78" s="102">
        <v>0.230331148913647</v>
      </c>
    </row>
    <row r="79" spans="1:7" ht="12.75">
      <c r="A79" s="98">
        <v>39600</v>
      </c>
      <c r="B79" s="102">
        <v>0.3226683983826323</v>
      </c>
      <c r="C79" s="102">
        <v>0.2276468448224079</v>
      </c>
      <c r="D79" s="102">
        <v>0.18361103536016002</v>
      </c>
      <c r="E79" s="102">
        <v>0</v>
      </c>
      <c r="F79" s="102">
        <v>0.06334204372615951</v>
      </c>
      <c r="G79" s="102">
        <v>0.2027316777086404</v>
      </c>
    </row>
    <row r="80" spans="1:7" ht="12.75">
      <c r="A80" s="98">
        <v>39630</v>
      </c>
      <c r="B80" s="102">
        <v>0.32859801080151246</v>
      </c>
      <c r="C80" s="102">
        <v>0.2157312019449016</v>
      </c>
      <c r="D80" s="102">
        <v>0.17284561504798213</v>
      </c>
      <c r="E80" s="102">
        <v>0</v>
      </c>
      <c r="F80" s="102">
        <v>0.06146944897771151</v>
      </c>
      <c r="G80" s="102">
        <v>0.22135572322789238</v>
      </c>
    </row>
    <row r="81" spans="1:7" ht="12.75">
      <c r="A81" s="98">
        <v>39661</v>
      </c>
      <c r="B81" s="102">
        <v>0.3170225476218008</v>
      </c>
      <c r="C81" s="102">
        <v>0.21685750115309843</v>
      </c>
      <c r="D81" s="102">
        <v>0.1750992484064366</v>
      </c>
      <c r="E81" s="102">
        <v>0</v>
      </c>
      <c r="F81" s="102">
        <v>0.06081201741745109</v>
      </c>
      <c r="G81" s="102">
        <v>0.23020868540121311</v>
      </c>
    </row>
    <row r="82" spans="1:7" ht="12.75">
      <c r="A82" s="98">
        <v>39692</v>
      </c>
      <c r="B82" s="102">
        <v>0.30692544658585386</v>
      </c>
      <c r="C82" s="102">
        <v>0.20651912008388876</v>
      </c>
      <c r="D82" s="102">
        <v>0.204181900067638</v>
      </c>
      <c r="E82" s="102">
        <v>0</v>
      </c>
      <c r="F82" s="102">
        <v>0.06931688576731322</v>
      </c>
      <c r="G82" s="102">
        <v>0.2130566474953061</v>
      </c>
    </row>
    <row r="83" spans="1:7" ht="12.75">
      <c r="A83" s="98">
        <v>39722</v>
      </c>
      <c r="B83" s="102">
        <v>0.28352551604310333</v>
      </c>
      <c r="C83" s="102">
        <v>0.20190899038218216</v>
      </c>
      <c r="D83" s="102">
        <v>0.23289147667137033</v>
      </c>
      <c r="E83" s="102">
        <v>0</v>
      </c>
      <c r="F83" s="102">
        <v>0.0670585766312625</v>
      </c>
      <c r="G83" s="102">
        <v>0.21461544027208157</v>
      </c>
    </row>
    <row r="84" spans="1:7" ht="12.75">
      <c r="A84" s="98">
        <v>39753</v>
      </c>
      <c r="B84" s="102">
        <v>0.2892415647730203</v>
      </c>
      <c r="C84" s="102">
        <v>0.18386220925095023</v>
      </c>
      <c r="D84" s="102">
        <v>0.22766645364481303</v>
      </c>
      <c r="E84" s="102">
        <v>0.001233874186253471</v>
      </c>
      <c r="F84" s="102">
        <v>0.06779036950890145</v>
      </c>
      <c r="G84" s="102">
        <v>0.23020552863606153</v>
      </c>
    </row>
    <row r="85" spans="1:7" ht="12.75">
      <c r="A85" s="98">
        <v>39783</v>
      </c>
      <c r="B85" s="102">
        <v>0.28946380044886477</v>
      </c>
      <c r="C85" s="102">
        <v>0.17856766785591202</v>
      </c>
      <c r="D85" s="102">
        <v>0.25799918902776064</v>
      </c>
      <c r="E85" s="102">
        <v>0.007361087622276111</v>
      </c>
      <c r="F85" s="102">
        <v>0.06485106372083171</v>
      </c>
      <c r="G85" s="102">
        <v>0.20175719132435474</v>
      </c>
    </row>
    <row r="86" spans="1:7" ht="12.75">
      <c r="A86" s="98">
        <v>39814</v>
      </c>
      <c r="B86" s="102">
        <v>0.2818030891806074</v>
      </c>
      <c r="C86" s="102">
        <v>0.18027529229745068</v>
      </c>
      <c r="D86" s="102">
        <v>0.24665738175621418</v>
      </c>
      <c r="E86" s="102">
        <v>0.003688085591448285</v>
      </c>
      <c r="F86" s="102">
        <v>0.06201476847334693</v>
      </c>
      <c r="G86" s="102">
        <v>0.22556138270093246</v>
      </c>
    </row>
    <row r="87" spans="1:7" ht="12.75">
      <c r="A87" s="98">
        <v>39845</v>
      </c>
      <c r="B87" s="102">
        <v>0.29618697040185626</v>
      </c>
      <c r="C87" s="102">
        <v>0.17982146819594447</v>
      </c>
      <c r="D87" s="102">
        <v>0.26699365189215846</v>
      </c>
      <c r="E87" s="102">
        <v>0.0011395529417431746</v>
      </c>
      <c r="F87" s="102">
        <v>0.06245438990269689</v>
      </c>
      <c r="G87" s="102">
        <v>0.19340396666560072</v>
      </c>
    </row>
    <row r="88" spans="1:7" ht="12.75">
      <c r="A88" s="98">
        <v>39873</v>
      </c>
      <c r="B88" s="102">
        <v>0.310297736292311</v>
      </c>
      <c r="C88" s="102">
        <v>0.17376469253875387</v>
      </c>
      <c r="D88" s="102">
        <v>0.2720530943042236</v>
      </c>
      <c r="E88" s="102">
        <v>0</v>
      </c>
      <c r="F88" s="102">
        <v>0.06312070613139523</v>
      </c>
      <c r="G88" s="102">
        <v>0.1807637707333163</v>
      </c>
    </row>
    <row r="89" spans="1:7" ht="12.75">
      <c r="A89" s="98">
        <v>39904</v>
      </c>
      <c r="B89" s="102">
        <v>0.3154309694649752</v>
      </c>
      <c r="C89" s="102">
        <v>0.16152807292137134</v>
      </c>
      <c r="D89" s="102">
        <v>0.2660757229470647</v>
      </c>
      <c r="E89" s="102">
        <v>0.0008191661711963897</v>
      </c>
      <c r="F89" s="102">
        <v>0.06432457559074306</v>
      </c>
      <c r="G89" s="102">
        <v>0.19182149290464945</v>
      </c>
    </row>
    <row r="90" spans="1:7" ht="12.75">
      <c r="A90" s="98">
        <v>39934</v>
      </c>
      <c r="B90" s="102">
        <v>0.33457071502738933</v>
      </c>
      <c r="C90" s="102">
        <v>0.16288268880753526</v>
      </c>
      <c r="D90" s="102">
        <v>0.26509544201046936</v>
      </c>
      <c r="E90" s="102">
        <v>0.002779880040323432</v>
      </c>
      <c r="F90" s="102">
        <v>0.0640080926087899</v>
      </c>
      <c r="G90" s="102">
        <v>0.1706631815054927</v>
      </c>
    </row>
    <row r="91" spans="1:7" ht="12.75">
      <c r="A91" s="98">
        <v>39965</v>
      </c>
      <c r="B91" s="102">
        <v>0.34167535463412696</v>
      </c>
      <c r="C91" s="102">
        <v>0.15950787157055432</v>
      </c>
      <c r="D91" s="102">
        <v>0.25855588800333856</v>
      </c>
      <c r="E91" s="102">
        <v>0.006492300930540163</v>
      </c>
      <c r="F91" s="102">
        <v>0.07912991986432093</v>
      </c>
      <c r="G91" s="102">
        <v>0.15463866499711917</v>
      </c>
    </row>
    <row r="92" spans="1:7" ht="12.75">
      <c r="A92" s="98">
        <v>39995</v>
      </c>
      <c r="B92" s="102">
        <v>0.3650837634150555</v>
      </c>
      <c r="C92" s="102">
        <v>0.14426550801643814</v>
      </c>
      <c r="D92" s="102">
        <v>0.24867338047613116</v>
      </c>
      <c r="E92" s="102">
        <v>0.005969516337587647</v>
      </c>
      <c r="F92" s="102">
        <v>0.08345675751208904</v>
      </c>
      <c r="G92" s="102">
        <v>0.15255107424269854</v>
      </c>
    </row>
    <row r="93" spans="1:7" ht="12.75">
      <c r="A93" s="98">
        <v>40026</v>
      </c>
      <c r="B93" s="102">
        <v>0.3641873905358025</v>
      </c>
      <c r="C93" s="102">
        <v>0.1440806526526279</v>
      </c>
      <c r="D93" s="102">
        <v>0.24271047561942055</v>
      </c>
      <c r="E93" s="102">
        <v>0.006004191585404648</v>
      </c>
      <c r="F93" s="102">
        <v>0.07882148879303563</v>
      </c>
      <c r="G93" s="102">
        <v>0.16419580081370877</v>
      </c>
    </row>
    <row r="94" spans="1:7" ht="12.75">
      <c r="A94" s="98">
        <v>40057</v>
      </c>
      <c r="B94" s="102">
        <v>0.3614017101264424</v>
      </c>
      <c r="C94" s="102">
        <v>0.13963353965036257</v>
      </c>
      <c r="D94" s="102">
        <v>0.25457491000900245</v>
      </c>
      <c r="E94" s="102">
        <v>0.005397370886315708</v>
      </c>
      <c r="F94" s="102">
        <v>0.08033787710284832</v>
      </c>
      <c r="G94" s="102">
        <v>0.1586545922250285</v>
      </c>
    </row>
    <row r="95" spans="1:7" ht="12.75">
      <c r="A95" s="98">
        <v>40087</v>
      </c>
      <c r="B95" s="102">
        <v>0.3556170555400932</v>
      </c>
      <c r="C95" s="102">
        <v>0.14139108286878013</v>
      </c>
      <c r="D95" s="102">
        <v>0.2440413115097267</v>
      </c>
      <c r="E95" s="102">
        <v>0.023682231337825644</v>
      </c>
      <c r="F95" s="102">
        <v>0.08008733755302189</v>
      </c>
      <c r="G95" s="102">
        <v>0.1551809811905524</v>
      </c>
    </row>
    <row r="96" spans="1:7" ht="12.75">
      <c r="A96" s="98">
        <v>40118</v>
      </c>
      <c r="B96" s="102">
        <v>0.3610628971879386</v>
      </c>
      <c r="C96" s="102">
        <v>0.12663557866277328</v>
      </c>
      <c r="D96" s="102">
        <v>0.24692250810050964</v>
      </c>
      <c r="E96" s="102">
        <v>0.022039845861579106</v>
      </c>
      <c r="F96" s="102">
        <v>0.08209187820845718</v>
      </c>
      <c r="G96" s="102">
        <v>0.1612472919787422</v>
      </c>
    </row>
    <row r="97" spans="1:7" ht="12.75">
      <c r="A97" s="98">
        <v>40148</v>
      </c>
      <c r="B97" s="102">
        <v>0.34352831376333165</v>
      </c>
      <c r="C97" s="102">
        <v>0.1321417941723857</v>
      </c>
      <c r="D97" s="102">
        <v>0.25903970118467395</v>
      </c>
      <c r="E97" s="102">
        <v>0.028961922902403858</v>
      </c>
      <c r="F97" s="102">
        <v>0.08250064145896069</v>
      </c>
      <c r="G97" s="102">
        <v>0.1538276265182442</v>
      </c>
    </row>
    <row r="98" spans="1:7" ht="12.75">
      <c r="A98" s="98">
        <v>40179</v>
      </c>
      <c r="B98" s="102">
        <v>0.3801166158501725</v>
      </c>
      <c r="C98" s="102">
        <v>0.13943598514248656</v>
      </c>
      <c r="D98" s="102">
        <v>0.22659685091418247</v>
      </c>
      <c r="E98" s="102">
        <v>0.029708866848801405</v>
      </c>
      <c r="F98" s="102">
        <v>0.07983219366743541</v>
      </c>
      <c r="G98" s="102">
        <v>0.1443094875769216</v>
      </c>
    </row>
    <row r="99" spans="1:7" ht="12.75">
      <c r="A99" s="98">
        <v>40210</v>
      </c>
      <c r="B99" s="102">
        <v>0.38632906655105187</v>
      </c>
      <c r="C99" s="102">
        <v>0.14416716478031763</v>
      </c>
      <c r="D99" s="102">
        <v>0.22006513813603137</v>
      </c>
      <c r="E99" s="102">
        <v>0.03036781741988865</v>
      </c>
      <c r="F99" s="102">
        <v>0.08005556224228386</v>
      </c>
      <c r="G99" s="102">
        <v>0.13901525087042657</v>
      </c>
    </row>
    <row r="100" spans="1:7" ht="12.75">
      <c r="A100" s="98">
        <v>40238</v>
      </c>
      <c r="B100" s="102">
        <v>0.3962028054554077</v>
      </c>
      <c r="C100" s="102">
        <v>0.13219857181745928</v>
      </c>
      <c r="D100" s="102">
        <v>0.2207004837488192</v>
      </c>
      <c r="E100" s="102">
        <v>0.02177284761937584</v>
      </c>
      <c r="F100" s="102">
        <v>0.07407185655956196</v>
      </c>
      <c r="G100" s="102">
        <v>0.15505343479937594</v>
      </c>
    </row>
    <row r="101" spans="1:7" ht="12.75">
      <c r="A101" s="98">
        <v>40269</v>
      </c>
      <c r="B101" s="102">
        <v>0.3989102767621798</v>
      </c>
      <c r="C101" s="102">
        <v>0.13870215575544095</v>
      </c>
      <c r="D101" s="102">
        <v>0.20964002394653353</v>
      </c>
      <c r="E101" s="102">
        <v>0.005593492988306571</v>
      </c>
      <c r="F101" s="102">
        <v>0.07145912323399824</v>
      </c>
      <c r="G101" s="102">
        <v>0.17569492731354086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usz67"/>
  <dimension ref="A1:F37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80" customWidth="1"/>
    <col min="2" max="5" width="17.7109375" style="80" customWidth="1"/>
    <col min="6" max="16384" width="9.140625" style="80" customWidth="1"/>
  </cols>
  <sheetData>
    <row r="1" ht="12.75">
      <c r="A1" s="80" t="s">
        <v>131</v>
      </c>
    </row>
    <row r="3" spans="1:6" ht="38.25">
      <c r="A3" s="81"/>
      <c r="B3" s="82" t="s">
        <v>4</v>
      </c>
      <c r="C3" s="82" t="s">
        <v>5</v>
      </c>
      <c r="D3" s="82" t="s">
        <v>6</v>
      </c>
      <c r="E3" s="81"/>
      <c r="F3" s="81"/>
    </row>
    <row r="4" spans="1:6" ht="12.75">
      <c r="A4" s="98">
        <v>39630</v>
      </c>
      <c r="B4" s="99">
        <v>1.0249758502044677</v>
      </c>
      <c r="C4" s="99">
        <v>0.27422292750579924</v>
      </c>
      <c r="D4" s="99">
        <v>1.162854454689502</v>
      </c>
      <c r="E4" s="99"/>
      <c r="F4" s="99"/>
    </row>
    <row r="5" spans="1:6" ht="12.75">
      <c r="A5" s="98">
        <v>39661</v>
      </c>
      <c r="B5" s="99">
        <v>1.0216415501855485</v>
      </c>
      <c r="C5" s="99">
        <v>0.24243754127356387</v>
      </c>
      <c r="D5" s="99">
        <v>1.1347298562868473</v>
      </c>
      <c r="E5" s="99"/>
      <c r="F5" s="99"/>
    </row>
    <row r="6" spans="1:6" ht="12.75">
      <c r="A6" s="98">
        <v>39692</v>
      </c>
      <c r="B6" s="99">
        <v>0.9900535084249484</v>
      </c>
      <c r="C6" s="99">
        <v>0.228107260874018</v>
      </c>
      <c r="D6" s="99">
        <v>1.12618147818882</v>
      </c>
      <c r="E6" s="99"/>
      <c r="F6" s="99"/>
    </row>
    <row r="7" spans="1:6" ht="12.75">
      <c r="A7" s="98">
        <v>39722</v>
      </c>
      <c r="B7" s="99">
        <v>0.9982456424899778</v>
      </c>
      <c r="C7" s="99">
        <v>0.2742079857236812</v>
      </c>
      <c r="D7" s="99">
        <v>1.1106053698885807</v>
      </c>
      <c r="E7" s="99"/>
      <c r="F7" s="99"/>
    </row>
    <row r="8" spans="1:6" ht="12.75">
      <c r="A8" s="98">
        <v>39753</v>
      </c>
      <c r="B8" s="99">
        <v>1.0376466027971252</v>
      </c>
      <c r="C8" s="99">
        <v>0.3369959801384279</v>
      </c>
      <c r="D8" s="99">
        <v>1.1098652085656742</v>
      </c>
      <c r="E8" s="99"/>
      <c r="F8" s="99"/>
    </row>
    <row r="9" spans="1:6" ht="12.75">
      <c r="A9" s="98">
        <v>39783</v>
      </c>
      <c r="B9" s="99">
        <v>1.0153748746290814</v>
      </c>
      <c r="C9" s="99">
        <v>0.2535685163479361</v>
      </c>
      <c r="D9" s="99">
        <v>1.10401645543357</v>
      </c>
      <c r="E9" s="99"/>
      <c r="F9" s="99"/>
    </row>
    <row r="10" spans="1:6" ht="12.75">
      <c r="A10" s="98">
        <v>39814</v>
      </c>
      <c r="B10" s="99">
        <v>1.0330261594966106</v>
      </c>
      <c r="C10" s="99">
        <v>0.2771112481056297</v>
      </c>
      <c r="D10" s="99">
        <v>1.1000621053719475</v>
      </c>
      <c r="E10" s="99"/>
      <c r="F10" s="99"/>
    </row>
    <row r="11" spans="1:6" ht="12.75">
      <c r="A11" s="98">
        <v>39845</v>
      </c>
      <c r="B11" s="99">
        <v>1.0413786183452984</v>
      </c>
      <c r="C11" s="99">
        <v>0.2672590974569615</v>
      </c>
      <c r="D11" s="99">
        <v>1.1012315657333562</v>
      </c>
      <c r="E11" s="99"/>
      <c r="F11" s="99"/>
    </row>
    <row r="12" spans="1:6" ht="12.75">
      <c r="A12" s="98">
        <v>39873</v>
      </c>
      <c r="B12" s="99">
        <v>1.0512618913835823</v>
      </c>
      <c r="C12" s="99">
        <v>0.3276646894001787</v>
      </c>
      <c r="D12" s="99">
        <v>1.1100928608203051</v>
      </c>
      <c r="E12" s="99"/>
      <c r="F12" s="99"/>
    </row>
    <row r="13" spans="1:6" ht="12.75">
      <c r="A13" s="98">
        <v>39904</v>
      </c>
      <c r="B13" s="99">
        <v>1.0466177306185733</v>
      </c>
      <c r="C13" s="99">
        <v>0.3078645983301196</v>
      </c>
      <c r="D13" s="99">
        <v>1.1222745674192454</v>
      </c>
      <c r="E13" s="99"/>
      <c r="F13" s="99"/>
    </row>
    <row r="14" spans="1:6" ht="12.75">
      <c r="A14" s="98">
        <v>39934</v>
      </c>
      <c r="B14" s="99">
        <v>1.04515057976782</v>
      </c>
      <c r="C14" s="99">
        <v>0.3228658696051585</v>
      </c>
      <c r="D14" s="99">
        <v>1.1167983970045052</v>
      </c>
      <c r="E14" s="99"/>
      <c r="F14" s="99"/>
    </row>
    <row r="15" spans="1:6" ht="12.75">
      <c r="A15" s="98">
        <v>39965</v>
      </c>
      <c r="B15" s="99">
        <v>1.0420163567154548</v>
      </c>
      <c r="C15" s="99">
        <v>0.2890910803916673</v>
      </c>
      <c r="D15" s="99">
        <v>1.1141045054958667</v>
      </c>
      <c r="E15" s="99"/>
      <c r="F15" s="99"/>
    </row>
    <row r="16" spans="1:6" ht="12.75">
      <c r="A16" s="98">
        <v>39995</v>
      </c>
      <c r="B16" s="99">
        <v>1.0728239416409748</v>
      </c>
      <c r="C16" s="99">
        <v>0.30261979218530455</v>
      </c>
      <c r="D16" s="99">
        <v>1.1414242535449863</v>
      </c>
      <c r="E16" s="99"/>
      <c r="F16" s="99"/>
    </row>
    <row r="17" spans="1:6" ht="12.75">
      <c r="A17" s="98">
        <v>40026</v>
      </c>
      <c r="B17" s="99">
        <v>1.0286904143814692</v>
      </c>
      <c r="C17" s="99">
        <v>0.33783456343257456</v>
      </c>
      <c r="D17" s="99">
        <v>1.1306023506655392</v>
      </c>
      <c r="E17" s="99"/>
      <c r="F17" s="99"/>
    </row>
    <row r="18" spans="1:6" ht="12.75">
      <c r="A18" s="98">
        <v>40057</v>
      </c>
      <c r="B18" s="99">
        <v>1.025238029634559</v>
      </c>
      <c r="C18" s="99">
        <v>0.2957843074040163</v>
      </c>
      <c r="D18" s="99">
        <v>1.1234485718920333</v>
      </c>
      <c r="E18" s="99"/>
      <c r="F18" s="99"/>
    </row>
    <row r="19" spans="1:6" ht="12.75">
      <c r="A19" s="98">
        <v>40087</v>
      </c>
      <c r="B19" s="99">
        <v>1.018857524062818</v>
      </c>
      <c r="C19" s="99">
        <v>0.3261724817559417</v>
      </c>
      <c r="D19" s="99">
        <v>1.1161689599719333</v>
      </c>
      <c r="E19" s="99"/>
      <c r="F19" s="99"/>
    </row>
    <row r="20" spans="1:6" ht="12.75">
      <c r="A20" s="98">
        <v>40118</v>
      </c>
      <c r="B20" s="99">
        <v>1.0573733415315758</v>
      </c>
      <c r="C20" s="99">
        <v>0.33071987239478373</v>
      </c>
      <c r="D20" s="99">
        <v>1.1353380052144786</v>
      </c>
      <c r="E20" s="99"/>
      <c r="F20" s="99"/>
    </row>
    <row r="21" spans="1:6" ht="12.75">
      <c r="A21" s="98">
        <v>40148</v>
      </c>
      <c r="B21" s="99">
        <v>1.044542668583118</v>
      </c>
      <c r="C21" s="99">
        <v>0.2911431378198728</v>
      </c>
      <c r="D21" s="99">
        <v>1.1298753060271627</v>
      </c>
      <c r="E21" s="99"/>
      <c r="F21" s="99"/>
    </row>
    <row r="22" spans="1:5" ht="12.75">
      <c r="A22" s="98">
        <v>40179</v>
      </c>
      <c r="B22" s="99">
        <v>1.083781665276072</v>
      </c>
      <c r="C22" s="99">
        <v>0.2966496523340767</v>
      </c>
      <c r="D22" s="99">
        <v>1.137732651100113</v>
      </c>
      <c r="E22" s="107"/>
    </row>
    <row r="23" spans="1:5" ht="12.75">
      <c r="A23" s="98">
        <v>40210</v>
      </c>
      <c r="B23" s="99">
        <v>1.0529647944767007</v>
      </c>
      <c r="C23" s="99">
        <v>0.34695312693898805</v>
      </c>
      <c r="D23" s="99">
        <v>1.1421811788191456</v>
      </c>
      <c r="E23" s="107"/>
    </row>
    <row r="24" spans="1:5" ht="12.75">
      <c r="A24" s="98">
        <v>40238</v>
      </c>
      <c r="B24" s="99">
        <v>1.0673406925602729</v>
      </c>
      <c r="C24" s="99">
        <v>0.3498026733925974</v>
      </c>
      <c r="D24" s="99">
        <v>1.1398877689717923</v>
      </c>
      <c r="E24" s="107"/>
    </row>
    <row r="25" spans="1:5" ht="12.75">
      <c r="A25" s="98">
        <v>40269</v>
      </c>
      <c r="B25" s="99">
        <v>1.0817399363026252</v>
      </c>
      <c r="C25" s="99">
        <v>0.34859507690835434</v>
      </c>
      <c r="D25" s="99">
        <v>1.1440289859085833</v>
      </c>
      <c r="E25" s="107"/>
    </row>
    <row r="26" spans="1:5" ht="12.75">
      <c r="A26" s="108"/>
      <c r="B26" s="107"/>
      <c r="C26" s="107"/>
      <c r="D26" s="107"/>
      <c r="E26" s="107"/>
    </row>
    <row r="27" spans="1:5" ht="12.75">
      <c r="A27" s="108"/>
      <c r="B27" s="107"/>
      <c r="C27" s="107"/>
      <c r="D27" s="107"/>
      <c r="E27" s="107"/>
    </row>
    <row r="28" spans="1:5" ht="12.75">
      <c r="A28" s="108"/>
      <c r="B28" s="107"/>
      <c r="C28" s="107"/>
      <c r="D28" s="107"/>
      <c r="E28" s="107"/>
    </row>
    <row r="29" spans="1:5" ht="12.75">
      <c r="A29" s="108"/>
      <c r="B29" s="107"/>
      <c r="C29" s="107"/>
      <c r="D29" s="107"/>
      <c r="E29" s="107"/>
    </row>
    <row r="30" spans="1:5" ht="12.75">
      <c r="A30" s="108"/>
      <c r="B30" s="107"/>
      <c r="C30" s="107"/>
      <c r="D30" s="107"/>
      <c r="E30" s="107"/>
    </row>
    <row r="31" spans="1:5" ht="12.75">
      <c r="A31" s="108"/>
      <c r="B31" s="107"/>
      <c r="C31" s="107"/>
      <c r="D31" s="107"/>
      <c r="E31" s="107"/>
    </row>
    <row r="32" spans="1:5" ht="12.75">
      <c r="A32" s="108"/>
      <c r="B32" s="107"/>
      <c r="C32" s="107"/>
      <c r="D32" s="107"/>
      <c r="E32" s="107"/>
    </row>
    <row r="33" spans="1:5" ht="12.75">
      <c r="A33" s="108"/>
      <c r="B33" s="107"/>
      <c r="C33" s="107"/>
      <c r="D33" s="107"/>
      <c r="E33" s="107"/>
    </row>
    <row r="34" spans="1:5" ht="12.75">
      <c r="A34" s="108"/>
      <c r="B34" s="107"/>
      <c r="C34" s="107"/>
      <c r="D34" s="107"/>
      <c r="E34" s="107"/>
    </row>
    <row r="35" spans="1:5" ht="12.75">
      <c r="A35" s="108"/>
      <c r="B35" s="107"/>
      <c r="C35" s="107"/>
      <c r="D35" s="107"/>
      <c r="E35" s="107"/>
    </row>
    <row r="36" spans="1:5" ht="12.75">
      <c r="A36" s="108"/>
      <c r="B36" s="107"/>
      <c r="C36" s="107"/>
      <c r="D36" s="107"/>
      <c r="E36" s="107"/>
    </row>
    <row r="37" spans="1:5" ht="12.75">
      <c r="A37" s="108"/>
      <c r="B37" s="107"/>
      <c r="C37" s="107"/>
      <c r="D37" s="107"/>
      <c r="E37" s="107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1" sqref="B11"/>
    </sheetView>
  </sheetViews>
  <sheetFormatPr defaultColWidth="9.140625" defaultRowHeight="12.75"/>
  <cols>
    <col min="1" max="1" width="9.7109375" style="80" customWidth="1"/>
    <col min="2" max="2" width="13.28125" style="80" customWidth="1"/>
    <col min="3" max="3" width="16.140625" style="80" customWidth="1"/>
    <col min="4" max="4" width="19.28125" style="80" customWidth="1"/>
    <col min="5" max="5" width="19.7109375" style="80" customWidth="1"/>
    <col min="6" max="16384" width="9.140625" style="80" customWidth="1"/>
  </cols>
  <sheetData>
    <row r="1" ht="12.75">
      <c r="A1" s="80" t="s">
        <v>132</v>
      </c>
    </row>
    <row r="2" ht="12.75">
      <c r="A2" s="113" t="s">
        <v>1</v>
      </c>
    </row>
    <row r="4" spans="2:5" ht="73.5" customHeight="1">
      <c r="B4" s="100" t="s">
        <v>133</v>
      </c>
      <c r="C4" s="100" t="s">
        <v>134</v>
      </c>
      <c r="D4" s="100" t="s">
        <v>135</v>
      </c>
      <c r="E4" s="100" t="s">
        <v>136</v>
      </c>
    </row>
    <row r="5" spans="1:5" ht="12.75">
      <c r="A5" s="98">
        <v>39630</v>
      </c>
      <c r="B5" s="101">
        <v>449.443410158</v>
      </c>
      <c r="C5" s="101">
        <v>75.511584846</v>
      </c>
      <c r="D5" s="101">
        <v>546.008465483</v>
      </c>
      <c r="E5" s="101">
        <v>469.541534868</v>
      </c>
    </row>
    <row r="6" spans="1:5" ht="12.75">
      <c r="A6" s="98">
        <v>39661</v>
      </c>
      <c r="B6" s="101">
        <v>452.009316178</v>
      </c>
      <c r="C6" s="101">
        <v>82.370653191</v>
      </c>
      <c r="D6" s="101">
        <v>554.317668423</v>
      </c>
      <c r="E6" s="101">
        <v>488.501880295</v>
      </c>
    </row>
    <row r="7" spans="1:5" ht="12.75">
      <c r="A7" s="98">
        <v>39692</v>
      </c>
      <c r="B7" s="101">
        <v>460.301861176</v>
      </c>
      <c r="C7" s="101">
        <v>94.9474263</v>
      </c>
      <c r="D7" s="101">
        <v>566.054507021</v>
      </c>
      <c r="E7" s="101">
        <v>502.631696564</v>
      </c>
    </row>
    <row r="8" spans="1:5" ht="12.75">
      <c r="A8" s="98">
        <v>39722</v>
      </c>
      <c r="B8" s="101">
        <v>463.49407639</v>
      </c>
      <c r="C8" s="101">
        <v>112.173412818</v>
      </c>
      <c r="D8" s="101">
        <v>590.550430923</v>
      </c>
      <c r="E8" s="101">
        <v>531.737417209</v>
      </c>
    </row>
    <row r="9" spans="1:5" ht="12.75">
      <c r="A9" s="98">
        <v>39753</v>
      </c>
      <c r="B9" s="101">
        <v>472.15442483</v>
      </c>
      <c r="C9" s="101">
        <v>113.446505832</v>
      </c>
      <c r="D9" s="101">
        <v>599.638313072</v>
      </c>
      <c r="E9" s="101">
        <v>540.280304711</v>
      </c>
    </row>
    <row r="10" spans="1:5" ht="12.75">
      <c r="A10" s="98">
        <v>39783</v>
      </c>
      <c r="B10" s="101">
        <v>487.470855701</v>
      </c>
      <c r="C10" s="101">
        <v>125.771633403</v>
      </c>
      <c r="D10" s="101">
        <v>626.917675326</v>
      </c>
      <c r="E10" s="101">
        <v>567.851749166</v>
      </c>
    </row>
    <row r="11" spans="1:5" ht="12.75">
      <c r="A11" s="98">
        <v>39814</v>
      </c>
      <c r="B11" s="101">
        <v>491.693778591</v>
      </c>
      <c r="C11" s="101">
        <v>130.052434171</v>
      </c>
      <c r="D11" s="101">
        <v>641.290406554</v>
      </c>
      <c r="E11" s="101">
        <v>582.958365189</v>
      </c>
    </row>
    <row r="12" spans="1:5" ht="12.75">
      <c r="A12" s="98">
        <v>39845</v>
      </c>
      <c r="B12" s="101">
        <v>500.157561092</v>
      </c>
      <c r="C12" s="101">
        <v>140.918834477</v>
      </c>
      <c r="D12" s="101">
        <v>657.316615471</v>
      </c>
      <c r="E12" s="101">
        <v>596.892275816</v>
      </c>
    </row>
    <row r="13" spans="1:5" ht="12.75">
      <c r="A13" s="98">
        <v>39873</v>
      </c>
      <c r="B13" s="101">
        <v>508.461002972</v>
      </c>
      <c r="C13" s="101">
        <v>137.473091941</v>
      </c>
      <c r="D13" s="101">
        <v>663.250949003</v>
      </c>
      <c r="E13" s="101">
        <v>597.473393814</v>
      </c>
    </row>
    <row r="14" spans="1:5" ht="12.75">
      <c r="A14" s="98">
        <v>39904</v>
      </c>
      <c r="B14" s="101">
        <v>502.675395841</v>
      </c>
      <c r="C14" s="101">
        <v>132.203048734</v>
      </c>
      <c r="D14" s="101">
        <v>657.965614976</v>
      </c>
      <c r="E14" s="101">
        <v>586.278647024</v>
      </c>
    </row>
    <row r="15" spans="1:5" ht="12.75">
      <c r="A15" s="98">
        <v>39934</v>
      </c>
      <c r="B15" s="101">
        <v>512.03383879</v>
      </c>
      <c r="C15" s="101">
        <v>134.38106635</v>
      </c>
      <c r="D15" s="101">
        <v>658.688916018</v>
      </c>
      <c r="E15" s="101">
        <v>589.80109372</v>
      </c>
    </row>
    <row r="16" spans="1:5" ht="12.75">
      <c r="A16" s="98">
        <v>39965</v>
      </c>
      <c r="B16" s="101">
        <v>521.523620871</v>
      </c>
      <c r="C16" s="101">
        <v>130.131135517</v>
      </c>
      <c r="D16" s="101">
        <v>656.713410693</v>
      </c>
      <c r="E16" s="101">
        <v>589.45404803</v>
      </c>
    </row>
    <row r="17" spans="1:5" ht="12.75">
      <c r="A17" s="98">
        <v>39995</v>
      </c>
      <c r="B17" s="101">
        <v>521.61143679</v>
      </c>
      <c r="C17" s="101">
        <v>124.959531749</v>
      </c>
      <c r="D17" s="101">
        <v>658.485470549</v>
      </c>
      <c r="E17" s="101">
        <v>576.898088948</v>
      </c>
    </row>
    <row r="18" spans="1:5" ht="12.75">
      <c r="A18" s="98">
        <v>40026</v>
      </c>
      <c r="B18" s="101">
        <v>520.777912728</v>
      </c>
      <c r="C18" s="101">
        <v>125.918949296</v>
      </c>
      <c r="D18" s="101">
        <v>655.680793752</v>
      </c>
      <c r="E18" s="101">
        <v>579.939351237</v>
      </c>
    </row>
    <row r="19" spans="1:5" ht="12.75">
      <c r="A19" s="98">
        <v>40057</v>
      </c>
      <c r="B19" s="101">
        <v>524.207382579</v>
      </c>
      <c r="C19" s="101">
        <v>130.330251997</v>
      </c>
      <c r="D19" s="101">
        <v>663.528629726</v>
      </c>
      <c r="E19" s="101">
        <v>590.617716135</v>
      </c>
    </row>
    <row r="20" spans="1:5" ht="12.75">
      <c r="A20" s="98">
        <v>40087</v>
      </c>
      <c r="B20" s="101">
        <v>526.685260827</v>
      </c>
      <c r="C20" s="101">
        <v>129.438876696</v>
      </c>
      <c r="D20" s="101">
        <v>672.959516949</v>
      </c>
      <c r="E20" s="101">
        <v>602.919039216</v>
      </c>
    </row>
    <row r="21" spans="1:5" ht="12.75">
      <c r="A21" s="98">
        <v>40118</v>
      </c>
      <c r="B21" s="101">
        <v>537.946816503</v>
      </c>
      <c r="C21" s="101">
        <v>128.3728136</v>
      </c>
      <c r="D21" s="101">
        <v>681.797389222</v>
      </c>
      <c r="E21" s="101">
        <v>600.523708438</v>
      </c>
    </row>
    <row r="22" spans="1:5" ht="12.75">
      <c r="A22" s="98">
        <v>40148</v>
      </c>
      <c r="B22" s="101">
        <v>545.934629368</v>
      </c>
      <c r="C22" s="101">
        <v>125.053037729</v>
      </c>
      <c r="D22" s="101">
        <v>677.727548431</v>
      </c>
      <c r="E22" s="101">
        <v>599.825082304</v>
      </c>
    </row>
    <row r="23" spans="1:5" ht="12.75">
      <c r="A23" s="98">
        <v>40179</v>
      </c>
      <c r="B23" s="101">
        <v>539.68871955</v>
      </c>
      <c r="C23" s="101">
        <v>127.001402828</v>
      </c>
      <c r="D23" s="101">
        <v>682.015380406</v>
      </c>
      <c r="E23" s="101">
        <v>599.451355946</v>
      </c>
    </row>
    <row r="24" spans="1:5" ht="12.75">
      <c r="A24" s="98">
        <v>40210</v>
      </c>
      <c r="B24" s="101">
        <v>544.693115428</v>
      </c>
      <c r="C24" s="101">
        <v>125.808797889</v>
      </c>
      <c r="D24" s="101">
        <v>681.699128224</v>
      </c>
      <c r="E24" s="101">
        <v>596.839749127</v>
      </c>
    </row>
    <row r="25" spans="1:5" ht="12.75">
      <c r="A25" s="98">
        <v>40238</v>
      </c>
      <c r="B25" s="101">
        <v>554.684332764</v>
      </c>
      <c r="C25" s="101">
        <v>124.814099107</v>
      </c>
      <c r="D25" s="101">
        <v>678.505709349</v>
      </c>
      <c r="E25" s="101">
        <v>595.239047052</v>
      </c>
    </row>
    <row r="26" spans="1:5" ht="12.75">
      <c r="A26" s="98">
        <v>40269</v>
      </c>
      <c r="B26" s="101">
        <v>552.244514444</v>
      </c>
      <c r="C26" s="101">
        <v>125.206477762</v>
      </c>
      <c r="D26" s="101">
        <v>683.395258355</v>
      </c>
      <c r="E26" s="101">
        <v>597.358342116</v>
      </c>
    </row>
    <row r="27" spans="1:5" ht="12.75">
      <c r="A27" s="98"/>
      <c r="B27" s="101"/>
      <c r="C27" s="101"/>
      <c r="D27" s="101"/>
      <c r="E27" s="101"/>
    </row>
    <row r="28" spans="1:5" ht="12.75">
      <c r="A28" s="98"/>
      <c r="B28" s="101"/>
      <c r="C28" s="101"/>
      <c r="D28" s="101"/>
      <c r="E28" s="101"/>
    </row>
    <row r="29" spans="1:5" ht="12.75">
      <c r="A29" s="98"/>
      <c r="B29" s="101"/>
      <c r="C29" s="101"/>
      <c r="D29" s="101"/>
      <c r="E29" s="101"/>
    </row>
    <row r="30" spans="1:5" ht="12.75">
      <c r="A30" s="98"/>
      <c r="B30" s="101"/>
      <c r="C30" s="101"/>
      <c r="D30" s="101"/>
      <c r="E30" s="101"/>
    </row>
    <row r="31" spans="1:5" ht="12.75">
      <c r="A31" s="98"/>
      <c r="B31" s="101"/>
      <c r="C31" s="101"/>
      <c r="D31" s="101"/>
      <c r="E31" s="101"/>
    </row>
    <row r="32" spans="1:5" ht="12.75">
      <c r="A32" s="98"/>
      <c r="B32" s="101"/>
      <c r="C32" s="101"/>
      <c r="D32" s="101"/>
      <c r="E32" s="101"/>
    </row>
    <row r="33" spans="1:5" ht="12.75">
      <c r="A33" s="98"/>
      <c r="B33" s="101"/>
      <c r="C33" s="101"/>
      <c r="D33" s="101"/>
      <c r="E33" s="101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usz66"/>
  <dimension ref="A1:F37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80" customWidth="1"/>
    <col min="2" max="5" width="17.7109375" style="80" customWidth="1"/>
    <col min="6" max="16384" width="9.140625" style="80" customWidth="1"/>
  </cols>
  <sheetData>
    <row r="1" ht="12.75">
      <c r="A1" s="80" t="s">
        <v>137</v>
      </c>
    </row>
    <row r="3" spans="1:6" ht="38.25">
      <c r="A3" s="81"/>
      <c r="B3" s="82" t="s">
        <v>4</v>
      </c>
      <c r="C3" s="82" t="s">
        <v>5</v>
      </c>
      <c r="D3" s="82" t="s">
        <v>6</v>
      </c>
      <c r="E3" s="81"/>
      <c r="F3" s="81"/>
    </row>
    <row r="4" spans="1:6" ht="12.75">
      <c r="A4" s="98">
        <v>39417</v>
      </c>
      <c r="B4" s="99">
        <v>-0.26059785618967446</v>
      </c>
      <c r="C4" s="99">
        <v>1.2092876577454146</v>
      </c>
      <c r="D4" s="99">
        <v>-0.2352853219460676</v>
      </c>
      <c r="E4" s="99"/>
      <c r="F4" s="99"/>
    </row>
    <row r="5" spans="1:6" ht="12.75">
      <c r="A5" s="98">
        <v>39448</v>
      </c>
      <c r="B5" s="99">
        <v>-0.14211541966959398</v>
      </c>
      <c r="C5" s="99">
        <v>0.998729880454331</v>
      </c>
      <c r="D5" s="99">
        <v>-0.24950113650391248</v>
      </c>
      <c r="E5" s="99"/>
      <c r="F5" s="99"/>
    </row>
    <row r="6" spans="1:6" ht="12.75">
      <c r="A6" s="98">
        <v>39479</v>
      </c>
      <c r="B6" s="99">
        <v>-0.521264994708703</v>
      </c>
      <c r="C6" s="99">
        <v>1.5991966791799572</v>
      </c>
      <c r="D6" s="99">
        <v>-0.28977807601903777</v>
      </c>
      <c r="E6" s="99"/>
      <c r="F6" s="99"/>
    </row>
    <row r="7" spans="1:6" ht="12.75">
      <c r="A7" s="98">
        <v>39508</v>
      </c>
      <c r="B7" s="99">
        <v>-0.2702991281239271</v>
      </c>
      <c r="C7" s="99">
        <v>1.2149535585096198</v>
      </c>
      <c r="D7" s="99">
        <v>-0.2775129036047036</v>
      </c>
      <c r="E7" s="99"/>
      <c r="F7" s="99"/>
    </row>
    <row r="8" spans="1:6" ht="12.75">
      <c r="A8" s="98">
        <v>39539</v>
      </c>
      <c r="B8" s="99">
        <v>-0.25043947936401334</v>
      </c>
      <c r="C8" s="99">
        <v>1.3831445477747333</v>
      </c>
      <c r="D8" s="99">
        <v>-0.3259732017217115</v>
      </c>
      <c r="E8" s="99"/>
      <c r="F8" s="99"/>
    </row>
    <row r="9" spans="1:6" ht="12.75">
      <c r="A9" s="98">
        <v>39569</v>
      </c>
      <c r="B9" s="99">
        <v>-0.3101224307473897</v>
      </c>
      <c r="C9" s="99">
        <v>1.99242571901039</v>
      </c>
      <c r="D9" s="99">
        <v>-0.26957681564885994</v>
      </c>
      <c r="E9" s="99"/>
      <c r="F9" s="99"/>
    </row>
    <row r="10" spans="1:6" ht="12.75">
      <c r="A10" s="98">
        <v>39600</v>
      </c>
      <c r="B10" s="99">
        <v>-0.2370457032633017</v>
      </c>
      <c r="C10" s="99">
        <v>1.234148336839091</v>
      </c>
      <c r="D10" s="99">
        <v>-0.32594084973927856</v>
      </c>
      <c r="E10" s="99"/>
      <c r="F10" s="99"/>
    </row>
    <row r="11" spans="1:6" ht="12.75">
      <c r="A11" s="98">
        <v>39630</v>
      </c>
      <c r="B11" s="99">
        <v>-0.339311264002548</v>
      </c>
      <c r="C11" s="99">
        <v>1.1709388579404725</v>
      </c>
      <c r="D11" s="99">
        <v>-0.24024456280411016</v>
      </c>
      <c r="E11" s="99"/>
      <c r="F11" s="99"/>
    </row>
    <row r="12" spans="1:6" ht="12.75">
      <c r="A12" s="98">
        <v>39661</v>
      </c>
      <c r="B12" s="99">
        <v>-0.28319231338865375</v>
      </c>
      <c r="C12" s="99">
        <v>1.4878313114102633</v>
      </c>
      <c r="D12" s="99">
        <v>-0.31085702208260685</v>
      </c>
      <c r="E12" s="99"/>
      <c r="F12" s="99"/>
    </row>
    <row r="13" spans="1:6" ht="12.75">
      <c r="A13" s="98">
        <v>39692</v>
      </c>
      <c r="B13" s="99">
        <v>-0.32835654287387905</v>
      </c>
      <c r="C13" s="99">
        <v>1.4648906629321892</v>
      </c>
      <c r="D13" s="99">
        <v>-0.2711278719893393</v>
      </c>
      <c r="E13" s="99"/>
      <c r="F13" s="99"/>
    </row>
    <row r="14" spans="1:6" ht="12.75">
      <c r="A14" s="98">
        <v>39722</v>
      </c>
      <c r="B14" s="99">
        <v>-0.22150432267226844</v>
      </c>
      <c r="C14" s="99">
        <v>1.1497943520881648</v>
      </c>
      <c r="D14" s="99">
        <v>-0.3480061598297028</v>
      </c>
      <c r="E14" s="99"/>
      <c r="F14" s="99"/>
    </row>
    <row r="15" spans="1:6" ht="12.75">
      <c r="A15" s="98">
        <v>39753</v>
      </c>
      <c r="B15" s="99">
        <v>-0.1993552333189063</v>
      </c>
      <c r="C15" s="99">
        <v>1.113709378274895</v>
      </c>
      <c r="D15" s="99">
        <v>-0.25484899022532154</v>
      </c>
      <c r="E15" s="99"/>
      <c r="F15" s="99"/>
    </row>
    <row r="16" spans="1:6" ht="12.75">
      <c r="A16" s="98">
        <v>39783</v>
      </c>
      <c r="B16" s="99">
        <v>-0.13822030256019865</v>
      </c>
      <c r="C16" s="99">
        <v>1.3776761518952816</v>
      </c>
      <c r="D16" s="99">
        <v>-0.2782850605952874</v>
      </c>
      <c r="E16" s="99"/>
      <c r="F16" s="99"/>
    </row>
    <row r="17" spans="1:6" ht="12.75">
      <c r="A17" s="98">
        <v>39814</v>
      </c>
      <c r="B17" s="99">
        <v>-0.2724286614565149</v>
      </c>
      <c r="C17" s="99">
        <v>1.2110325775968487</v>
      </c>
      <c r="D17" s="99">
        <v>-0.28440876253570563</v>
      </c>
      <c r="E17" s="99"/>
      <c r="F17" s="99"/>
    </row>
    <row r="18" spans="1:6" ht="12.75">
      <c r="A18" s="98">
        <v>39845</v>
      </c>
      <c r="B18" s="99">
        <v>-0.2107430871110289</v>
      </c>
      <c r="C18" s="99">
        <v>1.2114220886566</v>
      </c>
      <c r="D18" s="99">
        <v>-0.29571071348118017</v>
      </c>
      <c r="E18" s="99"/>
      <c r="F18" s="99"/>
    </row>
    <row r="19" spans="1:6" ht="12.75">
      <c r="A19" s="98">
        <v>39873</v>
      </c>
      <c r="B19" s="99">
        <v>-0.1796462698736385</v>
      </c>
      <c r="C19" s="99">
        <v>1.2749822980871734</v>
      </c>
      <c r="D19" s="99">
        <v>-0.31210845656663716</v>
      </c>
      <c r="E19" s="99"/>
      <c r="F19" s="99"/>
    </row>
    <row r="20" spans="1:6" ht="12.75">
      <c r="A20" s="98">
        <v>39904</v>
      </c>
      <c r="B20" s="99">
        <v>-0.308762133023204</v>
      </c>
      <c r="C20" s="99">
        <v>1.2971762815998407</v>
      </c>
      <c r="D20" s="99">
        <v>-0.24933987107743544</v>
      </c>
      <c r="E20" s="99"/>
      <c r="F20" s="99"/>
    </row>
    <row r="21" spans="1:6" ht="12.75">
      <c r="A21" s="98">
        <v>39934</v>
      </c>
      <c r="B21" s="99">
        <v>-0.12385605861737993</v>
      </c>
      <c r="C21" s="99">
        <v>1.3193683521118595</v>
      </c>
      <c r="D21" s="99">
        <v>-0.19074920105281332</v>
      </c>
      <c r="E21" s="99"/>
      <c r="F21" s="99"/>
    </row>
    <row r="22" spans="1:5" ht="12.75">
      <c r="A22" s="98">
        <v>39965</v>
      </c>
      <c r="B22" s="99">
        <v>-0.09824519186353416</v>
      </c>
      <c r="C22" s="99">
        <v>1.2079579535152618</v>
      </c>
      <c r="D22" s="99">
        <v>-0.1774034144646633</v>
      </c>
      <c r="E22" s="107"/>
    </row>
    <row r="23" spans="1:5" ht="12.75">
      <c r="A23" s="98">
        <v>39995</v>
      </c>
      <c r="B23" s="99">
        <v>-0.18476441979852298</v>
      </c>
      <c r="C23" s="99">
        <v>1.1277466536332745</v>
      </c>
      <c r="D23" s="99">
        <v>-0.16039586903368472</v>
      </c>
      <c r="E23" s="107"/>
    </row>
    <row r="24" spans="1:5" ht="12.75">
      <c r="A24" s="98">
        <v>40026</v>
      </c>
      <c r="B24" s="99">
        <v>-0.17193735847913996</v>
      </c>
      <c r="C24" s="99">
        <v>1.275140773964151</v>
      </c>
      <c r="D24" s="99">
        <v>-0.1569953506862536</v>
      </c>
      <c r="E24" s="107"/>
    </row>
    <row r="25" spans="1:5" ht="12.75">
      <c r="A25" s="98">
        <v>40057</v>
      </c>
      <c r="B25" s="99">
        <v>-0.27204423435628644</v>
      </c>
      <c r="C25" s="99">
        <v>1.275275814434382</v>
      </c>
      <c r="D25" s="99">
        <v>-0.1852796427973895</v>
      </c>
      <c r="E25" s="107"/>
    </row>
    <row r="26" spans="1:5" ht="12.75">
      <c r="A26" s="98">
        <v>40087</v>
      </c>
      <c r="B26" s="99">
        <v>-0.11414217698688961</v>
      </c>
      <c r="C26" s="99">
        <v>1.0207927512194936</v>
      </c>
      <c r="D26" s="99">
        <v>-0.22644078653387645</v>
      </c>
      <c r="E26" s="107"/>
    </row>
    <row r="27" spans="1:5" ht="12.75">
      <c r="A27" s="98">
        <v>40118</v>
      </c>
      <c r="B27" s="99">
        <v>-0.0685821505736444</v>
      </c>
      <c r="C27" s="99">
        <v>1.2149562392321478</v>
      </c>
      <c r="D27" s="99">
        <v>-0.19679730053901018</v>
      </c>
      <c r="E27" s="107"/>
    </row>
    <row r="28" spans="1:5" ht="12.75">
      <c r="A28" s="98">
        <v>40148</v>
      </c>
      <c r="B28" s="99">
        <v>-0.15763255869721485</v>
      </c>
      <c r="C28" s="99">
        <v>1.2002975052198237</v>
      </c>
      <c r="D28" s="99">
        <v>-0.17589216545667702</v>
      </c>
      <c r="E28" s="107"/>
    </row>
    <row r="29" spans="1:5" ht="12.75">
      <c r="A29" s="98">
        <v>40179</v>
      </c>
      <c r="B29" s="99">
        <v>-0.07317913806948306</v>
      </c>
      <c r="C29" s="99">
        <v>1.099857450235385</v>
      </c>
      <c r="D29" s="99">
        <v>-0.13174266467711296</v>
      </c>
      <c r="E29" s="107"/>
    </row>
    <row r="30" spans="1:5" ht="12.75">
      <c r="A30" s="98">
        <v>40210</v>
      </c>
      <c r="B30" s="99">
        <v>-0.13504391016932427</v>
      </c>
      <c r="C30" s="99">
        <v>0.9346416090148559</v>
      </c>
      <c r="D30" s="99">
        <v>-0.08788138103853688</v>
      </c>
      <c r="E30" s="107"/>
    </row>
    <row r="31" spans="1:5" ht="12.75">
      <c r="A31" s="98">
        <v>40238</v>
      </c>
      <c r="B31" s="99">
        <v>-0.07629284045488774</v>
      </c>
      <c r="C31" s="99">
        <v>1.0815760780983812</v>
      </c>
      <c r="D31" s="99">
        <v>-0.12170399244619355</v>
      </c>
      <c r="E31" s="107"/>
    </row>
    <row r="32" spans="1:5" ht="12.75">
      <c r="A32" s="98">
        <v>40269</v>
      </c>
      <c r="B32" s="99">
        <v>-0.004198688844173528</v>
      </c>
      <c r="C32" s="99">
        <v>1.0910790124833096</v>
      </c>
      <c r="D32" s="99">
        <v>-0.11870667135457458</v>
      </c>
      <c r="E32" s="107"/>
    </row>
    <row r="33" spans="1:5" ht="12.75">
      <c r="A33" s="108"/>
      <c r="B33" s="107"/>
      <c r="C33" s="107"/>
      <c r="D33" s="107"/>
      <c r="E33" s="107"/>
    </row>
    <row r="34" spans="1:5" ht="12.75">
      <c r="A34" s="108"/>
      <c r="B34" s="107"/>
      <c r="C34" s="107"/>
      <c r="D34" s="107"/>
      <c r="E34" s="107"/>
    </row>
    <row r="35" spans="1:5" ht="12.75">
      <c r="A35" s="108"/>
      <c r="B35" s="107"/>
      <c r="C35" s="107"/>
      <c r="D35" s="107"/>
      <c r="E35" s="107"/>
    </row>
    <row r="36" spans="1:5" ht="12.75">
      <c r="A36" s="108"/>
      <c r="B36" s="107"/>
      <c r="C36" s="107"/>
      <c r="D36" s="107"/>
      <c r="E36" s="107"/>
    </row>
    <row r="37" spans="1:5" ht="12.75">
      <c r="A37" s="108"/>
      <c r="B37" s="107"/>
      <c r="C37" s="107"/>
      <c r="D37" s="107"/>
      <c r="E37" s="107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usz28"/>
  <dimension ref="A1:C1013"/>
  <sheetViews>
    <sheetView workbookViewId="0" topLeftCell="A1">
      <selection activeCell="B3" sqref="B3"/>
    </sheetView>
  </sheetViews>
  <sheetFormatPr defaultColWidth="9.140625" defaultRowHeight="12.75"/>
  <cols>
    <col min="1" max="1" width="10.140625" style="80" bestFit="1" customWidth="1"/>
    <col min="2" max="3" width="26.7109375" style="80" customWidth="1"/>
    <col min="4" max="16384" width="9.140625" style="80" customWidth="1"/>
  </cols>
  <sheetData>
    <row r="1" ht="12.75">
      <c r="A1" s="80" t="s">
        <v>138</v>
      </c>
    </row>
    <row r="2" ht="13.5" customHeight="1">
      <c r="A2" s="80" t="s">
        <v>1</v>
      </c>
    </row>
    <row r="3" spans="2:3" ht="12.75">
      <c r="B3" s="82"/>
      <c r="C3" s="82"/>
    </row>
    <row r="4" spans="1:3" ht="12.75">
      <c r="A4" s="95">
        <v>39142</v>
      </c>
      <c r="B4" s="109">
        <v>20.5</v>
      </c>
      <c r="C4" s="103"/>
    </row>
    <row r="5" spans="1:3" ht="12.75">
      <c r="A5" s="95">
        <v>39143</v>
      </c>
      <c r="B5" s="109">
        <v>21.6</v>
      </c>
      <c r="C5" s="103"/>
    </row>
    <row r="6" spans="1:3" ht="12.75">
      <c r="A6" s="95">
        <v>39146</v>
      </c>
      <c r="B6" s="109">
        <v>21.6</v>
      </c>
      <c r="C6" s="103"/>
    </row>
    <row r="7" spans="1:3" ht="12.75">
      <c r="A7" s="95">
        <v>39147</v>
      </c>
      <c r="B7" s="109">
        <v>21.6</v>
      </c>
      <c r="C7" s="103"/>
    </row>
    <row r="8" spans="1:3" ht="12.75">
      <c r="A8" s="95">
        <v>39148</v>
      </c>
      <c r="B8" s="109">
        <v>21.6</v>
      </c>
      <c r="C8" s="103"/>
    </row>
    <row r="9" spans="1:3" ht="12.75">
      <c r="A9" s="95">
        <v>39149</v>
      </c>
      <c r="B9" s="109">
        <v>21.6</v>
      </c>
      <c r="C9" s="103"/>
    </row>
    <row r="10" spans="1:3" ht="12.75">
      <c r="A10" s="95">
        <v>39150</v>
      </c>
      <c r="B10" s="109">
        <v>21.5</v>
      </c>
      <c r="C10" s="103"/>
    </row>
    <row r="11" spans="1:3" ht="12.75">
      <c r="A11" s="95">
        <v>39153</v>
      </c>
      <c r="B11" s="109">
        <v>21.5</v>
      </c>
      <c r="C11" s="103"/>
    </row>
    <row r="12" spans="1:3" ht="12.75">
      <c r="A12" s="95">
        <v>39154</v>
      </c>
      <c r="B12" s="109">
        <v>21.5</v>
      </c>
      <c r="C12" s="103"/>
    </row>
    <row r="13" spans="1:3" ht="12.75">
      <c r="A13" s="95">
        <v>39155</v>
      </c>
      <c r="B13" s="109">
        <v>21.5</v>
      </c>
      <c r="C13" s="103"/>
    </row>
    <row r="14" spans="1:3" ht="12.75">
      <c r="A14" s="95">
        <v>39156</v>
      </c>
      <c r="B14" s="109">
        <v>21.5</v>
      </c>
      <c r="C14" s="103"/>
    </row>
    <row r="15" spans="1:3" ht="12.75">
      <c r="A15" s="95">
        <v>39157</v>
      </c>
      <c r="B15" s="109">
        <v>19.8</v>
      </c>
      <c r="C15" s="103"/>
    </row>
    <row r="16" spans="1:3" ht="12.75">
      <c r="A16" s="95">
        <v>39160</v>
      </c>
      <c r="B16" s="109">
        <v>19.8</v>
      </c>
      <c r="C16" s="103"/>
    </row>
    <row r="17" spans="1:3" ht="12.75">
      <c r="A17" s="95">
        <v>39161</v>
      </c>
      <c r="B17" s="109">
        <v>19.8</v>
      </c>
      <c r="C17" s="103"/>
    </row>
    <row r="18" spans="1:3" ht="12.75">
      <c r="A18" s="95">
        <v>39162</v>
      </c>
      <c r="B18" s="109">
        <v>19.8</v>
      </c>
      <c r="C18" s="103"/>
    </row>
    <row r="19" spans="1:3" ht="12.75">
      <c r="A19" s="95">
        <v>39163</v>
      </c>
      <c r="B19" s="109">
        <v>19.8</v>
      </c>
      <c r="C19" s="103"/>
    </row>
    <row r="20" spans="1:3" ht="12.75">
      <c r="A20" s="95">
        <v>39164</v>
      </c>
      <c r="B20" s="109">
        <v>19.5</v>
      </c>
      <c r="C20" s="103"/>
    </row>
    <row r="21" spans="1:3" ht="12.75">
      <c r="A21" s="95">
        <v>39167</v>
      </c>
      <c r="B21" s="109">
        <v>19.5</v>
      </c>
      <c r="C21" s="103"/>
    </row>
    <row r="22" spans="1:3" ht="12.75">
      <c r="A22" s="95">
        <v>39168</v>
      </c>
      <c r="B22" s="109">
        <v>19.5</v>
      </c>
      <c r="C22" s="103"/>
    </row>
    <row r="23" spans="1:3" ht="12.75">
      <c r="A23" s="95">
        <v>39169</v>
      </c>
      <c r="B23" s="109">
        <v>19.5</v>
      </c>
      <c r="C23" s="103"/>
    </row>
    <row r="24" spans="1:3" ht="12.75">
      <c r="A24" s="95">
        <v>39170</v>
      </c>
      <c r="B24" s="109">
        <v>19.5</v>
      </c>
      <c r="C24" s="103"/>
    </row>
    <row r="25" spans="1:3" ht="12.75">
      <c r="A25" s="95">
        <v>39171</v>
      </c>
      <c r="B25" s="109">
        <v>22.2</v>
      </c>
      <c r="C25" s="103"/>
    </row>
    <row r="26" spans="1:3" ht="12.75">
      <c r="A26" s="95">
        <v>39174</v>
      </c>
      <c r="B26" s="109">
        <v>22.2</v>
      </c>
      <c r="C26" s="103"/>
    </row>
    <row r="27" spans="1:3" ht="12.75">
      <c r="A27" s="95">
        <v>39175</v>
      </c>
      <c r="B27" s="109">
        <v>22.2</v>
      </c>
      <c r="C27" s="103"/>
    </row>
    <row r="28" spans="1:3" ht="12.75">
      <c r="A28" s="95">
        <v>39176</v>
      </c>
      <c r="B28" s="109">
        <v>22.2</v>
      </c>
      <c r="C28" s="103"/>
    </row>
    <row r="29" spans="1:3" ht="12.75">
      <c r="A29" s="95">
        <v>39177</v>
      </c>
      <c r="B29" s="109">
        <v>22.2</v>
      </c>
      <c r="C29" s="103"/>
    </row>
    <row r="30" spans="1:3" ht="12.75">
      <c r="A30" s="95">
        <v>39178</v>
      </c>
      <c r="B30" s="109">
        <v>20</v>
      </c>
      <c r="C30" s="103"/>
    </row>
    <row r="31" spans="1:3" ht="12.75">
      <c r="A31" s="95">
        <v>39182</v>
      </c>
      <c r="B31" s="109">
        <v>20</v>
      </c>
      <c r="C31" s="103"/>
    </row>
    <row r="32" spans="1:3" ht="12.75">
      <c r="A32" s="95">
        <v>39183</v>
      </c>
      <c r="B32" s="109">
        <v>20</v>
      </c>
      <c r="C32" s="103"/>
    </row>
    <row r="33" spans="1:3" ht="12.75">
      <c r="A33" s="95">
        <v>39184</v>
      </c>
      <c r="B33" s="109">
        <v>20</v>
      </c>
      <c r="C33" s="103"/>
    </row>
    <row r="34" spans="1:3" ht="12.75">
      <c r="A34" s="95">
        <v>39185</v>
      </c>
      <c r="B34" s="109">
        <v>19.5</v>
      </c>
      <c r="C34" s="103"/>
    </row>
    <row r="35" spans="1:3" ht="12.75">
      <c r="A35" s="95">
        <v>39188</v>
      </c>
      <c r="B35" s="109">
        <v>19.5</v>
      </c>
      <c r="C35" s="103"/>
    </row>
    <row r="36" spans="1:3" ht="12.75">
      <c r="A36" s="95">
        <v>39189</v>
      </c>
      <c r="B36" s="109">
        <v>19.5</v>
      </c>
      <c r="C36" s="103"/>
    </row>
    <row r="37" spans="1:3" ht="12.75">
      <c r="A37" s="95">
        <v>39190</v>
      </c>
      <c r="B37" s="109">
        <v>19.5</v>
      </c>
      <c r="C37" s="103"/>
    </row>
    <row r="38" spans="1:3" ht="12.75">
      <c r="A38" s="95">
        <v>39191</v>
      </c>
      <c r="B38" s="109">
        <v>19.5</v>
      </c>
      <c r="C38" s="103"/>
    </row>
    <row r="39" spans="1:3" ht="12.75">
      <c r="A39" s="95">
        <v>39192</v>
      </c>
      <c r="B39" s="109">
        <v>17.386</v>
      </c>
      <c r="C39" s="103"/>
    </row>
    <row r="40" spans="1:3" ht="12.75">
      <c r="A40" s="95">
        <v>39195</v>
      </c>
      <c r="B40" s="109">
        <v>17.386</v>
      </c>
      <c r="C40" s="103"/>
    </row>
    <row r="41" spans="1:3" ht="12.75">
      <c r="A41" s="95">
        <v>39196</v>
      </c>
      <c r="B41" s="109">
        <v>17.386</v>
      </c>
      <c r="C41" s="103"/>
    </row>
    <row r="42" spans="1:3" ht="12.75">
      <c r="A42" s="95">
        <v>39197</v>
      </c>
      <c r="B42" s="109">
        <v>17.386</v>
      </c>
      <c r="C42" s="103"/>
    </row>
    <row r="43" spans="1:3" ht="12.75">
      <c r="A43" s="95">
        <v>39198</v>
      </c>
      <c r="B43" s="109">
        <v>17.386</v>
      </c>
      <c r="C43" s="103"/>
    </row>
    <row r="44" spans="1:3" ht="12.75">
      <c r="A44" s="95">
        <v>39199</v>
      </c>
      <c r="B44" s="109">
        <v>23.4</v>
      </c>
      <c r="C44" s="103"/>
    </row>
    <row r="45" spans="1:3" ht="12.75">
      <c r="A45" s="95">
        <v>39202</v>
      </c>
      <c r="B45" s="109">
        <v>23.4</v>
      </c>
      <c r="C45" s="103"/>
    </row>
    <row r="46" spans="1:3" ht="12.75">
      <c r="A46" s="95">
        <v>39204</v>
      </c>
      <c r="B46" s="109">
        <v>23.4</v>
      </c>
      <c r="C46" s="103"/>
    </row>
    <row r="47" spans="1:3" ht="12.75">
      <c r="A47" s="95">
        <v>39206</v>
      </c>
      <c r="B47" s="109">
        <v>20.5585</v>
      </c>
      <c r="C47" s="103"/>
    </row>
    <row r="48" spans="1:3" ht="12.75">
      <c r="A48" s="95">
        <v>39209</v>
      </c>
      <c r="B48" s="109">
        <v>20.5585</v>
      </c>
      <c r="C48" s="103"/>
    </row>
    <row r="49" spans="1:3" ht="12.75">
      <c r="A49" s="95">
        <v>39210</v>
      </c>
      <c r="B49" s="109">
        <v>20.5585</v>
      </c>
      <c r="C49" s="103"/>
    </row>
    <row r="50" spans="1:3" ht="12.75">
      <c r="A50" s="95">
        <v>39211</v>
      </c>
      <c r="B50" s="109">
        <v>20.5585</v>
      </c>
      <c r="C50" s="103"/>
    </row>
    <row r="51" spans="1:3" ht="12.75">
      <c r="A51" s="95">
        <v>39212</v>
      </c>
      <c r="B51" s="109">
        <v>20.5585</v>
      </c>
      <c r="C51" s="103"/>
    </row>
    <row r="52" spans="1:3" ht="12.75">
      <c r="A52" s="95">
        <v>39213</v>
      </c>
      <c r="B52" s="109">
        <v>22</v>
      </c>
      <c r="C52" s="103"/>
    </row>
    <row r="53" spans="1:3" ht="12.75">
      <c r="A53" s="95">
        <v>39216</v>
      </c>
      <c r="B53" s="109">
        <v>22</v>
      </c>
      <c r="C53" s="103"/>
    </row>
    <row r="54" spans="1:3" ht="12.75">
      <c r="A54" s="95">
        <v>39217</v>
      </c>
      <c r="B54" s="109">
        <v>22</v>
      </c>
      <c r="C54" s="103"/>
    </row>
    <row r="55" spans="1:3" ht="12.75">
      <c r="A55" s="95">
        <v>39218</v>
      </c>
      <c r="B55" s="109">
        <v>22</v>
      </c>
      <c r="C55" s="103"/>
    </row>
    <row r="56" spans="1:3" ht="12.75">
      <c r="A56" s="95">
        <v>39219</v>
      </c>
      <c r="B56" s="109">
        <v>22</v>
      </c>
      <c r="C56" s="103"/>
    </row>
    <row r="57" spans="1:3" ht="12.75">
      <c r="A57" s="95">
        <v>39220</v>
      </c>
      <c r="B57" s="109">
        <v>20.8</v>
      </c>
      <c r="C57" s="103"/>
    </row>
    <row r="58" spans="1:3" ht="12.75">
      <c r="A58" s="95">
        <v>39223</v>
      </c>
      <c r="B58" s="109">
        <v>20.8</v>
      </c>
      <c r="C58" s="103"/>
    </row>
    <row r="59" spans="1:3" ht="12.75">
      <c r="A59" s="95">
        <v>39224</v>
      </c>
      <c r="B59" s="109">
        <v>20.8</v>
      </c>
      <c r="C59" s="103"/>
    </row>
    <row r="60" spans="1:3" ht="12.75">
      <c r="A60" s="95">
        <v>39225</v>
      </c>
      <c r="B60" s="109">
        <v>20.8</v>
      </c>
      <c r="C60" s="103"/>
    </row>
    <row r="61" spans="1:3" ht="12.75">
      <c r="A61" s="95">
        <v>39226</v>
      </c>
      <c r="B61" s="109">
        <v>20.8</v>
      </c>
      <c r="C61" s="103"/>
    </row>
    <row r="62" spans="1:3" ht="12.75">
      <c r="A62" s="95">
        <v>39227</v>
      </c>
      <c r="B62" s="109">
        <v>21.7</v>
      </c>
      <c r="C62" s="103"/>
    </row>
    <row r="63" spans="1:3" ht="12.75">
      <c r="A63" s="95">
        <v>39230</v>
      </c>
      <c r="B63" s="109">
        <v>21.7</v>
      </c>
      <c r="C63" s="103"/>
    </row>
    <row r="64" spans="1:3" ht="12.75">
      <c r="A64" s="95">
        <v>39231</v>
      </c>
      <c r="B64" s="109">
        <v>21.7</v>
      </c>
      <c r="C64" s="103"/>
    </row>
    <row r="65" spans="1:3" ht="12.75">
      <c r="A65" s="95">
        <v>39232</v>
      </c>
      <c r="B65" s="109">
        <v>21.7</v>
      </c>
      <c r="C65" s="103"/>
    </row>
    <row r="66" spans="1:3" ht="12.75">
      <c r="A66" s="95">
        <v>39233</v>
      </c>
      <c r="B66" s="109">
        <v>21.7</v>
      </c>
      <c r="C66" s="103"/>
    </row>
    <row r="67" spans="1:3" ht="12.75">
      <c r="A67" s="95">
        <v>39234</v>
      </c>
      <c r="B67" s="109">
        <v>22.176669999999998</v>
      </c>
      <c r="C67" s="103"/>
    </row>
    <row r="68" spans="1:3" ht="12.75">
      <c r="A68" s="95">
        <v>39237</v>
      </c>
      <c r="B68" s="109">
        <v>22.176669999999998</v>
      </c>
      <c r="C68" s="103"/>
    </row>
    <row r="69" spans="1:3" ht="12.75">
      <c r="A69" s="95">
        <v>39238</v>
      </c>
      <c r="B69" s="109">
        <v>22.176669999999998</v>
      </c>
      <c r="C69" s="103"/>
    </row>
    <row r="70" spans="1:3" ht="12.75">
      <c r="A70" s="95">
        <v>39239</v>
      </c>
      <c r="B70" s="109">
        <v>22.176669999999998</v>
      </c>
      <c r="C70" s="103"/>
    </row>
    <row r="71" spans="1:3" ht="12.75">
      <c r="A71" s="95">
        <v>39241</v>
      </c>
      <c r="B71" s="109">
        <v>20.8803</v>
      </c>
      <c r="C71" s="103"/>
    </row>
    <row r="72" spans="1:3" ht="12.75">
      <c r="A72" s="95">
        <v>39244</v>
      </c>
      <c r="B72" s="109">
        <v>20.8803</v>
      </c>
      <c r="C72" s="103"/>
    </row>
    <row r="73" spans="1:3" ht="12.75">
      <c r="A73" s="95">
        <v>39245</v>
      </c>
      <c r="B73" s="109">
        <v>20.8803</v>
      </c>
      <c r="C73" s="103"/>
    </row>
    <row r="74" spans="1:3" ht="12.75">
      <c r="A74" s="95">
        <v>39246</v>
      </c>
      <c r="B74" s="109">
        <v>20.8803</v>
      </c>
      <c r="C74" s="103"/>
    </row>
    <row r="75" spans="1:3" ht="12.75">
      <c r="A75" s="95">
        <v>39247</v>
      </c>
      <c r="B75" s="109">
        <v>20.8803</v>
      </c>
      <c r="C75" s="103"/>
    </row>
    <row r="76" spans="1:3" ht="12.75">
      <c r="A76" s="95">
        <v>39248</v>
      </c>
      <c r="B76" s="109">
        <v>22.2</v>
      </c>
      <c r="C76" s="103"/>
    </row>
    <row r="77" spans="1:3" ht="12.75">
      <c r="A77" s="95">
        <v>39251</v>
      </c>
      <c r="B77" s="109">
        <v>22.2</v>
      </c>
      <c r="C77" s="103"/>
    </row>
    <row r="78" spans="1:3" ht="12.75">
      <c r="A78" s="95">
        <v>39252</v>
      </c>
      <c r="B78" s="109">
        <v>22.2</v>
      </c>
      <c r="C78" s="103"/>
    </row>
    <row r="79" spans="1:3" ht="12.75">
      <c r="A79" s="95">
        <v>39253</v>
      </c>
      <c r="B79" s="109">
        <v>22.2</v>
      </c>
      <c r="C79" s="103"/>
    </row>
    <row r="80" spans="1:3" ht="12.75">
      <c r="A80" s="95">
        <v>39254</v>
      </c>
      <c r="B80" s="109">
        <v>22.2</v>
      </c>
      <c r="C80" s="103"/>
    </row>
    <row r="81" spans="1:3" ht="12.75">
      <c r="A81" s="95">
        <v>39255</v>
      </c>
      <c r="B81" s="109">
        <v>21.6</v>
      </c>
      <c r="C81" s="103"/>
    </row>
    <row r="82" spans="1:3" ht="12.75">
      <c r="A82" s="95">
        <v>39258</v>
      </c>
      <c r="B82" s="109">
        <v>21.6</v>
      </c>
      <c r="C82" s="103"/>
    </row>
    <row r="83" spans="1:3" ht="12.75">
      <c r="A83" s="95">
        <v>39259</v>
      </c>
      <c r="B83" s="109">
        <v>21.6</v>
      </c>
      <c r="C83" s="103"/>
    </row>
    <row r="84" spans="1:3" ht="12.75">
      <c r="A84" s="95">
        <v>39260</v>
      </c>
      <c r="B84" s="109">
        <v>21.6</v>
      </c>
      <c r="C84" s="103"/>
    </row>
    <row r="85" spans="1:3" ht="12.75">
      <c r="A85" s="95">
        <v>39261</v>
      </c>
      <c r="B85" s="109">
        <v>21.6</v>
      </c>
      <c r="C85" s="103"/>
    </row>
    <row r="86" spans="1:3" ht="12.75">
      <c r="A86" s="95">
        <v>39262</v>
      </c>
      <c r="B86" s="109">
        <v>20.21725</v>
      </c>
      <c r="C86" s="103"/>
    </row>
    <row r="87" spans="1:3" ht="12.75">
      <c r="A87" s="95">
        <v>39265</v>
      </c>
      <c r="B87" s="109">
        <v>20.21725</v>
      </c>
      <c r="C87" s="103"/>
    </row>
    <row r="88" spans="1:3" ht="12.75">
      <c r="A88" s="95">
        <v>39266</v>
      </c>
      <c r="B88" s="109">
        <v>20.21725</v>
      </c>
      <c r="C88" s="103"/>
    </row>
    <row r="89" spans="1:3" ht="12.75">
      <c r="A89" s="95">
        <v>39267</v>
      </c>
      <c r="B89" s="109">
        <v>20.21725</v>
      </c>
      <c r="C89" s="103"/>
    </row>
    <row r="90" spans="1:3" ht="12.75">
      <c r="A90" s="95">
        <v>39268</v>
      </c>
      <c r="B90" s="109">
        <v>20.21725</v>
      </c>
      <c r="C90" s="103"/>
    </row>
    <row r="91" spans="1:3" ht="12.75">
      <c r="A91" s="95">
        <v>39269</v>
      </c>
      <c r="B91" s="109">
        <v>21.35621</v>
      </c>
      <c r="C91" s="103"/>
    </row>
    <row r="92" spans="1:3" ht="12.75">
      <c r="A92" s="95">
        <v>39272</v>
      </c>
      <c r="B92" s="109">
        <v>21.35621</v>
      </c>
      <c r="C92" s="103"/>
    </row>
    <row r="93" spans="1:3" ht="12.75">
      <c r="A93" s="95">
        <v>39273</v>
      </c>
      <c r="B93" s="109">
        <v>21.35621</v>
      </c>
      <c r="C93" s="103"/>
    </row>
    <row r="94" spans="1:3" ht="12.75">
      <c r="A94" s="95">
        <v>39274</v>
      </c>
      <c r="B94" s="109">
        <v>21.35621</v>
      </c>
      <c r="C94" s="103"/>
    </row>
    <row r="95" spans="1:3" ht="12.75">
      <c r="A95" s="95">
        <v>39275</v>
      </c>
      <c r="B95" s="109">
        <v>21.35621</v>
      </c>
      <c r="C95" s="103"/>
    </row>
    <row r="96" spans="1:3" ht="12.75">
      <c r="A96" s="95">
        <v>39276</v>
      </c>
      <c r="B96" s="109">
        <v>20.7</v>
      </c>
      <c r="C96" s="103"/>
    </row>
    <row r="97" spans="1:3" ht="12.75">
      <c r="A97" s="95">
        <v>39279</v>
      </c>
      <c r="B97" s="109">
        <v>20.7</v>
      </c>
      <c r="C97" s="103"/>
    </row>
    <row r="98" spans="1:3" ht="12.75">
      <c r="A98" s="95">
        <v>39280</v>
      </c>
      <c r="B98" s="109">
        <v>20.7</v>
      </c>
      <c r="C98" s="103"/>
    </row>
    <row r="99" spans="1:3" ht="12.75">
      <c r="A99" s="95">
        <v>39281</v>
      </c>
      <c r="B99" s="109">
        <v>20.7</v>
      </c>
      <c r="C99" s="103"/>
    </row>
    <row r="100" spans="1:3" ht="12.75">
      <c r="A100" s="95">
        <v>39282</v>
      </c>
      <c r="B100" s="109">
        <v>20.7</v>
      </c>
      <c r="C100" s="103"/>
    </row>
    <row r="101" spans="1:3" ht="12.75">
      <c r="A101" s="95">
        <v>39283</v>
      </c>
      <c r="B101" s="109">
        <v>19.023</v>
      </c>
      <c r="C101" s="103"/>
    </row>
    <row r="102" spans="1:3" ht="12.75">
      <c r="A102" s="95">
        <v>39286</v>
      </c>
      <c r="B102" s="109">
        <v>19.023</v>
      </c>
      <c r="C102" s="103"/>
    </row>
    <row r="103" spans="1:3" ht="12.75">
      <c r="A103" s="95">
        <v>39287</v>
      </c>
      <c r="B103" s="109">
        <v>19.023</v>
      </c>
      <c r="C103" s="103"/>
    </row>
    <row r="104" spans="1:3" ht="12.75">
      <c r="A104" s="95">
        <v>39288</v>
      </c>
      <c r="B104" s="109">
        <v>19.023</v>
      </c>
      <c r="C104" s="103"/>
    </row>
    <row r="105" spans="1:3" ht="12.75">
      <c r="A105" s="95">
        <v>39289</v>
      </c>
      <c r="B105" s="109">
        <v>19.023</v>
      </c>
      <c r="C105" s="103"/>
    </row>
    <row r="106" spans="1:3" ht="12.75">
      <c r="A106" s="95">
        <v>39290</v>
      </c>
      <c r="B106" s="109">
        <v>16.1432</v>
      </c>
      <c r="C106" s="103"/>
    </row>
    <row r="107" spans="1:3" ht="12.75">
      <c r="A107" s="95">
        <v>39293</v>
      </c>
      <c r="B107" s="109">
        <v>16.1432</v>
      </c>
      <c r="C107" s="103"/>
    </row>
    <row r="108" spans="1:3" ht="12.75">
      <c r="A108" s="95">
        <v>39294</v>
      </c>
      <c r="B108" s="109">
        <v>16.1432</v>
      </c>
      <c r="C108" s="103"/>
    </row>
    <row r="109" spans="1:3" ht="12.75">
      <c r="A109" s="95">
        <v>39295</v>
      </c>
      <c r="B109" s="109">
        <v>16.1432</v>
      </c>
      <c r="C109" s="103"/>
    </row>
    <row r="110" spans="1:3" ht="12.75">
      <c r="A110" s="95">
        <v>39296</v>
      </c>
      <c r="B110" s="109">
        <v>16.1432</v>
      </c>
      <c r="C110" s="103"/>
    </row>
    <row r="111" spans="1:3" ht="12.75">
      <c r="A111" s="95">
        <v>39297</v>
      </c>
      <c r="B111" s="109">
        <v>20.7408</v>
      </c>
      <c r="C111" s="103"/>
    </row>
    <row r="112" spans="1:3" ht="12.75">
      <c r="A112" s="95">
        <v>39300</v>
      </c>
      <c r="B112" s="109">
        <v>20.7408</v>
      </c>
      <c r="C112" s="103"/>
    </row>
    <row r="113" spans="1:3" ht="12.75">
      <c r="A113" s="95">
        <v>39301</v>
      </c>
      <c r="B113" s="109">
        <v>20.7408</v>
      </c>
      <c r="C113" s="103"/>
    </row>
    <row r="114" spans="1:3" ht="12.75">
      <c r="A114" s="95">
        <v>39302</v>
      </c>
      <c r="B114" s="109">
        <v>20.7408</v>
      </c>
      <c r="C114" s="103"/>
    </row>
    <row r="115" spans="1:3" ht="12.75">
      <c r="A115" s="95">
        <v>39303</v>
      </c>
      <c r="B115" s="109">
        <v>20.7408</v>
      </c>
      <c r="C115" s="103"/>
    </row>
    <row r="116" spans="1:3" ht="12.75">
      <c r="A116" s="95">
        <v>39304</v>
      </c>
      <c r="B116" s="109">
        <v>19.3618</v>
      </c>
      <c r="C116" s="103"/>
    </row>
    <row r="117" spans="1:3" ht="12.75">
      <c r="A117" s="95">
        <v>39307</v>
      </c>
      <c r="B117" s="109">
        <v>19.3618</v>
      </c>
      <c r="C117" s="103"/>
    </row>
    <row r="118" spans="1:3" ht="12.75">
      <c r="A118" s="95">
        <v>39308</v>
      </c>
      <c r="B118" s="109">
        <v>19.3618</v>
      </c>
      <c r="C118" s="103"/>
    </row>
    <row r="119" spans="1:3" ht="12.75">
      <c r="A119" s="95">
        <v>39310</v>
      </c>
      <c r="B119" s="109">
        <v>19.3618</v>
      </c>
      <c r="C119" s="103"/>
    </row>
    <row r="120" spans="1:3" ht="12.75">
      <c r="A120" s="95">
        <v>39311</v>
      </c>
      <c r="B120" s="109">
        <v>19.061400000000003</v>
      </c>
      <c r="C120" s="103"/>
    </row>
    <row r="121" spans="1:3" ht="12.75">
      <c r="A121" s="95">
        <v>39314</v>
      </c>
      <c r="B121" s="109">
        <v>19.061400000000003</v>
      </c>
      <c r="C121" s="103"/>
    </row>
    <row r="122" spans="1:3" ht="12.75">
      <c r="A122" s="95">
        <v>39315</v>
      </c>
      <c r="B122" s="109">
        <v>19.061400000000003</v>
      </c>
      <c r="C122" s="103"/>
    </row>
    <row r="123" spans="1:3" ht="12.75">
      <c r="A123" s="95">
        <v>39316</v>
      </c>
      <c r="B123" s="109">
        <v>19.061400000000003</v>
      </c>
      <c r="C123" s="103"/>
    </row>
    <row r="124" spans="1:3" ht="12.75">
      <c r="A124" s="95">
        <v>39317</v>
      </c>
      <c r="B124" s="109">
        <v>19.061400000000003</v>
      </c>
      <c r="C124" s="103"/>
    </row>
    <row r="125" spans="1:3" ht="12.75">
      <c r="A125" s="95">
        <v>39318</v>
      </c>
      <c r="B125" s="109">
        <v>22.6</v>
      </c>
      <c r="C125" s="103"/>
    </row>
    <row r="126" spans="1:3" ht="12.75">
      <c r="A126" s="95">
        <v>39321</v>
      </c>
      <c r="B126" s="109">
        <v>22.6</v>
      </c>
      <c r="C126" s="103"/>
    </row>
    <row r="127" spans="1:3" ht="12.75">
      <c r="A127" s="95">
        <v>39322</v>
      </c>
      <c r="B127" s="109">
        <v>22.6</v>
      </c>
      <c r="C127" s="103"/>
    </row>
    <row r="128" spans="1:3" ht="12.75">
      <c r="A128" s="95">
        <v>39323</v>
      </c>
      <c r="B128" s="109">
        <v>22.6</v>
      </c>
      <c r="C128" s="103"/>
    </row>
    <row r="129" spans="1:3" ht="12.75">
      <c r="A129" s="95">
        <v>39324</v>
      </c>
      <c r="B129" s="109">
        <v>22.6</v>
      </c>
      <c r="C129" s="103"/>
    </row>
    <row r="130" spans="1:3" ht="12.75">
      <c r="A130" s="95">
        <v>39325</v>
      </c>
      <c r="B130" s="109">
        <v>21</v>
      </c>
      <c r="C130" s="103"/>
    </row>
    <row r="131" spans="1:3" ht="12.75">
      <c r="A131" s="95">
        <v>39328</v>
      </c>
      <c r="B131" s="109">
        <v>21</v>
      </c>
      <c r="C131" s="103"/>
    </row>
    <row r="132" spans="1:3" ht="12.75">
      <c r="A132" s="95">
        <v>39329</v>
      </c>
      <c r="B132" s="109">
        <v>21</v>
      </c>
      <c r="C132" s="103"/>
    </row>
    <row r="133" spans="1:3" ht="12.75">
      <c r="A133" s="95">
        <v>39330</v>
      </c>
      <c r="B133" s="109">
        <v>21</v>
      </c>
      <c r="C133" s="103"/>
    </row>
    <row r="134" spans="1:3" ht="12.75">
      <c r="A134" s="95">
        <v>39331</v>
      </c>
      <c r="B134" s="109">
        <v>21</v>
      </c>
      <c r="C134" s="103"/>
    </row>
    <row r="135" spans="1:3" ht="12.75">
      <c r="A135" s="95">
        <v>39332</v>
      </c>
      <c r="B135" s="109">
        <v>21.3</v>
      </c>
      <c r="C135" s="103"/>
    </row>
    <row r="136" spans="1:3" ht="12.75">
      <c r="A136" s="95">
        <v>39335</v>
      </c>
      <c r="B136" s="109">
        <v>21.3</v>
      </c>
      <c r="C136" s="103"/>
    </row>
    <row r="137" spans="1:3" ht="12.75">
      <c r="A137" s="95">
        <v>39336</v>
      </c>
      <c r="B137" s="109">
        <v>21.3</v>
      </c>
      <c r="C137" s="103"/>
    </row>
    <row r="138" spans="1:3" ht="12.75">
      <c r="A138" s="95">
        <v>39337</v>
      </c>
      <c r="B138" s="109">
        <v>21.3</v>
      </c>
      <c r="C138" s="103"/>
    </row>
    <row r="139" spans="1:3" ht="12.75">
      <c r="A139" s="95">
        <v>39338</v>
      </c>
      <c r="B139" s="109">
        <v>21.3</v>
      </c>
      <c r="C139" s="103"/>
    </row>
    <row r="140" spans="1:3" ht="12.75">
      <c r="A140" s="95">
        <v>39339</v>
      </c>
      <c r="B140" s="109">
        <v>17.39744</v>
      </c>
      <c r="C140" s="103"/>
    </row>
    <row r="141" spans="1:3" ht="12.75">
      <c r="A141" s="95">
        <v>39342</v>
      </c>
      <c r="B141" s="109">
        <v>17.39744</v>
      </c>
      <c r="C141" s="103"/>
    </row>
    <row r="142" spans="1:3" ht="12.75">
      <c r="A142" s="95">
        <v>39343</v>
      </c>
      <c r="B142" s="109">
        <v>17.39744</v>
      </c>
      <c r="C142" s="103"/>
    </row>
    <row r="143" spans="1:3" ht="12.75">
      <c r="A143" s="95">
        <v>39344</v>
      </c>
      <c r="B143" s="109">
        <v>17.39744</v>
      </c>
      <c r="C143" s="103"/>
    </row>
    <row r="144" spans="1:3" ht="12.75">
      <c r="A144" s="95">
        <v>39345</v>
      </c>
      <c r="B144" s="109">
        <v>17.39744</v>
      </c>
      <c r="C144" s="103"/>
    </row>
    <row r="145" spans="1:3" ht="12.75">
      <c r="A145" s="95">
        <v>39346</v>
      </c>
      <c r="B145" s="109">
        <v>20.43629</v>
      </c>
      <c r="C145" s="103"/>
    </row>
    <row r="146" spans="1:3" ht="12.75">
      <c r="A146" s="95">
        <v>39349</v>
      </c>
      <c r="B146" s="109">
        <v>20.43629</v>
      </c>
      <c r="C146" s="103"/>
    </row>
    <row r="147" spans="1:3" ht="12.75">
      <c r="A147" s="95">
        <v>39350</v>
      </c>
      <c r="B147" s="109">
        <v>20.43629</v>
      </c>
      <c r="C147" s="103"/>
    </row>
    <row r="148" spans="1:3" ht="12.75">
      <c r="A148" s="95">
        <v>39351</v>
      </c>
      <c r="B148" s="109">
        <v>20.43629</v>
      </c>
      <c r="C148" s="103"/>
    </row>
    <row r="149" spans="1:3" ht="12.75">
      <c r="A149" s="95">
        <v>39352</v>
      </c>
      <c r="B149" s="109">
        <v>20.43629</v>
      </c>
      <c r="C149" s="103"/>
    </row>
    <row r="150" spans="1:3" ht="12.75">
      <c r="A150" s="95">
        <v>39353</v>
      </c>
      <c r="B150" s="109">
        <v>21.501900000000003</v>
      </c>
      <c r="C150" s="103"/>
    </row>
    <row r="151" spans="1:3" ht="12.75">
      <c r="A151" s="95">
        <v>39356</v>
      </c>
      <c r="B151" s="109">
        <v>21.501900000000003</v>
      </c>
      <c r="C151" s="103"/>
    </row>
    <row r="152" spans="1:3" ht="12.75">
      <c r="A152" s="95">
        <v>39357</v>
      </c>
      <c r="B152" s="109">
        <v>21.501900000000003</v>
      </c>
      <c r="C152" s="103"/>
    </row>
    <row r="153" spans="1:3" ht="12.75">
      <c r="A153" s="95">
        <v>39358</v>
      </c>
      <c r="B153" s="109">
        <v>21.501900000000003</v>
      </c>
      <c r="C153" s="103"/>
    </row>
    <row r="154" spans="1:3" ht="12.75">
      <c r="A154" s="95">
        <v>39359</v>
      </c>
      <c r="B154" s="109">
        <v>21.501900000000003</v>
      </c>
      <c r="C154" s="103"/>
    </row>
    <row r="155" spans="1:3" ht="12.75">
      <c r="A155" s="95">
        <v>39360</v>
      </c>
      <c r="B155" s="109">
        <v>19.5</v>
      </c>
      <c r="C155" s="103"/>
    </row>
    <row r="156" spans="1:3" ht="12.75">
      <c r="A156" s="95">
        <v>39363</v>
      </c>
      <c r="B156" s="109">
        <v>19.5</v>
      </c>
      <c r="C156" s="103"/>
    </row>
    <row r="157" spans="1:3" ht="12.75">
      <c r="A157" s="95">
        <v>39364</v>
      </c>
      <c r="B157" s="109">
        <v>19.5</v>
      </c>
      <c r="C157" s="103"/>
    </row>
    <row r="158" spans="1:3" ht="12.75">
      <c r="A158" s="95">
        <v>39365</v>
      </c>
      <c r="B158" s="109">
        <v>19.5</v>
      </c>
      <c r="C158" s="103"/>
    </row>
    <row r="159" spans="1:3" ht="12.75">
      <c r="A159" s="95">
        <v>39366</v>
      </c>
      <c r="B159" s="109">
        <v>19.5</v>
      </c>
      <c r="C159" s="103"/>
    </row>
    <row r="160" spans="1:3" ht="12.75">
      <c r="A160" s="95">
        <v>39367</v>
      </c>
      <c r="B160" s="109">
        <v>18.7</v>
      </c>
      <c r="C160" s="103"/>
    </row>
    <row r="161" spans="1:3" ht="12.75">
      <c r="A161" s="95">
        <v>39370</v>
      </c>
      <c r="B161" s="109">
        <v>18.7</v>
      </c>
      <c r="C161" s="103"/>
    </row>
    <row r="162" spans="1:3" ht="12.75">
      <c r="A162" s="95">
        <v>39371</v>
      </c>
      <c r="B162" s="109">
        <v>18.7</v>
      </c>
      <c r="C162" s="103"/>
    </row>
    <row r="163" spans="1:3" ht="12.75">
      <c r="A163" s="95">
        <v>39372</v>
      </c>
      <c r="B163" s="109">
        <v>18.7</v>
      </c>
      <c r="C163" s="103"/>
    </row>
    <row r="164" spans="1:3" ht="12.75">
      <c r="A164" s="95">
        <v>39373</v>
      </c>
      <c r="B164" s="109">
        <v>18.7</v>
      </c>
      <c r="C164" s="103"/>
    </row>
    <row r="165" spans="1:3" ht="12.75">
      <c r="A165" s="95">
        <v>39374</v>
      </c>
      <c r="B165" s="109">
        <v>17.969060000000002</v>
      </c>
      <c r="C165" s="103"/>
    </row>
    <row r="166" spans="1:3" ht="12.75">
      <c r="A166" s="95">
        <v>39377</v>
      </c>
      <c r="B166" s="109">
        <v>17.969060000000002</v>
      </c>
      <c r="C166" s="103"/>
    </row>
    <row r="167" spans="1:3" ht="12.75">
      <c r="A167" s="95">
        <v>39378</v>
      </c>
      <c r="B167" s="109">
        <v>17.969060000000002</v>
      </c>
      <c r="C167" s="103"/>
    </row>
    <row r="168" spans="1:3" ht="12.75">
      <c r="A168" s="95">
        <v>39379</v>
      </c>
      <c r="B168" s="109">
        <v>17.969060000000002</v>
      </c>
      <c r="C168" s="103"/>
    </row>
    <row r="169" spans="1:3" ht="12.75">
      <c r="A169" s="95">
        <v>39380</v>
      </c>
      <c r="B169" s="109">
        <v>17.969060000000002</v>
      </c>
      <c r="C169" s="103"/>
    </row>
    <row r="170" spans="1:3" ht="12.75">
      <c r="A170" s="95">
        <v>39381</v>
      </c>
      <c r="B170" s="109">
        <v>19.9</v>
      </c>
      <c r="C170" s="103"/>
    </row>
    <row r="171" spans="1:3" ht="12.75">
      <c r="A171" s="95">
        <v>39384</v>
      </c>
      <c r="B171" s="109">
        <v>19.9</v>
      </c>
      <c r="C171" s="103"/>
    </row>
    <row r="172" spans="1:3" ht="12.75">
      <c r="A172" s="95">
        <v>39385</v>
      </c>
      <c r="B172" s="109">
        <v>19.9</v>
      </c>
      <c r="C172" s="103"/>
    </row>
    <row r="173" spans="1:3" ht="12.75">
      <c r="A173" s="95">
        <v>39386</v>
      </c>
      <c r="B173" s="109">
        <v>19.9</v>
      </c>
      <c r="C173" s="103"/>
    </row>
    <row r="174" spans="1:3" ht="12.75">
      <c r="A174" s="95">
        <v>39388</v>
      </c>
      <c r="B174" s="109">
        <v>15.730889999999999</v>
      </c>
      <c r="C174" s="103"/>
    </row>
    <row r="175" spans="1:3" ht="12.75">
      <c r="A175" s="95">
        <v>39391</v>
      </c>
      <c r="B175" s="109">
        <v>15.730889999999999</v>
      </c>
      <c r="C175" s="103"/>
    </row>
    <row r="176" spans="1:3" ht="12.75">
      <c r="A176" s="95">
        <v>39392</v>
      </c>
      <c r="B176" s="109">
        <v>15.730889999999999</v>
      </c>
      <c r="C176" s="103"/>
    </row>
    <row r="177" spans="1:3" ht="12.75">
      <c r="A177" s="95">
        <v>39393</v>
      </c>
      <c r="B177" s="109">
        <v>15.730889999999999</v>
      </c>
      <c r="C177" s="103"/>
    </row>
    <row r="178" spans="1:3" ht="12.75">
      <c r="A178" s="95">
        <v>39394</v>
      </c>
      <c r="B178" s="109">
        <v>15.730889999999999</v>
      </c>
      <c r="C178" s="103"/>
    </row>
    <row r="179" spans="1:3" ht="12.75">
      <c r="A179" s="95">
        <v>39395</v>
      </c>
      <c r="B179" s="109">
        <v>19.3342</v>
      </c>
      <c r="C179" s="103"/>
    </row>
    <row r="180" spans="1:3" ht="12.75">
      <c r="A180" s="95">
        <v>39398</v>
      </c>
      <c r="B180" s="109">
        <v>19.3342</v>
      </c>
      <c r="C180" s="103"/>
    </row>
    <row r="181" spans="1:3" ht="12.75">
      <c r="A181" s="95">
        <v>39399</v>
      </c>
      <c r="B181" s="109">
        <v>19.3342</v>
      </c>
      <c r="C181" s="103"/>
    </row>
    <row r="182" spans="1:3" ht="12.75">
      <c r="A182" s="95">
        <v>39400</v>
      </c>
      <c r="B182" s="109">
        <v>19.3342</v>
      </c>
      <c r="C182" s="103"/>
    </row>
    <row r="183" spans="1:3" ht="12.75">
      <c r="A183" s="95">
        <v>39401</v>
      </c>
      <c r="B183" s="109">
        <v>19.3342</v>
      </c>
      <c r="C183" s="103"/>
    </row>
    <row r="184" spans="1:3" ht="12.75">
      <c r="A184" s="95">
        <v>39402</v>
      </c>
      <c r="B184" s="109">
        <v>16.981900000000003</v>
      </c>
      <c r="C184" s="103"/>
    </row>
    <row r="185" spans="1:3" ht="12.75">
      <c r="A185" s="95">
        <v>39405</v>
      </c>
      <c r="B185" s="109">
        <v>16.981900000000003</v>
      </c>
      <c r="C185" s="103"/>
    </row>
    <row r="186" spans="1:3" ht="12.75">
      <c r="A186" s="95">
        <v>39406</v>
      </c>
      <c r="B186" s="109">
        <v>16.981900000000003</v>
      </c>
      <c r="C186" s="103"/>
    </row>
    <row r="187" spans="1:3" ht="12.75">
      <c r="A187" s="95">
        <v>39407</v>
      </c>
      <c r="B187" s="109">
        <v>16.981900000000003</v>
      </c>
      <c r="C187" s="103"/>
    </row>
    <row r="188" spans="1:3" ht="12.75">
      <c r="A188" s="95">
        <v>39408</v>
      </c>
      <c r="B188" s="109">
        <v>16.981900000000003</v>
      </c>
      <c r="C188" s="103"/>
    </row>
    <row r="189" spans="1:3" ht="12.75">
      <c r="A189" s="95">
        <v>39409</v>
      </c>
      <c r="B189" s="109">
        <v>20.5</v>
      </c>
      <c r="C189" s="103"/>
    </row>
    <row r="190" spans="1:3" ht="12.75">
      <c r="A190" s="95">
        <v>39412</v>
      </c>
      <c r="B190" s="109">
        <v>20.5</v>
      </c>
      <c r="C190" s="103"/>
    </row>
    <row r="191" spans="1:3" ht="12.75">
      <c r="A191" s="95">
        <v>39413</v>
      </c>
      <c r="B191" s="109">
        <v>20.5</v>
      </c>
      <c r="C191" s="103"/>
    </row>
    <row r="192" spans="1:3" ht="12.75">
      <c r="A192" s="95">
        <v>39414</v>
      </c>
      <c r="B192" s="109">
        <v>20.5</v>
      </c>
      <c r="C192" s="103"/>
    </row>
    <row r="193" spans="1:3" ht="12.75">
      <c r="A193" s="95">
        <v>39415</v>
      </c>
      <c r="B193" s="109">
        <v>20.5</v>
      </c>
      <c r="C193" s="103"/>
    </row>
    <row r="194" spans="1:3" ht="12.75">
      <c r="A194" s="95">
        <v>39416</v>
      </c>
      <c r="B194" s="109">
        <v>7.492199999999979</v>
      </c>
      <c r="C194" s="103"/>
    </row>
    <row r="195" spans="1:3" ht="12.75">
      <c r="A195" s="95">
        <v>39419</v>
      </c>
      <c r="B195" s="109">
        <v>7.492199999999979</v>
      </c>
      <c r="C195" s="103"/>
    </row>
    <row r="196" spans="1:3" ht="12.75">
      <c r="A196" s="95">
        <v>39420</v>
      </c>
      <c r="B196" s="109">
        <v>7.492199999999979</v>
      </c>
      <c r="C196" s="103"/>
    </row>
    <row r="197" spans="1:3" ht="12.75">
      <c r="A197" s="95">
        <v>39421</v>
      </c>
      <c r="B197" s="109">
        <v>7.492199999999979</v>
      </c>
      <c r="C197" s="103"/>
    </row>
    <row r="198" spans="1:3" ht="12.75">
      <c r="A198" s="95">
        <v>39422</v>
      </c>
      <c r="B198" s="109">
        <v>7.492199999999979</v>
      </c>
      <c r="C198" s="103"/>
    </row>
    <row r="199" spans="1:3" ht="12.75">
      <c r="A199" s="95">
        <v>39423</v>
      </c>
      <c r="B199" s="109">
        <v>13.9926</v>
      </c>
      <c r="C199" s="103"/>
    </row>
    <row r="200" spans="1:3" ht="12.75">
      <c r="A200" s="95">
        <v>39426</v>
      </c>
      <c r="B200" s="109">
        <v>13.9926</v>
      </c>
      <c r="C200" s="103"/>
    </row>
    <row r="201" spans="1:3" ht="12.75">
      <c r="A201" s="95">
        <v>39427</v>
      </c>
      <c r="B201" s="109">
        <v>13.9926</v>
      </c>
      <c r="C201" s="103"/>
    </row>
    <row r="202" spans="1:3" ht="12.75">
      <c r="A202" s="95">
        <v>39428</v>
      </c>
      <c r="B202" s="109">
        <v>13.9926</v>
      </c>
      <c r="C202" s="103"/>
    </row>
    <row r="203" spans="1:3" ht="12.75">
      <c r="A203" s="95">
        <v>39429</v>
      </c>
      <c r="B203" s="109">
        <v>13.9926</v>
      </c>
      <c r="C203" s="103"/>
    </row>
    <row r="204" spans="1:3" ht="12.75">
      <c r="A204" s="95">
        <v>39430</v>
      </c>
      <c r="B204" s="109">
        <v>13.2676</v>
      </c>
      <c r="C204" s="103"/>
    </row>
    <row r="205" spans="1:3" ht="12.75">
      <c r="A205" s="95">
        <v>39433</v>
      </c>
      <c r="B205" s="109">
        <v>13.2676</v>
      </c>
      <c r="C205" s="103"/>
    </row>
    <row r="206" spans="1:3" ht="12.75">
      <c r="A206" s="95">
        <v>39434</v>
      </c>
      <c r="B206" s="109">
        <v>13.2676</v>
      </c>
      <c r="C206" s="103"/>
    </row>
    <row r="207" spans="1:3" ht="12.75">
      <c r="A207" s="95">
        <v>39435</v>
      </c>
      <c r="B207" s="109">
        <v>13.2676</v>
      </c>
      <c r="C207" s="103"/>
    </row>
    <row r="208" spans="1:3" ht="12.75">
      <c r="A208" s="95">
        <v>39436</v>
      </c>
      <c r="B208" s="109">
        <v>13.2676</v>
      </c>
      <c r="C208" s="103"/>
    </row>
    <row r="209" spans="1:3" ht="12.75">
      <c r="A209" s="95">
        <v>39437</v>
      </c>
      <c r="B209" s="109">
        <v>9.732349999999983</v>
      </c>
      <c r="C209" s="103"/>
    </row>
    <row r="210" spans="1:3" ht="12.75">
      <c r="A210" s="95">
        <v>39440</v>
      </c>
      <c r="B210" s="109">
        <v>9.732349999999983</v>
      </c>
      <c r="C210" s="103"/>
    </row>
    <row r="211" spans="1:3" ht="12.75">
      <c r="A211" s="95">
        <v>39443</v>
      </c>
      <c r="B211" s="109">
        <v>9.732349999999983</v>
      </c>
      <c r="C211" s="103"/>
    </row>
    <row r="212" spans="1:3" ht="12.75">
      <c r="A212" s="95">
        <v>39444</v>
      </c>
      <c r="B212" s="109">
        <v>7.768799999999983</v>
      </c>
      <c r="C212" s="103"/>
    </row>
    <row r="213" spans="1:3" ht="12.75">
      <c r="A213" s="95">
        <v>39447</v>
      </c>
      <c r="B213" s="109">
        <v>7.768799999999983</v>
      </c>
      <c r="C213" s="103"/>
    </row>
    <row r="214" spans="1:3" ht="12.75">
      <c r="A214" s="95">
        <v>39449</v>
      </c>
      <c r="B214" s="109">
        <v>7.768799999999983</v>
      </c>
      <c r="C214" s="103"/>
    </row>
    <row r="215" spans="1:3" ht="12.75">
      <c r="A215" s="95">
        <v>39450</v>
      </c>
      <c r="B215" s="109">
        <v>7.768799999999983</v>
      </c>
      <c r="C215" s="103"/>
    </row>
    <row r="216" spans="1:3" ht="12.75">
      <c r="A216" s="95">
        <v>39451</v>
      </c>
      <c r="B216" s="109">
        <v>11</v>
      </c>
      <c r="C216" s="103"/>
    </row>
    <row r="217" spans="1:3" ht="12.75">
      <c r="A217" s="95">
        <v>39454</v>
      </c>
      <c r="B217" s="109">
        <v>11</v>
      </c>
      <c r="C217" s="103"/>
    </row>
    <row r="218" spans="1:3" ht="12.75">
      <c r="A218" s="95">
        <v>39455</v>
      </c>
      <c r="B218" s="109">
        <v>11</v>
      </c>
      <c r="C218" s="103"/>
    </row>
    <row r="219" spans="1:3" ht="12.75">
      <c r="A219" s="95">
        <v>39456</v>
      </c>
      <c r="B219" s="109">
        <v>11</v>
      </c>
      <c r="C219" s="103"/>
    </row>
    <row r="220" spans="1:3" ht="12.75">
      <c r="A220" s="95">
        <v>39457</v>
      </c>
      <c r="B220" s="109">
        <v>11</v>
      </c>
      <c r="C220" s="103"/>
    </row>
    <row r="221" spans="1:3" ht="12.75">
      <c r="A221" s="95">
        <v>39458</v>
      </c>
      <c r="B221" s="109">
        <v>10.6891</v>
      </c>
      <c r="C221" s="103"/>
    </row>
    <row r="222" spans="1:3" ht="12.75">
      <c r="A222" s="95">
        <v>39461</v>
      </c>
      <c r="B222" s="109">
        <v>10.6891</v>
      </c>
      <c r="C222" s="103"/>
    </row>
    <row r="223" spans="1:3" ht="12.75">
      <c r="A223" s="95">
        <v>39462</v>
      </c>
      <c r="B223" s="109">
        <v>10.6891</v>
      </c>
      <c r="C223" s="103"/>
    </row>
    <row r="224" spans="1:3" ht="12.75">
      <c r="A224" s="95">
        <v>39463</v>
      </c>
      <c r="B224" s="109">
        <v>10.6891</v>
      </c>
      <c r="C224" s="103"/>
    </row>
    <row r="225" spans="1:3" ht="12.75">
      <c r="A225" s="95">
        <v>39464</v>
      </c>
      <c r="B225" s="109">
        <v>10.6891</v>
      </c>
      <c r="C225" s="103"/>
    </row>
    <row r="226" spans="1:3" ht="12.75">
      <c r="A226" s="95">
        <v>39465</v>
      </c>
      <c r="B226" s="109">
        <v>15.5</v>
      </c>
      <c r="C226" s="103"/>
    </row>
    <row r="227" spans="1:3" ht="12.75">
      <c r="A227" s="95">
        <v>39468</v>
      </c>
      <c r="B227" s="109">
        <v>15.5</v>
      </c>
      <c r="C227" s="103"/>
    </row>
    <row r="228" spans="1:3" ht="12.75">
      <c r="A228" s="95">
        <v>39469</v>
      </c>
      <c r="B228" s="109">
        <v>15.5</v>
      </c>
      <c r="C228" s="103"/>
    </row>
    <row r="229" spans="1:3" ht="12.75">
      <c r="A229" s="95">
        <v>39470</v>
      </c>
      <c r="B229" s="109">
        <v>15.5</v>
      </c>
      <c r="C229" s="103"/>
    </row>
    <row r="230" spans="1:3" ht="12.75">
      <c r="A230" s="95">
        <v>39471</v>
      </c>
      <c r="B230" s="109">
        <v>15.5</v>
      </c>
      <c r="C230" s="103"/>
    </row>
    <row r="231" spans="1:3" ht="12.75">
      <c r="A231" s="95">
        <v>39472</v>
      </c>
      <c r="B231" s="109">
        <v>14.0953</v>
      </c>
      <c r="C231" s="103"/>
    </row>
    <row r="232" spans="1:3" ht="12.75">
      <c r="A232" s="95">
        <v>39475</v>
      </c>
      <c r="B232" s="109">
        <v>14.0953</v>
      </c>
      <c r="C232" s="103"/>
    </row>
    <row r="233" spans="1:3" ht="12.75">
      <c r="A233" s="95">
        <v>39476</v>
      </c>
      <c r="B233" s="109">
        <v>14.0953</v>
      </c>
      <c r="C233" s="103"/>
    </row>
    <row r="234" spans="1:3" ht="12.75">
      <c r="A234" s="95">
        <v>39477</v>
      </c>
      <c r="B234" s="109">
        <v>14.0953</v>
      </c>
      <c r="C234" s="103"/>
    </row>
    <row r="235" spans="1:3" ht="12.75">
      <c r="A235" s="95">
        <v>39478</v>
      </c>
      <c r="B235" s="109">
        <v>14.0953</v>
      </c>
      <c r="C235" s="103"/>
    </row>
    <row r="236" spans="1:3" ht="12.75">
      <c r="A236" s="95">
        <v>39479</v>
      </c>
      <c r="B236" s="109">
        <v>15.1</v>
      </c>
      <c r="C236" s="103"/>
    </row>
    <row r="237" spans="1:3" ht="12.75">
      <c r="A237" s="95">
        <v>39482</v>
      </c>
      <c r="B237" s="109">
        <v>15.1</v>
      </c>
      <c r="C237" s="103"/>
    </row>
    <row r="238" spans="1:3" ht="12.75">
      <c r="A238" s="95">
        <v>39483</v>
      </c>
      <c r="B238" s="109">
        <v>15.1</v>
      </c>
      <c r="C238" s="103"/>
    </row>
    <row r="239" spans="1:3" ht="12.75">
      <c r="A239" s="95">
        <v>39484</v>
      </c>
      <c r="B239" s="109">
        <v>15.1</v>
      </c>
      <c r="C239" s="103"/>
    </row>
    <row r="240" spans="1:3" ht="12.75">
      <c r="A240" s="95">
        <v>39485</v>
      </c>
      <c r="B240" s="109">
        <v>15.1</v>
      </c>
      <c r="C240" s="103"/>
    </row>
    <row r="241" spans="1:3" ht="12.75">
      <c r="A241" s="95">
        <v>39486</v>
      </c>
      <c r="B241" s="109">
        <v>13.3</v>
      </c>
      <c r="C241" s="103"/>
    </row>
    <row r="242" spans="1:3" ht="12.75">
      <c r="A242" s="95">
        <v>39489</v>
      </c>
      <c r="B242" s="109">
        <v>13.3</v>
      </c>
      <c r="C242" s="103"/>
    </row>
    <row r="243" spans="1:3" ht="12.75">
      <c r="A243" s="95">
        <v>39490</v>
      </c>
      <c r="B243" s="109">
        <v>13.3</v>
      </c>
      <c r="C243" s="103"/>
    </row>
    <row r="244" spans="1:3" ht="12.75">
      <c r="A244" s="95">
        <v>39491</v>
      </c>
      <c r="B244" s="109">
        <v>13.3</v>
      </c>
      <c r="C244" s="103"/>
    </row>
    <row r="245" spans="1:3" ht="12.75">
      <c r="A245" s="95">
        <v>39492</v>
      </c>
      <c r="B245" s="109">
        <v>13.3</v>
      </c>
      <c r="C245" s="103"/>
    </row>
    <row r="246" spans="1:3" ht="12.75">
      <c r="A246" s="95">
        <v>39493</v>
      </c>
      <c r="B246" s="109">
        <v>13.5</v>
      </c>
      <c r="C246" s="103"/>
    </row>
    <row r="247" spans="1:3" ht="12.75">
      <c r="A247" s="95">
        <v>39496</v>
      </c>
      <c r="B247" s="109">
        <v>13.5</v>
      </c>
      <c r="C247" s="103"/>
    </row>
    <row r="248" spans="1:3" ht="12.75">
      <c r="A248" s="95">
        <v>39497</v>
      </c>
      <c r="B248" s="109">
        <v>13.5</v>
      </c>
      <c r="C248" s="103"/>
    </row>
    <row r="249" spans="1:3" ht="12.75">
      <c r="A249" s="95">
        <v>39498</v>
      </c>
      <c r="B249" s="109">
        <v>13.5</v>
      </c>
      <c r="C249" s="103"/>
    </row>
    <row r="250" spans="1:3" ht="12.75">
      <c r="A250" s="95">
        <v>39499</v>
      </c>
      <c r="B250" s="109">
        <v>13.5</v>
      </c>
      <c r="C250" s="103"/>
    </row>
    <row r="251" spans="1:3" ht="12.75">
      <c r="A251" s="95">
        <v>39500</v>
      </c>
      <c r="B251" s="109">
        <v>14</v>
      </c>
      <c r="C251" s="103"/>
    </row>
    <row r="252" spans="1:3" ht="12.75">
      <c r="A252" s="95">
        <v>39503</v>
      </c>
      <c r="B252" s="109">
        <v>14</v>
      </c>
      <c r="C252" s="103"/>
    </row>
    <row r="253" spans="1:3" ht="12.75">
      <c r="A253" s="95">
        <v>39504</v>
      </c>
      <c r="B253" s="109">
        <v>14</v>
      </c>
      <c r="C253" s="103"/>
    </row>
    <row r="254" spans="1:3" ht="12.75">
      <c r="A254" s="95">
        <v>39505</v>
      </c>
      <c r="B254" s="109">
        <v>14</v>
      </c>
      <c r="C254" s="103"/>
    </row>
    <row r="255" spans="1:3" ht="12.75">
      <c r="A255" s="95">
        <v>39506</v>
      </c>
      <c r="B255" s="109">
        <v>14</v>
      </c>
      <c r="C255" s="103"/>
    </row>
    <row r="256" spans="1:3" ht="12.75">
      <c r="A256" s="95">
        <v>39507</v>
      </c>
      <c r="B256" s="109">
        <v>15.7</v>
      </c>
      <c r="C256" s="103"/>
    </row>
    <row r="257" spans="1:3" ht="12.75">
      <c r="A257" s="95">
        <v>39510</v>
      </c>
      <c r="B257" s="109">
        <v>15.7</v>
      </c>
      <c r="C257" s="103"/>
    </row>
    <row r="258" spans="1:3" ht="12.75">
      <c r="A258" s="95">
        <v>39511</v>
      </c>
      <c r="B258" s="109">
        <v>15.7</v>
      </c>
      <c r="C258" s="103"/>
    </row>
    <row r="259" spans="1:3" ht="12.75">
      <c r="A259" s="95">
        <v>39512</v>
      </c>
      <c r="B259" s="109">
        <v>15.7</v>
      </c>
      <c r="C259" s="103"/>
    </row>
    <row r="260" spans="1:3" ht="12.75">
      <c r="A260" s="95">
        <v>39513</v>
      </c>
      <c r="B260" s="109">
        <v>15.7</v>
      </c>
      <c r="C260" s="103"/>
    </row>
    <row r="261" spans="1:3" ht="12.75">
      <c r="A261" s="95">
        <v>39514</v>
      </c>
      <c r="B261" s="109">
        <v>13.5556</v>
      </c>
      <c r="C261" s="103"/>
    </row>
    <row r="262" spans="1:3" ht="12.75">
      <c r="A262" s="95">
        <v>39517</v>
      </c>
      <c r="B262" s="109">
        <v>13.5556</v>
      </c>
      <c r="C262" s="103"/>
    </row>
    <row r="263" spans="1:3" ht="12.75">
      <c r="A263" s="95">
        <v>39518</v>
      </c>
      <c r="B263" s="109">
        <v>13.5556</v>
      </c>
      <c r="C263" s="103"/>
    </row>
    <row r="264" spans="1:3" ht="12.75">
      <c r="A264" s="95">
        <v>39519</v>
      </c>
      <c r="B264" s="109">
        <v>13.5556</v>
      </c>
      <c r="C264" s="103"/>
    </row>
    <row r="265" spans="1:3" ht="12.75">
      <c r="A265" s="95">
        <v>39520</v>
      </c>
      <c r="B265" s="109">
        <v>13.5556</v>
      </c>
      <c r="C265" s="103"/>
    </row>
    <row r="266" spans="1:3" ht="12.75">
      <c r="A266" s="95">
        <v>39521</v>
      </c>
      <c r="B266" s="109">
        <v>12.397</v>
      </c>
      <c r="C266" s="103"/>
    </row>
    <row r="267" spans="1:3" ht="12.75">
      <c r="A267" s="95">
        <v>39524</v>
      </c>
      <c r="B267" s="109">
        <v>12.397</v>
      </c>
      <c r="C267" s="103"/>
    </row>
    <row r="268" spans="1:3" ht="12.75">
      <c r="A268" s="95">
        <v>39525</v>
      </c>
      <c r="B268" s="109">
        <v>12.397</v>
      </c>
      <c r="C268" s="103"/>
    </row>
    <row r="269" spans="1:3" ht="12.75">
      <c r="A269" s="95">
        <v>39526</v>
      </c>
      <c r="B269" s="109">
        <v>12.397</v>
      </c>
      <c r="C269" s="103"/>
    </row>
    <row r="270" spans="1:3" ht="12.75">
      <c r="A270" s="95">
        <v>39527</v>
      </c>
      <c r="B270" s="109">
        <v>12.397</v>
      </c>
      <c r="C270" s="103"/>
    </row>
    <row r="271" spans="1:3" ht="12.75">
      <c r="A271" s="95">
        <v>39528</v>
      </c>
      <c r="B271" s="109">
        <v>14.7</v>
      </c>
      <c r="C271" s="103"/>
    </row>
    <row r="272" spans="1:3" ht="12.75">
      <c r="A272" s="95">
        <v>39532</v>
      </c>
      <c r="B272" s="109">
        <v>14.7</v>
      </c>
      <c r="C272" s="103"/>
    </row>
    <row r="273" spans="1:3" ht="12.75">
      <c r="A273" s="95">
        <v>39533</v>
      </c>
      <c r="B273" s="109">
        <v>14.7</v>
      </c>
      <c r="C273" s="103"/>
    </row>
    <row r="274" spans="1:3" ht="12.75">
      <c r="A274" s="95">
        <v>39534</v>
      </c>
      <c r="B274" s="109">
        <v>14.7</v>
      </c>
      <c r="C274" s="103"/>
    </row>
    <row r="275" spans="1:3" ht="12.75">
      <c r="A275" s="95">
        <v>39535</v>
      </c>
      <c r="B275" s="109">
        <v>12.470600000000001</v>
      </c>
      <c r="C275" s="103"/>
    </row>
    <row r="276" spans="1:3" ht="12.75">
      <c r="A276" s="95">
        <v>39538</v>
      </c>
      <c r="B276" s="109">
        <v>12.470600000000001</v>
      </c>
      <c r="C276" s="103"/>
    </row>
    <row r="277" spans="1:3" ht="12.75">
      <c r="A277" s="95">
        <v>39539</v>
      </c>
      <c r="B277" s="109">
        <v>12.470600000000001</v>
      </c>
      <c r="C277" s="103"/>
    </row>
    <row r="278" spans="1:3" ht="12.75">
      <c r="A278" s="95">
        <v>39540</v>
      </c>
      <c r="B278" s="109">
        <v>12.470600000000001</v>
      </c>
      <c r="C278" s="103"/>
    </row>
    <row r="279" spans="1:3" ht="12.75">
      <c r="A279" s="95">
        <v>39541</v>
      </c>
      <c r="B279" s="109">
        <v>12.470600000000001</v>
      </c>
      <c r="C279" s="103"/>
    </row>
    <row r="280" spans="1:3" ht="12.75">
      <c r="A280" s="95">
        <v>39542</v>
      </c>
      <c r="B280" s="109">
        <v>11</v>
      </c>
      <c r="C280" s="103"/>
    </row>
    <row r="281" spans="1:3" ht="12.75">
      <c r="A281" s="95">
        <v>39545</v>
      </c>
      <c r="B281" s="109">
        <v>11</v>
      </c>
      <c r="C281" s="103"/>
    </row>
    <row r="282" spans="1:3" ht="12.75">
      <c r="A282" s="95">
        <v>39546</v>
      </c>
      <c r="B282" s="109">
        <v>11</v>
      </c>
      <c r="C282" s="103"/>
    </row>
    <row r="283" spans="1:3" ht="12.75">
      <c r="A283" s="95">
        <v>39547</v>
      </c>
      <c r="B283" s="109">
        <v>11</v>
      </c>
      <c r="C283" s="103"/>
    </row>
    <row r="284" spans="1:3" ht="12.75">
      <c r="A284" s="95">
        <v>39548</v>
      </c>
      <c r="B284" s="109">
        <v>11</v>
      </c>
      <c r="C284" s="103"/>
    </row>
    <row r="285" spans="1:3" ht="12.75">
      <c r="A285" s="95">
        <v>39549</v>
      </c>
      <c r="B285" s="109">
        <v>14.652700000000001</v>
      </c>
      <c r="C285" s="103"/>
    </row>
    <row r="286" spans="1:3" ht="12.75">
      <c r="A286" s="95">
        <v>39552</v>
      </c>
      <c r="B286" s="109">
        <v>14.652700000000001</v>
      </c>
      <c r="C286" s="103"/>
    </row>
    <row r="287" spans="1:3" ht="12.75">
      <c r="A287" s="95">
        <v>39553</v>
      </c>
      <c r="B287" s="109">
        <v>14.652700000000001</v>
      </c>
      <c r="C287" s="103"/>
    </row>
    <row r="288" spans="1:3" ht="12.75">
      <c r="A288" s="95">
        <v>39554</v>
      </c>
      <c r="B288" s="109">
        <v>14.652700000000001</v>
      </c>
      <c r="C288" s="103"/>
    </row>
    <row r="289" spans="1:3" ht="12.75">
      <c r="A289" s="95">
        <v>39555</v>
      </c>
      <c r="B289" s="109">
        <v>14.652700000000001</v>
      </c>
      <c r="C289" s="103"/>
    </row>
    <row r="290" spans="1:3" ht="12.75">
      <c r="A290" s="95">
        <v>39556</v>
      </c>
      <c r="B290" s="109">
        <v>12</v>
      </c>
      <c r="C290" s="103"/>
    </row>
    <row r="291" spans="1:3" ht="12.75">
      <c r="A291" s="95">
        <v>39559</v>
      </c>
      <c r="B291" s="109">
        <v>12</v>
      </c>
      <c r="C291" s="103"/>
    </row>
    <row r="292" spans="1:3" ht="12.75">
      <c r="A292" s="95">
        <v>39560</v>
      </c>
      <c r="B292" s="109">
        <v>12</v>
      </c>
      <c r="C292" s="103"/>
    </row>
    <row r="293" spans="1:3" ht="12.75">
      <c r="A293" s="95">
        <v>39561</v>
      </c>
      <c r="B293" s="109">
        <v>12</v>
      </c>
      <c r="C293" s="103"/>
    </row>
    <row r="294" spans="1:3" ht="12.75">
      <c r="A294" s="95">
        <v>39562</v>
      </c>
      <c r="B294" s="109">
        <v>12</v>
      </c>
      <c r="C294" s="103"/>
    </row>
    <row r="295" spans="1:3" ht="12.75">
      <c r="A295" s="95">
        <v>39563</v>
      </c>
      <c r="B295" s="109">
        <v>13</v>
      </c>
      <c r="C295" s="103"/>
    </row>
    <row r="296" spans="1:3" ht="12.75">
      <c r="A296" s="95">
        <v>39566</v>
      </c>
      <c r="B296" s="109">
        <v>13</v>
      </c>
      <c r="C296" s="103"/>
    </row>
    <row r="297" spans="1:3" ht="12.75">
      <c r="A297" s="95">
        <v>39567</v>
      </c>
      <c r="B297" s="109">
        <v>13</v>
      </c>
      <c r="C297" s="103"/>
    </row>
    <row r="298" spans="1:3" ht="12.75">
      <c r="A298" s="95">
        <v>39568</v>
      </c>
      <c r="B298" s="109">
        <v>13</v>
      </c>
      <c r="C298" s="103"/>
    </row>
    <row r="299" spans="1:3" ht="12.75">
      <c r="A299" s="95">
        <v>39570</v>
      </c>
      <c r="B299" s="109">
        <v>9.579999999999982</v>
      </c>
      <c r="C299" s="103"/>
    </row>
    <row r="300" spans="1:3" ht="12.75">
      <c r="A300" s="95">
        <v>39573</v>
      </c>
      <c r="B300" s="109">
        <v>9.579999999999982</v>
      </c>
      <c r="C300" s="103"/>
    </row>
    <row r="301" spans="1:3" ht="12.75">
      <c r="A301" s="95">
        <v>39574</v>
      </c>
      <c r="B301" s="109">
        <v>9.579999999999982</v>
      </c>
      <c r="C301" s="103"/>
    </row>
    <row r="302" spans="1:3" ht="12.75">
      <c r="A302" s="95">
        <v>39575</v>
      </c>
      <c r="B302" s="109">
        <v>9.579999999999982</v>
      </c>
      <c r="C302" s="103"/>
    </row>
    <row r="303" spans="1:3" ht="12.75">
      <c r="A303" s="95">
        <v>39576</v>
      </c>
      <c r="B303" s="109">
        <v>9.579999999999982</v>
      </c>
      <c r="C303" s="103"/>
    </row>
    <row r="304" spans="1:3" ht="12.75">
      <c r="A304" s="95">
        <v>39577</v>
      </c>
      <c r="B304" s="109">
        <v>5.134939999999981</v>
      </c>
      <c r="C304" s="103"/>
    </row>
    <row r="305" spans="1:3" ht="12.75">
      <c r="A305" s="95">
        <v>39580</v>
      </c>
      <c r="B305" s="109">
        <v>5.134939999999981</v>
      </c>
      <c r="C305" s="103"/>
    </row>
    <row r="306" spans="1:3" ht="12.75">
      <c r="A306" s="95">
        <v>39581</v>
      </c>
      <c r="B306" s="109">
        <v>5.134939999999981</v>
      </c>
      <c r="C306" s="103"/>
    </row>
    <row r="307" spans="1:3" ht="12.75">
      <c r="A307" s="95">
        <v>39582</v>
      </c>
      <c r="B307" s="109">
        <v>5.134939999999981</v>
      </c>
      <c r="C307" s="103"/>
    </row>
    <row r="308" spans="1:3" ht="12.75">
      <c r="A308" s="95">
        <v>39583</v>
      </c>
      <c r="B308" s="109">
        <v>5.134939999999981</v>
      </c>
      <c r="C308" s="103"/>
    </row>
    <row r="309" spans="1:3" ht="12.75">
      <c r="A309" s="95">
        <v>39584</v>
      </c>
      <c r="B309" s="109">
        <v>10.6</v>
      </c>
      <c r="C309" s="103"/>
    </row>
    <row r="310" spans="1:3" ht="12.75">
      <c r="A310" s="95">
        <v>39587</v>
      </c>
      <c r="B310" s="109">
        <v>10.6</v>
      </c>
      <c r="C310" s="103"/>
    </row>
    <row r="311" spans="1:3" ht="12.75">
      <c r="A311" s="95">
        <v>39588</v>
      </c>
      <c r="B311" s="109">
        <v>10.6</v>
      </c>
      <c r="C311" s="103"/>
    </row>
    <row r="312" spans="1:3" ht="12.75">
      <c r="A312" s="95">
        <v>39589</v>
      </c>
      <c r="B312" s="109">
        <v>10.6</v>
      </c>
      <c r="C312" s="103"/>
    </row>
    <row r="313" spans="1:3" ht="12.75">
      <c r="A313" s="95">
        <v>39591</v>
      </c>
      <c r="B313" s="109">
        <v>8.533929999999982</v>
      </c>
      <c r="C313" s="103"/>
    </row>
    <row r="314" spans="1:3" ht="12.75">
      <c r="A314" s="95">
        <v>39594</v>
      </c>
      <c r="B314" s="109">
        <v>8.533929999999982</v>
      </c>
      <c r="C314" s="103"/>
    </row>
    <row r="315" spans="1:3" ht="12.75">
      <c r="A315" s="95">
        <v>39595</v>
      </c>
      <c r="B315" s="109">
        <v>8.533929999999982</v>
      </c>
      <c r="C315" s="103"/>
    </row>
    <row r="316" spans="1:3" ht="12.75">
      <c r="A316" s="95">
        <v>39596</v>
      </c>
      <c r="B316" s="109">
        <v>8.533929999999982</v>
      </c>
      <c r="C316" s="103"/>
    </row>
    <row r="317" spans="1:3" ht="12.75">
      <c r="A317" s="95">
        <v>39597</v>
      </c>
      <c r="B317" s="109">
        <v>8.533929999999982</v>
      </c>
      <c r="C317" s="103"/>
    </row>
    <row r="318" spans="1:3" ht="12.75">
      <c r="A318" s="95">
        <v>39598</v>
      </c>
      <c r="B318" s="109">
        <v>9.999999999999982</v>
      </c>
      <c r="C318" s="103"/>
    </row>
    <row r="319" spans="1:3" ht="12.75">
      <c r="A319" s="95">
        <v>39601</v>
      </c>
      <c r="B319" s="109">
        <v>9.999999999999982</v>
      </c>
      <c r="C319" s="103"/>
    </row>
    <row r="320" spans="1:3" ht="12.75">
      <c r="A320" s="95">
        <v>39602</v>
      </c>
      <c r="B320" s="109">
        <v>9.999999999999982</v>
      </c>
      <c r="C320" s="103"/>
    </row>
    <row r="321" spans="1:3" ht="12.75">
      <c r="A321" s="95">
        <v>39603</v>
      </c>
      <c r="B321" s="109">
        <v>9.999999999999982</v>
      </c>
      <c r="C321" s="103"/>
    </row>
    <row r="322" spans="1:3" ht="12.75">
      <c r="A322" s="95">
        <v>39604</v>
      </c>
      <c r="B322" s="109">
        <v>9.999999999999982</v>
      </c>
      <c r="C322" s="103"/>
    </row>
    <row r="323" spans="1:3" ht="12.75">
      <c r="A323" s="95">
        <v>39605</v>
      </c>
      <c r="B323" s="109">
        <v>7.198199999999982</v>
      </c>
      <c r="C323" s="103"/>
    </row>
    <row r="324" spans="1:3" ht="12.75">
      <c r="A324" s="95">
        <v>39608</v>
      </c>
      <c r="B324" s="109">
        <v>7.198199999999982</v>
      </c>
      <c r="C324" s="103"/>
    </row>
    <row r="325" spans="1:3" ht="12.75">
      <c r="A325" s="95">
        <v>39609</v>
      </c>
      <c r="B325" s="109">
        <v>7.198199999999982</v>
      </c>
      <c r="C325" s="103"/>
    </row>
    <row r="326" spans="1:3" ht="12.75">
      <c r="A326" s="95">
        <v>39610</v>
      </c>
      <c r="B326" s="109">
        <v>7.198199999999982</v>
      </c>
      <c r="C326" s="103"/>
    </row>
    <row r="327" spans="1:3" ht="12.75">
      <c r="A327" s="95">
        <v>39611</v>
      </c>
      <c r="B327" s="109">
        <v>7.198199999999982</v>
      </c>
      <c r="C327" s="103"/>
    </row>
    <row r="328" spans="1:3" ht="12.75">
      <c r="A328" s="95">
        <v>39612</v>
      </c>
      <c r="B328" s="109">
        <v>5.492399999999982</v>
      </c>
      <c r="C328" s="103"/>
    </row>
    <row r="329" spans="1:3" ht="12.75">
      <c r="A329" s="95">
        <v>39615</v>
      </c>
      <c r="B329" s="109">
        <v>5.492399999999982</v>
      </c>
      <c r="C329" s="103"/>
    </row>
    <row r="330" spans="1:3" ht="12.75">
      <c r="A330" s="95">
        <v>39616</v>
      </c>
      <c r="B330" s="109">
        <v>5.492399999999982</v>
      </c>
      <c r="C330" s="103"/>
    </row>
    <row r="331" spans="1:3" ht="12.75">
      <c r="A331" s="95">
        <v>39617</v>
      </c>
      <c r="B331" s="109">
        <v>5.492399999999982</v>
      </c>
      <c r="C331" s="103"/>
    </row>
    <row r="332" spans="1:3" ht="12.75">
      <c r="A332" s="95">
        <v>39618</v>
      </c>
      <c r="B332" s="109">
        <v>5.492399999999982</v>
      </c>
      <c r="C332" s="103"/>
    </row>
    <row r="333" spans="1:3" ht="12.75">
      <c r="A333" s="95">
        <v>39619</v>
      </c>
      <c r="B333" s="109">
        <v>13.5</v>
      </c>
      <c r="C333" s="103"/>
    </row>
    <row r="334" spans="1:3" ht="12.75">
      <c r="A334" s="95">
        <v>39622</v>
      </c>
      <c r="B334" s="109">
        <v>13.5</v>
      </c>
      <c r="C334" s="103"/>
    </row>
    <row r="335" spans="1:3" ht="12.75">
      <c r="A335" s="95">
        <v>39623</v>
      </c>
      <c r="B335" s="109">
        <v>13.5</v>
      </c>
      <c r="C335" s="103"/>
    </row>
    <row r="336" spans="1:3" ht="12.75">
      <c r="A336" s="95">
        <v>39624</v>
      </c>
      <c r="B336" s="109">
        <v>13.5</v>
      </c>
      <c r="C336" s="103"/>
    </row>
    <row r="337" spans="1:3" ht="12.75">
      <c r="A337" s="95">
        <v>39625</v>
      </c>
      <c r="B337" s="109">
        <v>13.5</v>
      </c>
      <c r="C337" s="103"/>
    </row>
    <row r="338" spans="1:3" ht="12.75">
      <c r="A338" s="95">
        <v>39626</v>
      </c>
      <c r="B338" s="109">
        <v>6.129799999999984</v>
      </c>
      <c r="C338" s="103"/>
    </row>
    <row r="339" spans="1:3" ht="12.75">
      <c r="A339" s="95">
        <v>39629</v>
      </c>
      <c r="B339" s="109">
        <v>6.129799999999984</v>
      </c>
      <c r="C339" s="103"/>
    </row>
    <row r="340" spans="1:3" ht="12.75">
      <c r="A340" s="95">
        <v>39630</v>
      </c>
      <c r="B340" s="109">
        <v>6.129799999999984</v>
      </c>
      <c r="C340" s="103"/>
    </row>
    <row r="341" spans="1:3" ht="12.75">
      <c r="A341" s="95">
        <v>39631</v>
      </c>
      <c r="B341" s="109">
        <v>6.129799999999984</v>
      </c>
      <c r="C341" s="103"/>
    </row>
    <row r="342" spans="1:3" ht="12.75">
      <c r="A342" s="95">
        <v>39632</v>
      </c>
      <c r="B342" s="109">
        <v>6.129799999999984</v>
      </c>
      <c r="C342" s="103"/>
    </row>
    <row r="343" spans="1:3" ht="12.75">
      <c r="A343" s="95">
        <v>39633</v>
      </c>
      <c r="B343" s="109">
        <v>12.15833</v>
      </c>
      <c r="C343" s="103"/>
    </row>
    <row r="344" spans="1:3" ht="12.75">
      <c r="A344" s="95">
        <v>39636</v>
      </c>
      <c r="B344" s="109">
        <v>12.15833</v>
      </c>
      <c r="C344" s="103"/>
    </row>
    <row r="345" spans="1:3" ht="12.75">
      <c r="A345" s="95">
        <v>39637</v>
      </c>
      <c r="B345" s="109">
        <v>12.15833</v>
      </c>
      <c r="C345" s="103"/>
    </row>
    <row r="346" spans="1:3" ht="12.75">
      <c r="A346" s="95">
        <v>39638</v>
      </c>
      <c r="B346" s="109">
        <v>12.15833</v>
      </c>
      <c r="C346" s="103"/>
    </row>
    <row r="347" spans="1:3" ht="12.75">
      <c r="A347" s="95">
        <v>39639</v>
      </c>
      <c r="B347" s="109">
        <v>12.15833</v>
      </c>
      <c r="C347" s="103"/>
    </row>
    <row r="348" spans="1:3" ht="12.75">
      <c r="A348" s="95">
        <v>39640</v>
      </c>
      <c r="B348" s="109">
        <v>18</v>
      </c>
      <c r="C348" s="103"/>
    </row>
    <row r="349" spans="1:3" ht="12.75">
      <c r="A349" s="95">
        <v>39643</v>
      </c>
      <c r="B349" s="109">
        <v>18</v>
      </c>
      <c r="C349" s="103"/>
    </row>
    <row r="350" spans="1:3" ht="12.75">
      <c r="A350" s="95">
        <v>39644</v>
      </c>
      <c r="B350" s="109">
        <v>18</v>
      </c>
      <c r="C350" s="103"/>
    </row>
    <row r="351" spans="1:3" ht="12.75">
      <c r="A351" s="95">
        <v>39645</v>
      </c>
      <c r="B351" s="109">
        <v>18</v>
      </c>
      <c r="C351" s="103"/>
    </row>
    <row r="352" spans="1:3" ht="12.75">
      <c r="A352" s="95">
        <v>39646</v>
      </c>
      <c r="B352" s="109">
        <v>18</v>
      </c>
      <c r="C352" s="103"/>
    </row>
    <row r="353" spans="1:3" ht="12.75">
      <c r="A353" s="95">
        <v>39647</v>
      </c>
      <c r="B353" s="109">
        <v>12.6744</v>
      </c>
      <c r="C353" s="103"/>
    </row>
    <row r="354" spans="1:3" ht="12.75">
      <c r="A354" s="95">
        <v>39650</v>
      </c>
      <c r="B354" s="109">
        <v>12.6744</v>
      </c>
      <c r="C354" s="103"/>
    </row>
    <row r="355" spans="1:3" ht="12.75">
      <c r="A355" s="95">
        <v>39651</v>
      </c>
      <c r="B355" s="109">
        <v>12.6744</v>
      </c>
      <c r="C355" s="103"/>
    </row>
    <row r="356" spans="1:3" ht="12.75">
      <c r="A356" s="95">
        <v>39652</v>
      </c>
      <c r="B356" s="109">
        <v>12.6744</v>
      </c>
      <c r="C356" s="103"/>
    </row>
    <row r="357" spans="1:3" ht="12.75">
      <c r="A357" s="95">
        <v>39653</v>
      </c>
      <c r="B357" s="109">
        <v>12.6744</v>
      </c>
      <c r="C357" s="103"/>
    </row>
    <row r="358" spans="1:3" ht="12.75">
      <c r="A358" s="95">
        <v>39654</v>
      </c>
      <c r="B358" s="109">
        <v>12.9</v>
      </c>
      <c r="C358" s="103"/>
    </row>
    <row r="359" spans="1:3" ht="12.75">
      <c r="A359" s="95">
        <v>39657</v>
      </c>
      <c r="B359" s="109">
        <v>12.9</v>
      </c>
      <c r="C359" s="103"/>
    </row>
    <row r="360" spans="1:3" ht="12.75">
      <c r="A360" s="95">
        <v>39658</v>
      </c>
      <c r="B360" s="109">
        <v>12.9</v>
      </c>
      <c r="C360" s="103"/>
    </row>
    <row r="361" spans="1:3" ht="12.75">
      <c r="A361" s="95">
        <v>39659</v>
      </c>
      <c r="B361" s="109">
        <v>12.9</v>
      </c>
      <c r="C361" s="103"/>
    </row>
    <row r="362" spans="1:3" ht="12.75">
      <c r="A362" s="95">
        <v>39660</v>
      </c>
      <c r="B362" s="109">
        <v>12.9</v>
      </c>
      <c r="C362" s="103"/>
    </row>
    <row r="363" spans="1:3" ht="12.75">
      <c r="A363" s="95">
        <v>39661</v>
      </c>
      <c r="B363" s="109">
        <v>11</v>
      </c>
      <c r="C363" s="103"/>
    </row>
    <row r="364" spans="1:3" ht="12.75">
      <c r="A364" s="95">
        <v>39664</v>
      </c>
      <c r="B364" s="109">
        <v>11</v>
      </c>
      <c r="C364" s="103"/>
    </row>
    <row r="365" spans="1:3" ht="12.75">
      <c r="A365" s="95">
        <v>39665</v>
      </c>
      <c r="B365" s="109">
        <v>11</v>
      </c>
      <c r="C365" s="103"/>
    </row>
    <row r="366" spans="1:3" ht="12.75">
      <c r="A366" s="95">
        <v>39666</v>
      </c>
      <c r="B366" s="109">
        <v>11</v>
      </c>
      <c r="C366" s="103"/>
    </row>
    <row r="367" spans="1:3" ht="12.75">
      <c r="A367" s="95">
        <v>39667</v>
      </c>
      <c r="B367" s="109">
        <v>11</v>
      </c>
      <c r="C367" s="103"/>
    </row>
    <row r="368" spans="1:3" ht="12.75">
      <c r="A368" s="95">
        <v>39668</v>
      </c>
      <c r="B368" s="109">
        <v>12</v>
      </c>
      <c r="C368" s="103"/>
    </row>
    <row r="369" spans="1:3" ht="12.75">
      <c r="A369" s="95">
        <v>39671</v>
      </c>
      <c r="B369" s="109">
        <v>12</v>
      </c>
      <c r="C369" s="103"/>
    </row>
    <row r="370" spans="1:3" ht="12.75">
      <c r="A370" s="95">
        <v>39672</v>
      </c>
      <c r="B370" s="109">
        <v>12</v>
      </c>
      <c r="C370" s="103"/>
    </row>
    <row r="371" spans="1:3" ht="12.75">
      <c r="A371" s="95">
        <v>39673</v>
      </c>
      <c r="B371" s="109">
        <v>12</v>
      </c>
      <c r="C371" s="103"/>
    </row>
    <row r="372" spans="1:3" ht="12.75">
      <c r="A372" s="95">
        <v>39674</v>
      </c>
      <c r="B372" s="109">
        <v>11.5</v>
      </c>
      <c r="C372" s="103"/>
    </row>
    <row r="373" spans="1:3" ht="12.75">
      <c r="A373" s="95">
        <v>39678</v>
      </c>
      <c r="B373" s="109">
        <v>11.5</v>
      </c>
      <c r="C373" s="103"/>
    </row>
    <row r="374" spans="1:3" ht="12.75">
      <c r="A374" s="95">
        <v>39679</v>
      </c>
      <c r="B374" s="109">
        <v>11.5</v>
      </c>
      <c r="C374" s="103"/>
    </row>
    <row r="375" spans="1:3" ht="12.75">
      <c r="A375" s="95">
        <v>39680</v>
      </c>
      <c r="B375" s="109">
        <v>11.5</v>
      </c>
      <c r="C375" s="103"/>
    </row>
    <row r="376" spans="1:3" ht="12.75">
      <c r="A376" s="95">
        <v>39681</v>
      </c>
      <c r="B376" s="109">
        <v>11.5</v>
      </c>
      <c r="C376" s="103"/>
    </row>
    <row r="377" spans="1:3" ht="12.75">
      <c r="A377" s="95">
        <v>39682</v>
      </c>
      <c r="B377" s="109">
        <v>10.5</v>
      </c>
      <c r="C377" s="103"/>
    </row>
    <row r="378" spans="1:3" ht="12.75">
      <c r="A378" s="95">
        <v>39685</v>
      </c>
      <c r="B378" s="109">
        <v>10.5</v>
      </c>
      <c r="C378" s="103"/>
    </row>
    <row r="379" spans="1:3" ht="12.75">
      <c r="A379" s="95">
        <v>39686</v>
      </c>
      <c r="B379" s="109">
        <v>10.5</v>
      </c>
      <c r="C379" s="103"/>
    </row>
    <row r="380" spans="1:3" ht="12.75">
      <c r="A380" s="95">
        <v>39687</v>
      </c>
      <c r="B380" s="109">
        <v>10.5</v>
      </c>
      <c r="C380" s="103"/>
    </row>
    <row r="381" spans="1:3" ht="12.75">
      <c r="A381" s="95">
        <v>39688</v>
      </c>
      <c r="B381" s="109">
        <v>10.5</v>
      </c>
      <c r="C381" s="103"/>
    </row>
    <row r="382" spans="1:3" ht="12.75">
      <c r="A382" s="95">
        <v>39689</v>
      </c>
      <c r="B382" s="109">
        <v>7.560099999999984</v>
      </c>
      <c r="C382" s="103"/>
    </row>
    <row r="383" spans="1:3" ht="12.75">
      <c r="A383" s="95">
        <v>39692</v>
      </c>
      <c r="B383" s="109">
        <v>7.560099999999984</v>
      </c>
      <c r="C383" s="103"/>
    </row>
    <row r="384" spans="1:3" ht="12.75">
      <c r="A384" s="95">
        <v>39693</v>
      </c>
      <c r="B384" s="109">
        <v>7.560099999999984</v>
      </c>
      <c r="C384" s="103"/>
    </row>
    <row r="385" spans="1:3" ht="12.75">
      <c r="A385" s="95">
        <v>39694</v>
      </c>
      <c r="B385" s="109">
        <v>7.560099999999984</v>
      </c>
      <c r="C385" s="103"/>
    </row>
    <row r="386" spans="1:3" ht="12.75">
      <c r="A386" s="95">
        <v>39695</v>
      </c>
      <c r="B386" s="109">
        <v>7.560099999999984</v>
      </c>
      <c r="C386" s="103"/>
    </row>
    <row r="387" spans="1:3" ht="12.75">
      <c r="A387" s="95">
        <v>39696</v>
      </c>
      <c r="B387" s="109">
        <v>14</v>
      </c>
      <c r="C387" s="103"/>
    </row>
    <row r="388" spans="1:3" ht="12.75">
      <c r="A388" s="95">
        <v>39699</v>
      </c>
      <c r="B388" s="109">
        <v>14</v>
      </c>
      <c r="C388" s="103"/>
    </row>
    <row r="389" spans="1:3" ht="12.75">
      <c r="A389" s="95">
        <v>39700</v>
      </c>
      <c r="B389" s="109">
        <v>14</v>
      </c>
      <c r="C389" s="103"/>
    </row>
    <row r="390" spans="1:3" ht="12.75">
      <c r="A390" s="95">
        <v>39701</v>
      </c>
      <c r="B390" s="109">
        <v>14</v>
      </c>
      <c r="C390" s="103"/>
    </row>
    <row r="391" spans="1:3" ht="12.75">
      <c r="A391" s="95">
        <v>39702</v>
      </c>
      <c r="B391" s="109">
        <v>14</v>
      </c>
      <c r="C391" s="103"/>
    </row>
    <row r="392" spans="1:3" ht="12.75">
      <c r="A392" s="95">
        <v>39703</v>
      </c>
      <c r="B392" s="109">
        <v>11.6171</v>
      </c>
      <c r="C392" s="103"/>
    </row>
    <row r="393" spans="1:3" ht="12.75">
      <c r="A393" s="95">
        <v>39706</v>
      </c>
      <c r="B393" s="109">
        <v>11.6171</v>
      </c>
      <c r="C393" s="103"/>
    </row>
    <row r="394" spans="1:3" ht="12.75">
      <c r="A394" s="95">
        <v>39707</v>
      </c>
      <c r="B394" s="109">
        <v>11.6171</v>
      </c>
      <c r="C394" s="103"/>
    </row>
    <row r="395" spans="1:3" ht="12.75">
      <c r="A395" s="95">
        <v>39708</v>
      </c>
      <c r="B395" s="109">
        <v>11.6171</v>
      </c>
      <c r="C395" s="103"/>
    </row>
    <row r="396" spans="1:3" ht="12.75">
      <c r="A396" s="95">
        <v>39709</v>
      </c>
      <c r="B396" s="109">
        <v>11.6171</v>
      </c>
      <c r="C396" s="103"/>
    </row>
    <row r="397" spans="1:3" ht="12.75">
      <c r="A397" s="95">
        <v>39710</v>
      </c>
      <c r="B397" s="109">
        <v>8.023499999999984</v>
      </c>
      <c r="C397" s="103"/>
    </row>
    <row r="398" spans="1:3" ht="12.75">
      <c r="A398" s="95">
        <v>39713</v>
      </c>
      <c r="B398" s="109">
        <v>8.023499999999984</v>
      </c>
      <c r="C398" s="103"/>
    </row>
    <row r="399" spans="1:3" ht="12.75">
      <c r="A399" s="95">
        <v>39714</v>
      </c>
      <c r="B399" s="109">
        <v>8.023499999999984</v>
      </c>
      <c r="C399" s="103"/>
    </row>
    <row r="400" spans="1:3" ht="12.75">
      <c r="A400" s="95">
        <v>39715</v>
      </c>
      <c r="B400" s="109">
        <v>8.023499999999984</v>
      </c>
      <c r="C400" s="103"/>
    </row>
    <row r="401" spans="1:3" ht="12.75">
      <c r="A401" s="95">
        <v>39716</v>
      </c>
      <c r="B401" s="109">
        <v>8.023499999999984</v>
      </c>
      <c r="C401" s="103"/>
    </row>
    <row r="402" spans="1:3" ht="12.75">
      <c r="A402" s="95">
        <v>39717</v>
      </c>
      <c r="B402" s="109">
        <v>15</v>
      </c>
      <c r="C402" s="103"/>
    </row>
    <row r="403" spans="1:3" ht="12.75">
      <c r="A403" s="95">
        <v>39720</v>
      </c>
      <c r="B403" s="109">
        <v>15</v>
      </c>
      <c r="C403" s="103"/>
    </row>
    <row r="404" spans="1:3" ht="12.75">
      <c r="A404" s="95">
        <v>39721</v>
      </c>
      <c r="B404" s="109">
        <v>15</v>
      </c>
      <c r="C404" s="103"/>
    </row>
    <row r="405" spans="1:3" ht="12.75">
      <c r="A405" s="95">
        <v>39722</v>
      </c>
      <c r="B405" s="109">
        <v>15</v>
      </c>
      <c r="C405" s="103"/>
    </row>
    <row r="406" spans="1:3" ht="12.75">
      <c r="A406" s="95">
        <v>39723</v>
      </c>
      <c r="B406" s="109">
        <v>15</v>
      </c>
      <c r="C406" s="103"/>
    </row>
    <row r="407" spans="1:3" ht="12.75">
      <c r="A407" s="95">
        <v>39724</v>
      </c>
      <c r="B407" s="109">
        <v>9.757899999999987</v>
      </c>
      <c r="C407" s="103"/>
    </row>
    <row r="408" spans="1:3" ht="12.75">
      <c r="A408" s="95">
        <v>39727</v>
      </c>
      <c r="B408" s="109">
        <v>9.757899999999987</v>
      </c>
      <c r="C408" s="103"/>
    </row>
    <row r="409" spans="1:3" ht="12.75">
      <c r="A409" s="95">
        <v>39728</v>
      </c>
      <c r="B409" s="109">
        <v>9.757899999999987</v>
      </c>
      <c r="C409" s="103"/>
    </row>
    <row r="410" spans="1:3" ht="12.75">
      <c r="A410" s="95">
        <v>39729</v>
      </c>
      <c r="B410" s="109">
        <v>9.757899999999987</v>
      </c>
      <c r="C410" s="103"/>
    </row>
    <row r="411" spans="1:3" ht="12.75">
      <c r="A411" s="95">
        <v>39730</v>
      </c>
      <c r="B411" s="109">
        <v>9.757899999999987</v>
      </c>
      <c r="C411" s="103"/>
    </row>
    <row r="412" spans="1:3" ht="12.75">
      <c r="A412" s="95">
        <v>39731</v>
      </c>
      <c r="B412" s="109">
        <v>4.999999999999988</v>
      </c>
      <c r="C412" s="103"/>
    </row>
    <row r="413" spans="1:3" ht="12.75">
      <c r="A413" s="95">
        <v>39734</v>
      </c>
      <c r="B413" s="109">
        <v>4.999999999999988</v>
      </c>
      <c r="C413" s="103"/>
    </row>
    <row r="414" spans="1:3" ht="12.75">
      <c r="A414" s="95">
        <v>39735</v>
      </c>
      <c r="B414" s="109">
        <v>4.999999999999988</v>
      </c>
      <c r="C414" s="103"/>
    </row>
    <row r="415" spans="1:3" ht="12.75">
      <c r="A415" s="95">
        <v>39736</v>
      </c>
      <c r="B415" s="109">
        <v>4.999999999999988</v>
      </c>
      <c r="C415" s="103"/>
    </row>
    <row r="416" spans="1:3" ht="12.75">
      <c r="A416" s="95">
        <v>39737</v>
      </c>
      <c r="B416" s="109">
        <v>4.999999999999988</v>
      </c>
      <c r="C416" s="103"/>
    </row>
    <row r="417" spans="1:3" ht="12.75">
      <c r="A417" s="95">
        <v>39738</v>
      </c>
      <c r="B417" s="109">
        <v>-2.41536</v>
      </c>
      <c r="C417" s="103"/>
    </row>
    <row r="418" spans="1:3" ht="12.75">
      <c r="A418" s="95">
        <v>39741</v>
      </c>
      <c r="B418" s="109">
        <v>-2.41536</v>
      </c>
      <c r="C418" s="103"/>
    </row>
    <row r="419" spans="1:3" ht="12.75">
      <c r="A419" s="95">
        <v>39742</v>
      </c>
      <c r="B419" s="109">
        <v>-2.41536</v>
      </c>
      <c r="C419" s="103"/>
    </row>
    <row r="420" spans="1:3" ht="12.75">
      <c r="A420" s="95">
        <v>39743</v>
      </c>
      <c r="B420" s="109">
        <v>-2.41536</v>
      </c>
      <c r="C420" s="103"/>
    </row>
    <row r="421" spans="1:3" ht="12.75">
      <c r="A421" s="95">
        <v>39744</v>
      </c>
      <c r="B421" s="109">
        <v>-1.8721552200000005</v>
      </c>
      <c r="C421" s="103"/>
    </row>
    <row r="422" spans="1:3" ht="12.75">
      <c r="A422" s="95">
        <v>39745</v>
      </c>
      <c r="B422" s="109">
        <v>1.6658447799999994</v>
      </c>
      <c r="C422" s="103"/>
    </row>
    <row r="423" spans="1:3" ht="12.75">
      <c r="A423" s="95">
        <v>39748</v>
      </c>
      <c r="B423" s="109">
        <v>1.6658447799999994</v>
      </c>
      <c r="C423" s="103"/>
    </row>
    <row r="424" spans="1:3" ht="12.75">
      <c r="A424" s="95">
        <v>39749</v>
      </c>
      <c r="B424" s="109">
        <v>1.6658447799999994</v>
      </c>
      <c r="C424" s="103"/>
    </row>
    <row r="425" spans="1:3" ht="12.75">
      <c r="A425" s="95">
        <v>39750</v>
      </c>
      <c r="B425" s="109">
        <v>1.6658447799999994</v>
      </c>
      <c r="C425" s="103"/>
    </row>
    <row r="426" spans="1:3" ht="12.75">
      <c r="A426" s="95">
        <v>39751</v>
      </c>
      <c r="B426" s="109">
        <v>1.6658447799999994</v>
      </c>
      <c r="C426" s="103"/>
    </row>
    <row r="427" spans="1:3" ht="12.75">
      <c r="A427" s="95">
        <v>39752</v>
      </c>
      <c r="B427" s="109">
        <v>-2.972455220000001</v>
      </c>
      <c r="C427" s="103"/>
    </row>
    <row r="428" spans="1:3" ht="12.75">
      <c r="A428" s="95">
        <v>39755</v>
      </c>
      <c r="B428" s="109">
        <v>-2.972455220000001</v>
      </c>
      <c r="C428" s="103"/>
    </row>
    <row r="429" spans="1:3" ht="12.75">
      <c r="A429" s="95">
        <v>39756</v>
      </c>
      <c r="B429" s="109">
        <v>-2.972455220000001</v>
      </c>
      <c r="C429" s="103"/>
    </row>
    <row r="430" spans="1:3" ht="12.75">
      <c r="A430" s="95">
        <v>39757</v>
      </c>
      <c r="B430" s="109">
        <v>-2.972455220000001</v>
      </c>
      <c r="C430" s="103"/>
    </row>
    <row r="431" spans="1:3" ht="12.75">
      <c r="A431" s="95">
        <v>39758</v>
      </c>
      <c r="B431" s="109">
        <v>1.5480699799999975</v>
      </c>
      <c r="C431" s="103"/>
    </row>
    <row r="432" spans="1:3" ht="12.75">
      <c r="A432" s="95">
        <v>39759</v>
      </c>
      <c r="B432" s="109">
        <v>8.324869979999997</v>
      </c>
      <c r="C432" s="103"/>
    </row>
    <row r="433" spans="1:3" ht="12.75">
      <c r="A433" s="95">
        <v>39762</v>
      </c>
      <c r="B433" s="109">
        <v>8.324869979999997</v>
      </c>
      <c r="C433" s="103"/>
    </row>
    <row r="434" spans="1:3" ht="12.75">
      <c r="A434" s="95">
        <v>39764</v>
      </c>
      <c r="B434" s="109">
        <v>8.324869979999997</v>
      </c>
      <c r="C434" s="103"/>
    </row>
    <row r="435" spans="1:3" ht="12.75">
      <c r="A435" s="95">
        <v>39765</v>
      </c>
      <c r="B435" s="109">
        <v>3.2945999799999974</v>
      </c>
      <c r="C435" s="103"/>
    </row>
    <row r="436" spans="1:3" ht="12.75">
      <c r="A436" s="95">
        <v>39766</v>
      </c>
      <c r="B436" s="109">
        <v>1.0900999799999973</v>
      </c>
      <c r="C436" s="103"/>
    </row>
    <row r="437" spans="1:3" ht="12.75">
      <c r="A437" s="95">
        <v>39769</v>
      </c>
      <c r="B437" s="109">
        <v>1.0900999799999973</v>
      </c>
      <c r="C437" s="103"/>
    </row>
    <row r="438" spans="1:3" ht="12.75">
      <c r="A438" s="95">
        <v>39770</v>
      </c>
      <c r="B438" s="109">
        <v>1.0900999799999973</v>
      </c>
      <c r="C438" s="103"/>
    </row>
    <row r="439" spans="1:3" ht="12.75">
      <c r="A439" s="95">
        <v>39771</v>
      </c>
      <c r="B439" s="109">
        <v>1.0900999799999973</v>
      </c>
      <c r="C439" s="103"/>
    </row>
    <row r="440" spans="1:3" ht="12.75">
      <c r="A440" s="95">
        <v>39772</v>
      </c>
      <c r="B440" s="109">
        <v>1.0900999799999973</v>
      </c>
      <c r="C440" s="103"/>
    </row>
    <row r="441" spans="1:3" ht="12.75">
      <c r="A441" s="95">
        <v>39773</v>
      </c>
      <c r="B441" s="109">
        <v>4.852719979999998</v>
      </c>
      <c r="C441" s="103"/>
    </row>
    <row r="442" spans="1:3" ht="12.75">
      <c r="A442" s="95">
        <v>39776</v>
      </c>
      <c r="B442" s="109">
        <v>4.852719979999998</v>
      </c>
      <c r="C442" s="103"/>
    </row>
    <row r="443" spans="1:3" ht="12.75">
      <c r="A443" s="95">
        <v>39777</v>
      </c>
      <c r="B443" s="109">
        <v>5.042719979999998</v>
      </c>
      <c r="C443" s="103"/>
    </row>
    <row r="444" spans="1:3" ht="12.75">
      <c r="A444" s="95">
        <v>39778</v>
      </c>
      <c r="B444" s="109">
        <v>5.042719979999998</v>
      </c>
      <c r="C444" s="103"/>
    </row>
    <row r="445" spans="1:3" ht="12.75">
      <c r="A445" s="95">
        <v>39779</v>
      </c>
      <c r="B445" s="109">
        <v>5.042719979999998</v>
      </c>
      <c r="C445" s="103"/>
    </row>
    <row r="446" spans="1:3" ht="12.75">
      <c r="A446" s="95">
        <v>39780</v>
      </c>
      <c r="B446" s="109">
        <v>1.1594999799999968</v>
      </c>
      <c r="C446" s="103"/>
    </row>
    <row r="447" spans="1:3" ht="12.75">
      <c r="A447" s="95">
        <v>39783</v>
      </c>
      <c r="B447" s="109">
        <v>1.1594999799999968</v>
      </c>
      <c r="C447" s="103"/>
    </row>
    <row r="448" spans="1:3" ht="12.75">
      <c r="A448" s="95">
        <v>39784</v>
      </c>
      <c r="B448" s="109">
        <v>1.1594999799999968</v>
      </c>
      <c r="C448" s="103"/>
    </row>
    <row r="449" spans="1:3" ht="12.75">
      <c r="A449" s="95">
        <v>39785</v>
      </c>
      <c r="B449" s="109">
        <v>1.1594999799999968</v>
      </c>
      <c r="C449" s="103"/>
    </row>
    <row r="450" spans="1:3" ht="12.75">
      <c r="A450" s="95">
        <v>39786</v>
      </c>
      <c r="B450" s="109">
        <v>1.1594999799999968</v>
      </c>
      <c r="C450" s="103"/>
    </row>
    <row r="451" spans="1:3" ht="12.75">
      <c r="A451" s="95">
        <v>39787</v>
      </c>
      <c r="B451" s="109">
        <v>0.22149997999999688</v>
      </c>
      <c r="C451" s="103"/>
    </row>
    <row r="452" spans="1:3" ht="12.75">
      <c r="A452" s="95">
        <v>39790</v>
      </c>
      <c r="B452" s="109">
        <v>0.22149997999999688</v>
      </c>
      <c r="C452" s="103"/>
    </row>
    <row r="453" spans="1:3" ht="12.75">
      <c r="A453" s="95">
        <v>39791</v>
      </c>
      <c r="B453" s="109">
        <v>0.22149997999999688</v>
      </c>
      <c r="C453" s="103"/>
    </row>
    <row r="454" spans="1:3" ht="12.75">
      <c r="A454" s="95">
        <v>39792</v>
      </c>
      <c r="B454" s="109">
        <v>3.870499979999997</v>
      </c>
      <c r="C454" s="103"/>
    </row>
    <row r="455" spans="1:3" ht="12.75">
      <c r="A455" s="95">
        <v>39793</v>
      </c>
      <c r="B455" s="109">
        <v>1.1531959809999972</v>
      </c>
      <c r="C455" s="103"/>
    </row>
    <row r="456" spans="1:3" ht="12.75">
      <c r="A456" s="95">
        <v>39794</v>
      </c>
      <c r="B456" s="109">
        <v>3.035405980999998</v>
      </c>
      <c r="C456" s="103"/>
    </row>
    <row r="457" spans="1:3" ht="12.75">
      <c r="A457" s="95">
        <v>39797</v>
      </c>
      <c r="B457" s="109">
        <v>3.035405980999998</v>
      </c>
      <c r="C457" s="103"/>
    </row>
    <row r="458" spans="1:3" ht="12.75">
      <c r="A458" s="95">
        <v>39798</v>
      </c>
      <c r="B458" s="109">
        <v>3.035405980999998</v>
      </c>
      <c r="C458" s="103"/>
    </row>
    <row r="459" spans="1:3" ht="12.75">
      <c r="A459" s="95">
        <v>39799</v>
      </c>
      <c r="B459" s="109">
        <v>3.035405980999998</v>
      </c>
      <c r="C459" s="103"/>
    </row>
    <row r="460" spans="1:3" ht="12.75">
      <c r="A460" s="95">
        <v>39800</v>
      </c>
      <c r="B460" s="109">
        <v>0.276485980999998</v>
      </c>
      <c r="C460" s="103"/>
    </row>
    <row r="461" spans="1:3" ht="12.75">
      <c r="A461" s="95">
        <v>39801</v>
      </c>
      <c r="B461" s="109">
        <v>2.9451759809999967</v>
      </c>
      <c r="C461" s="103"/>
    </row>
    <row r="462" spans="1:3" ht="12.75">
      <c r="A462" s="95">
        <v>39804</v>
      </c>
      <c r="B462" s="109">
        <v>2.9451759809999967</v>
      </c>
      <c r="C462" s="103"/>
    </row>
    <row r="463" spans="1:3" ht="12.75">
      <c r="A463" s="95">
        <v>39805</v>
      </c>
      <c r="B463" s="109">
        <v>2.9451759809999967</v>
      </c>
      <c r="C463" s="103"/>
    </row>
    <row r="464" spans="1:3" ht="12.75">
      <c r="A464" s="95">
        <v>39806</v>
      </c>
      <c r="B464" s="109">
        <v>-5.039324019000003</v>
      </c>
      <c r="C464" s="103"/>
    </row>
    <row r="465" spans="1:3" ht="12.75">
      <c r="A465" s="95">
        <v>39811</v>
      </c>
      <c r="B465" s="109">
        <v>-5.039324019000003</v>
      </c>
      <c r="C465" s="103"/>
    </row>
    <row r="466" spans="1:3" ht="12.75">
      <c r="A466" s="95">
        <v>39812</v>
      </c>
      <c r="B466" s="109">
        <v>-5.039324019000003</v>
      </c>
      <c r="C466" s="103"/>
    </row>
    <row r="467" spans="1:3" ht="12.75">
      <c r="A467" s="95">
        <v>39813</v>
      </c>
      <c r="B467" s="109">
        <v>-5.0393240189999995</v>
      </c>
      <c r="C467" s="103"/>
    </row>
    <row r="468" spans="1:3" ht="12.75">
      <c r="A468" s="95">
        <v>39815</v>
      </c>
      <c r="B468" s="109">
        <v>-8.551824019</v>
      </c>
      <c r="C468" s="103"/>
    </row>
    <row r="469" spans="1:3" ht="12.75">
      <c r="A469" s="95">
        <v>39818</v>
      </c>
      <c r="B469" s="109">
        <v>-8.551824019</v>
      </c>
      <c r="C469" s="103"/>
    </row>
    <row r="470" spans="1:3" ht="12.75">
      <c r="A470" s="95">
        <v>39819</v>
      </c>
      <c r="B470" s="109">
        <v>-8.551824019</v>
      </c>
      <c r="C470" s="103"/>
    </row>
    <row r="471" spans="1:3" ht="12.75">
      <c r="A471" s="95">
        <v>39820</v>
      </c>
      <c r="B471" s="109">
        <v>-8.551824019</v>
      </c>
      <c r="C471" s="103"/>
    </row>
    <row r="472" spans="1:3" ht="12.75">
      <c r="A472" s="95">
        <v>39821</v>
      </c>
      <c r="B472" s="109">
        <v>-8.551824019</v>
      </c>
      <c r="C472" s="103"/>
    </row>
    <row r="473" spans="1:3" ht="12.75">
      <c r="A473" s="95">
        <v>39822</v>
      </c>
      <c r="B473" s="109">
        <v>1.0504759809999995</v>
      </c>
      <c r="C473" s="103"/>
    </row>
    <row r="474" spans="1:3" ht="12.75">
      <c r="A474" s="95">
        <v>39825</v>
      </c>
      <c r="B474" s="109">
        <v>1.0504759809999995</v>
      </c>
      <c r="C474" s="103"/>
    </row>
    <row r="475" spans="1:3" ht="12.75">
      <c r="A475" s="95">
        <v>39826</v>
      </c>
      <c r="B475" s="109">
        <v>1.0504759809999995</v>
      </c>
      <c r="C475" s="103"/>
    </row>
    <row r="476" spans="1:3" ht="12.75">
      <c r="A476" s="95">
        <v>39827</v>
      </c>
      <c r="B476" s="109">
        <v>1.0504759809999995</v>
      </c>
      <c r="C476" s="103"/>
    </row>
    <row r="477" spans="1:3" ht="12.75">
      <c r="A477" s="95">
        <v>39828</v>
      </c>
      <c r="B477" s="109">
        <v>3.1271484810000003</v>
      </c>
      <c r="C477" s="103"/>
    </row>
    <row r="478" spans="1:3" ht="12.75">
      <c r="A478" s="95">
        <v>39829</v>
      </c>
      <c r="B478" s="109">
        <v>4.286548481000005</v>
      </c>
      <c r="C478" s="103"/>
    </row>
    <row r="479" spans="1:3" ht="12.75">
      <c r="A479" s="95">
        <v>39832</v>
      </c>
      <c r="B479" s="109">
        <v>4.286548481000005</v>
      </c>
      <c r="C479" s="103"/>
    </row>
    <row r="480" spans="1:3" ht="12.75">
      <c r="A480" s="95">
        <v>39833</v>
      </c>
      <c r="B480" s="109">
        <v>4.286548481000005</v>
      </c>
      <c r="C480" s="103"/>
    </row>
    <row r="481" spans="1:3" ht="12.75">
      <c r="A481" s="95">
        <v>39834</v>
      </c>
      <c r="B481" s="109">
        <v>4.286548481000005</v>
      </c>
      <c r="C481" s="103"/>
    </row>
    <row r="482" spans="1:3" ht="12.75">
      <c r="A482" s="95">
        <v>39835</v>
      </c>
      <c r="B482" s="109">
        <v>4.286548481000005</v>
      </c>
      <c r="C482" s="103"/>
    </row>
    <row r="483" spans="1:3" ht="12.75">
      <c r="A483" s="95">
        <v>39836</v>
      </c>
      <c r="B483" s="109">
        <v>12.663508481000004</v>
      </c>
      <c r="C483" s="103"/>
    </row>
    <row r="484" spans="1:3" ht="12.75">
      <c r="A484" s="95">
        <v>39839</v>
      </c>
      <c r="B484" s="109">
        <v>12.663508481000004</v>
      </c>
      <c r="C484" s="103"/>
    </row>
    <row r="485" spans="1:3" ht="12.75">
      <c r="A485" s="95">
        <v>39840</v>
      </c>
      <c r="B485" s="109">
        <v>12.663508481000004</v>
      </c>
      <c r="C485" s="103"/>
    </row>
    <row r="486" spans="1:3" ht="12.75">
      <c r="A486" s="95">
        <v>39841</v>
      </c>
      <c r="B486" s="109">
        <v>12.663508481000004</v>
      </c>
      <c r="C486" s="103"/>
    </row>
    <row r="487" spans="1:3" ht="12.75">
      <c r="A487" s="95">
        <v>39842</v>
      </c>
      <c r="B487" s="109">
        <v>12.663508481000004</v>
      </c>
      <c r="C487" s="103"/>
    </row>
    <row r="488" spans="1:3" ht="12.75">
      <c r="A488" s="95">
        <v>39843</v>
      </c>
      <c r="B488" s="109">
        <v>4.257785166000014</v>
      </c>
      <c r="C488" s="103"/>
    </row>
    <row r="489" spans="1:3" ht="12.75">
      <c r="A489" s="95">
        <v>39846</v>
      </c>
      <c r="B489" s="109">
        <v>4.257785166000014</v>
      </c>
      <c r="C489" s="103"/>
    </row>
    <row r="490" spans="1:3" ht="12.75">
      <c r="A490" s="95">
        <v>39847</v>
      </c>
      <c r="B490" s="109">
        <v>4.257785166000014</v>
      </c>
      <c r="C490" s="103"/>
    </row>
    <row r="491" spans="1:3" ht="12.75">
      <c r="A491" s="95">
        <v>39848</v>
      </c>
      <c r="B491" s="109">
        <v>4.257785166000014</v>
      </c>
      <c r="C491" s="103"/>
    </row>
    <row r="492" spans="1:3" ht="12.75">
      <c r="A492" s="95">
        <v>39849</v>
      </c>
      <c r="B492" s="109">
        <v>9.003916166000014</v>
      </c>
      <c r="C492" s="103"/>
    </row>
    <row r="493" spans="1:3" ht="12.75">
      <c r="A493" s="95">
        <v>39850</v>
      </c>
      <c r="B493" s="109">
        <v>4.867756166000014</v>
      </c>
      <c r="C493" s="103"/>
    </row>
    <row r="494" spans="1:3" ht="12.75">
      <c r="A494" s="95">
        <v>39853</v>
      </c>
      <c r="B494" s="109">
        <v>4.867756166000014</v>
      </c>
      <c r="C494" s="103"/>
    </row>
    <row r="495" spans="1:3" ht="12.75">
      <c r="A495" s="95">
        <v>39854</v>
      </c>
      <c r="B495" s="109">
        <v>4.867756166000014</v>
      </c>
      <c r="C495" s="103"/>
    </row>
    <row r="496" spans="1:3" ht="12.75">
      <c r="A496" s="95">
        <v>39855</v>
      </c>
      <c r="B496" s="109">
        <v>4.867756166000014</v>
      </c>
      <c r="C496" s="103"/>
    </row>
    <row r="497" spans="1:3" ht="12.75">
      <c r="A497" s="95">
        <v>39856</v>
      </c>
      <c r="B497" s="109">
        <v>1.0979770760000138</v>
      </c>
      <c r="C497" s="103"/>
    </row>
    <row r="498" spans="1:3" ht="12.75">
      <c r="A498" s="95">
        <v>39857</v>
      </c>
      <c r="B498" s="109">
        <v>6.387427076000015</v>
      </c>
      <c r="C498" s="103"/>
    </row>
    <row r="499" spans="1:3" ht="12.75">
      <c r="A499" s="95">
        <v>39860</v>
      </c>
      <c r="B499" s="109">
        <v>6.387427076000015</v>
      </c>
      <c r="C499" s="103"/>
    </row>
    <row r="500" spans="1:3" ht="12.75">
      <c r="A500" s="95">
        <v>39861</v>
      </c>
      <c r="B500" s="109">
        <v>6.387427076000015</v>
      </c>
      <c r="C500" s="103"/>
    </row>
    <row r="501" spans="1:3" ht="12.75">
      <c r="A501" s="95">
        <v>39862</v>
      </c>
      <c r="B501" s="109">
        <v>6.387427076000015</v>
      </c>
      <c r="C501" s="103"/>
    </row>
    <row r="502" spans="1:3" ht="12.75">
      <c r="A502" s="95">
        <v>39863</v>
      </c>
      <c r="B502" s="109">
        <v>6.387427076000015</v>
      </c>
      <c r="C502" s="103"/>
    </row>
    <row r="503" spans="1:3" ht="12.75">
      <c r="A503" s="95">
        <v>39864</v>
      </c>
      <c r="B503" s="109">
        <v>1.3003970760000156</v>
      </c>
      <c r="C503" s="103"/>
    </row>
    <row r="504" spans="1:3" ht="12.75">
      <c r="A504" s="95">
        <v>39867</v>
      </c>
      <c r="B504" s="109">
        <v>1.3003970760000156</v>
      </c>
      <c r="C504" s="103"/>
    </row>
    <row r="505" spans="1:3" ht="12.75">
      <c r="A505" s="95">
        <v>39868</v>
      </c>
      <c r="B505" s="109">
        <v>1.3003970760000156</v>
      </c>
      <c r="C505" s="103"/>
    </row>
    <row r="506" spans="1:3" ht="12.75">
      <c r="A506" s="95">
        <v>39869</v>
      </c>
      <c r="B506" s="109">
        <v>1.3003970760000156</v>
      </c>
      <c r="C506" s="103"/>
    </row>
    <row r="507" spans="1:3" ht="12.75">
      <c r="A507" s="95">
        <v>39870</v>
      </c>
      <c r="B507" s="109">
        <v>1.3003970760000156</v>
      </c>
      <c r="C507" s="103"/>
    </row>
    <row r="508" spans="1:3" ht="12.75">
      <c r="A508" s="95">
        <v>39871</v>
      </c>
      <c r="B508" s="109">
        <v>1.3003970760000156</v>
      </c>
      <c r="C508" s="103"/>
    </row>
    <row r="509" spans="1:3" ht="12.75">
      <c r="A509" s="95">
        <v>39874</v>
      </c>
      <c r="B509" s="109">
        <v>1.3003970760000156</v>
      </c>
      <c r="C509" s="103"/>
    </row>
    <row r="510" spans="1:3" ht="12.75">
      <c r="A510" s="95">
        <v>39875</v>
      </c>
      <c r="B510" s="109">
        <v>1.3003970760000156</v>
      </c>
      <c r="C510" s="103"/>
    </row>
    <row r="511" spans="1:3" ht="12.75">
      <c r="A511" s="95">
        <v>39876</v>
      </c>
      <c r="B511" s="109">
        <v>1.3003970760000156</v>
      </c>
      <c r="C511" s="103"/>
    </row>
    <row r="512" spans="1:3" ht="12.75">
      <c r="A512" s="95">
        <v>39877</v>
      </c>
      <c r="B512" s="109">
        <v>1.3003970760000156</v>
      </c>
      <c r="C512" s="103"/>
    </row>
    <row r="513" spans="1:3" ht="12.75">
      <c r="A513" s="95">
        <v>39878</v>
      </c>
      <c r="B513" s="109">
        <v>1.3003970760000156</v>
      </c>
      <c r="C513" s="103"/>
    </row>
    <row r="514" spans="1:3" ht="12.75">
      <c r="A514" s="95">
        <v>39881</v>
      </c>
      <c r="B514" s="109">
        <v>1.3003970760000156</v>
      </c>
      <c r="C514" s="103"/>
    </row>
    <row r="515" spans="1:3" ht="12.75">
      <c r="A515" s="95">
        <v>39882</v>
      </c>
      <c r="B515" s="109">
        <v>1.3003970760000156</v>
      </c>
      <c r="C515" s="103"/>
    </row>
    <row r="516" spans="1:3" ht="12.75">
      <c r="A516" s="95">
        <v>39883</v>
      </c>
      <c r="B516" s="109">
        <v>1.3003970760000156</v>
      </c>
      <c r="C516" s="103"/>
    </row>
    <row r="517" spans="1:3" ht="12.75">
      <c r="A517" s="95">
        <v>39884</v>
      </c>
      <c r="B517" s="109">
        <v>1.4283052460000163</v>
      </c>
      <c r="C517" s="103"/>
    </row>
    <row r="518" spans="1:3" ht="12.75">
      <c r="A518" s="95">
        <v>39885</v>
      </c>
      <c r="B518" s="109">
        <v>1.9283052460000163</v>
      </c>
      <c r="C518" s="103"/>
    </row>
    <row r="519" spans="1:3" ht="12.75">
      <c r="A519" s="95">
        <v>39888</v>
      </c>
      <c r="B519" s="109">
        <v>1.9283052460000163</v>
      </c>
      <c r="C519" s="103"/>
    </row>
    <row r="520" spans="1:3" ht="12.75">
      <c r="A520" s="95">
        <v>39889</v>
      </c>
      <c r="B520" s="109">
        <v>1.9283052460000163</v>
      </c>
      <c r="C520" s="103"/>
    </row>
    <row r="521" spans="1:3" ht="12.75">
      <c r="A521" s="95">
        <v>39890</v>
      </c>
      <c r="B521" s="109">
        <v>1.9283052460000163</v>
      </c>
      <c r="C521" s="103"/>
    </row>
    <row r="522" spans="1:3" ht="12.75">
      <c r="A522" s="95">
        <v>39891</v>
      </c>
      <c r="B522" s="109">
        <v>1.9283052460000163</v>
      </c>
      <c r="C522" s="103"/>
    </row>
    <row r="523" spans="1:3" ht="12.75">
      <c r="A523" s="95">
        <v>39892</v>
      </c>
      <c r="B523" s="109">
        <v>4.428305246000016</v>
      </c>
      <c r="C523" s="103"/>
    </row>
    <row r="524" spans="1:3" ht="12.75">
      <c r="A524" s="95">
        <v>39895</v>
      </c>
      <c r="B524" s="109">
        <v>4.428305246000016</v>
      </c>
      <c r="C524" s="103"/>
    </row>
    <row r="525" spans="1:3" ht="12.75">
      <c r="A525" s="95">
        <v>39896</v>
      </c>
      <c r="B525" s="109">
        <v>4.428305246000016</v>
      </c>
      <c r="C525" s="103"/>
    </row>
    <row r="526" spans="1:3" ht="12.75">
      <c r="A526" s="95">
        <v>39897</v>
      </c>
      <c r="B526" s="109">
        <v>4.428305246000016</v>
      </c>
      <c r="C526" s="103"/>
    </row>
    <row r="527" spans="1:3" ht="12.75">
      <c r="A527" s="95">
        <v>39898</v>
      </c>
      <c r="B527" s="109">
        <v>4.428305246000016</v>
      </c>
      <c r="C527" s="103"/>
    </row>
    <row r="528" spans="1:3" ht="12.75">
      <c r="A528" s="95">
        <v>39899</v>
      </c>
      <c r="B528" s="109">
        <v>4.428305246000016</v>
      </c>
      <c r="C528" s="103"/>
    </row>
    <row r="529" spans="1:3" ht="12.75">
      <c r="A529" s="95">
        <v>39902</v>
      </c>
      <c r="B529" s="109">
        <v>4.428305246000016</v>
      </c>
      <c r="C529" s="103"/>
    </row>
    <row r="530" spans="1:3" ht="12.75">
      <c r="A530" s="95">
        <v>39903</v>
      </c>
      <c r="B530" s="109">
        <v>4.428305246000016</v>
      </c>
      <c r="C530" s="103"/>
    </row>
    <row r="531" spans="1:3" ht="12.75">
      <c r="A531" s="95">
        <v>39904</v>
      </c>
      <c r="B531" s="109">
        <v>4.428305246000016</v>
      </c>
      <c r="C531" s="103"/>
    </row>
    <row r="532" spans="1:3" ht="12.75">
      <c r="A532" s="95">
        <v>39905</v>
      </c>
      <c r="B532" s="109">
        <v>4.428305246000016</v>
      </c>
      <c r="C532" s="103"/>
    </row>
    <row r="533" spans="1:3" ht="12.75">
      <c r="A533" s="95">
        <v>39906</v>
      </c>
      <c r="B533" s="109">
        <v>-0.07169475399998373</v>
      </c>
      <c r="C533" s="103"/>
    </row>
    <row r="534" spans="1:3" ht="12.75">
      <c r="A534" s="95">
        <v>39909</v>
      </c>
      <c r="B534" s="109">
        <v>-0.07169475399998373</v>
      </c>
      <c r="C534" s="103"/>
    </row>
    <row r="535" spans="1:3" ht="12.75">
      <c r="A535" s="95">
        <v>39910</v>
      </c>
      <c r="B535" s="109">
        <v>-0.07169475399998373</v>
      </c>
      <c r="C535" s="103"/>
    </row>
    <row r="536" spans="1:3" ht="12.75">
      <c r="A536" s="95">
        <v>39911</v>
      </c>
      <c r="B536" s="109">
        <v>-0.07169475399998373</v>
      </c>
      <c r="C536" s="103"/>
    </row>
    <row r="537" spans="1:3" ht="12.75">
      <c r="A537" s="95">
        <v>39912</v>
      </c>
      <c r="B537" s="109">
        <v>-0.07169475399998373</v>
      </c>
      <c r="C537" s="103"/>
    </row>
    <row r="538" spans="1:3" ht="12.75">
      <c r="A538" s="95">
        <v>39913</v>
      </c>
      <c r="B538" s="109">
        <v>5.928305246000016</v>
      </c>
      <c r="C538" s="103"/>
    </row>
    <row r="539" spans="1:3" ht="12.75">
      <c r="A539" s="95">
        <v>39917</v>
      </c>
      <c r="B539" s="109">
        <v>5.928305246000016</v>
      </c>
      <c r="C539" s="103"/>
    </row>
    <row r="540" spans="1:3" ht="12.75">
      <c r="A540" s="95">
        <v>39918</v>
      </c>
      <c r="B540" s="109">
        <v>5.928305246000016</v>
      </c>
      <c r="C540" s="103"/>
    </row>
    <row r="541" spans="1:3" ht="12.75">
      <c r="A541" s="95">
        <v>39919</v>
      </c>
      <c r="B541" s="109">
        <v>3.103206914000015</v>
      </c>
      <c r="C541" s="103"/>
    </row>
    <row r="542" spans="1:3" ht="12.75">
      <c r="A542" s="95">
        <v>39920</v>
      </c>
      <c r="B542" s="109">
        <v>1.3032069140000149</v>
      </c>
      <c r="C542" s="103"/>
    </row>
    <row r="543" spans="1:3" ht="12.75">
      <c r="A543" s="95">
        <v>39923</v>
      </c>
      <c r="B543" s="109">
        <v>1.3032069140000149</v>
      </c>
      <c r="C543" s="103"/>
    </row>
    <row r="544" spans="1:3" ht="12.75">
      <c r="A544" s="95">
        <v>39924</v>
      </c>
      <c r="B544" s="109">
        <v>1.3032069140000149</v>
      </c>
      <c r="C544" s="103"/>
    </row>
    <row r="545" spans="1:3" ht="12.75">
      <c r="A545" s="95">
        <v>39925</v>
      </c>
      <c r="B545" s="109">
        <v>1.3032069140000149</v>
      </c>
      <c r="C545" s="103"/>
    </row>
    <row r="546" spans="1:3" ht="12.75">
      <c r="A546" s="95">
        <v>39926</v>
      </c>
      <c r="B546" s="109">
        <v>1.3032069140000149</v>
      </c>
      <c r="C546" s="103"/>
    </row>
    <row r="547" spans="1:3" ht="12.75">
      <c r="A547" s="95">
        <v>39927</v>
      </c>
      <c r="B547" s="109">
        <v>4.6032069140000145</v>
      </c>
      <c r="C547" s="103"/>
    </row>
    <row r="548" spans="1:3" ht="12.75">
      <c r="A548" s="95">
        <v>39930</v>
      </c>
      <c r="B548" s="109">
        <v>4.6032069140000145</v>
      </c>
      <c r="C548" s="103"/>
    </row>
    <row r="549" spans="1:3" ht="12.75">
      <c r="A549" s="95">
        <v>39931</v>
      </c>
      <c r="B549" s="109">
        <v>4.6032069140000145</v>
      </c>
      <c r="C549" s="103"/>
    </row>
    <row r="550" spans="1:3" ht="12.75">
      <c r="A550" s="95">
        <v>39932</v>
      </c>
      <c r="B550" s="109">
        <v>4.6032069140000145</v>
      </c>
      <c r="C550" s="103"/>
    </row>
    <row r="551" spans="1:3" ht="12.75">
      <c r="A551" s="95">
        <v>39933</v>
      </c>
      <c r="B551" s="109">
        <v>1.603206914000015</v>
      </c>
      <c r="C551" s="103"/>
    </row>
    <row r="552" spans="1:3" ht="12.75">
      <c r="A552" s="95">
        <v>39937</v>
      </c>
      <c r="B552" s="109">
        <v>1.603206914000015</v>
      </c>
      <c r="C552" s="103"/>
    </row>
    <row r="553" spans="1:3" ht="12.75">
      <c r="A553" s="95">
        <v>39938</v>
      </c>
      <c r="B553" s="109">
        <v>1.603206914000015</v>
      </c>
      <c r="C553" s="103"/>
    </row>
    <row r="554" spans="1:3" ht="12.75">
      <c r="A554" s="95">
        <v>39939</v>
      </c>
      <c r="B554" s="109">
        <v>1.603206914000015</v>
      </c>
      <c r="C554" s="103"/>
    </row>
    <row r="555" spans="1:3" ht="12.75">
      <c r="A555" s="95">
        <v>39940</v>
      </c>
      <c r="B555" s="109">
        <v>1.603206914000015</v>
      </c>
      <c r="C555" s="103"/>
    </row>
    <row r="556" spans="1:3" ht="12.75">
      <c r="A556" s="95">
        <v>39941</v>
      </c>
      <c r="B556" s="109">
        <v>1.603206914000015</v>
      </c>
      <c r="C556" s="103"/>
    </row>
    <row r="557" spans="1:3" ht="12.75">
      <c r="A557" s="95">
        <v>39944</v>
      </c>
      <c r="B557" s="109">
        <v>1.603206914000015</v>
      </c>
      <c r="C557" s="103"/>
    </row>
    <row r="558" spans="1:3" ht="12.75">
      <c r="A558" s="95">
        <v>39945</v>
      </c>
      <c r="B558" s="109">
        <v>1.603206914000015</v>
      </c>
      <c r="C558" s="103"/>
    </row>
    <row r="559" spans="1:3" ht="12.75">
      <c r="A559" s="95">
        <v>39946</v>
      </c>
      <c r="B559" s="109">
        <v>1.603206914000015</v>
      </c>
      <c r="C559" s="103"/>
    </row>
    <row r="560" spans="1:3" ht="12.75">
      <c r="A560" s="95">
        <v>39947</v>
      </c>
      <c r="B560" s="109">
        <v>7.166869454000015</v>
      </c>
      <c r="C560" s="103"/>
    </row>
    <row r="561" spans="1:3" ht="12.75">
      <c r="A561" s="95">
        <v>39948</v>
      </c>
      <c r="B561" s="109">
        <v>7.166869454000015</v>
      </c>
      <c r="C561" s="103"/>
    </row>
    <row r="562" spans="1:3" ht="12.75">
      <c r="A562" s="95">
        <v>39951</v>
      </c>
      <c r="B562" s="109">
        <v>7.166869454000015</v>
      </c>
      <c r="C562" s="103"/>
    </row>
    <row r="563" spans="1:3" ht="12.75">
      <c r="A563" s="95">
        <v>39952</v>
      </c>
      <c r="B563" s="109">
        <v>7.166869454000015</v>
      </c>
      <c r="C563" s="103"/>
    </row>
    <row r="564" spans="1:3" ht="12.75">
      <c r="A564" s="95">
        <v>39953</v>
      </c>
      <c r="B564" s="109">
        <v>7.166869454000015</v>
      </c>
      <c r="C564" s="103"/>
    </row>
    <row r="565" spans="1:3" ht="12.75">
      <c r="A565" s="95">
        <v>39954</v>
      </c>
      <c r="B565" s="109">
        <v>4.8597034050000145</v>
      </c>
      <c r="C565" s="103"/>
    </row>
    <row r="566" spans="1:3" ht="12.75">
      <c r="A566" s="95">
        <v>39955</v>
      </c>
      <c r="B566" s="109">
        <v>5.526563405000015</v>
      </c>
      <c r="C566" s="103"/>
    </row>
    <row r="567" spans="1:3" ht="12.75">
      <c r="A567" s="95">
        <v>39958</v>
      </c>
      <c r="B567" s="109">
        <v>5.526563405000015</v>
      </c>
      <c r="C567" s="103"/>
    </row>
    <row r="568" spans="1:3" ht="12.75">
      <c r="A568" s="95">
        <v>39959</v>
      </c>
      <c r="B568" s="109">
        <v>5.526563405000015</v>
      </c>
      <c r="C568" s="103"/>
    </row>
    <row r="569" spans="1:3" ht="12.75">
      <c r="A569" s="95">
        <v>39960</v>
      </c>
      <c r="B569" s="109">
        <v>5.526563405000015</v>
      </c>
      <c r="C569" s="103"/>
    </row>
    <row r="570" spans="1:3" ht="12.75">
      <c r="A570" s="95">
        <v>39961</v>
      </c>
      <c r="B570" s="109">
        <v>5.526563405000015</v>
      </c>
      <c r="C570" s="103"/>
    </row>
    <row r="571" spans="1:3" ht="12.75">
      <c r="A571" s="95">
        <v>39962</v>
      </c>
      <c r="B571" s="109">
        <v>15.859703405000015</v>
      </c>
      <c r="C571" s="103"/>
    </row>
    <row r="572" spans="1:3" ht="12.75">
      <c r="A572" s="95">
        <v>39965</v>
      </c>
      <c r="B572" s="109">
        <v>15.859703405000015</v>
      </c>
      <c r="C572" s="103"/>
    </row>
    <row r="573" spans="1:3" ht="12.75">
      <c r="A573" s="95">
        <v>39966</v>
      </c>
      <c r="B573" s="109">
        <v>15.859703405000015</v>
      </c>
      <c r="C573" s="103"/>
    </row>
    <row r="574" spans="1:3" ht="12.75">
      <c r="A574" s="95">
        <v>39967</v>
      </c>
      <c r="B574" s="109">
        <v>15.859703405000015</v>
      </c>
      <c r="C574" s="103"/>
    </row>
    <row r="575" spans="1:3" ht="12.75">
      <c r="A575" s="95">
        <v>39968</v>
      </c>
      <c r="B575" s="109">
        <v>15.859703405000015</v>
      </c>
      <c r="C575" s="103"/>
    </row>
    <row r="576" spans="1:3" ht="12.75">
      <c r="A576" s="95">
        <v>39969</v>
      </c>
      <c r="B576" s="109">
        <v>14.173133405000016</v>
      </c>
      <c r="C576" s="103"/>
    </row>
    <row r="577" spans="1:3" ht="12.75">
      <c r="A577" s="95">
        <v>39972</v>
      </c>
      <c r="B577" s="109">
        <v>14.173133405000016</v>
      </c>
      <c r="C577" s="103"/>
    </row>
    <row r="578" spans="1:3" ht="12.75">
      <c r="A578" s="95">
        <v>39973</v>
      </c>
      <c r="B578" s="109">
        <v>14.173133405000016</v>
      </c>
      <c r="C578" s="103"/>
    </row>
    <row r="579" spans="1:3" ht="12.75">
      <c r="A579" s="95">
        <v>39974</v>
      </c>
      <c r="B579" s="109">
        <v>15.179000359000014</v>
      </c>
      <c r="C579" s="103"/>
    </row>
    <row r="580" spans="1:3" ht="12.75">
      <c r="A580" s="95">
        <v>39976</v>
      </c>
      <c r="B580" s="109">
        <v>19.10534035900001</v>
      </c>
      <c r="C580" s="103"/>
    </row>
    <row r="581" spans="1:3" ht="12.75">
      <c r="A581" s="95">
        <v>39979</v>
      </c>
      <c r="B581" s="109">
        <v>19.10534035900001</v>
      </c>
      <c r="C581" s="103"/>
    </row>
    <row r="582" spans="1:3" ht="12.75">
      <c r="A582" s="95">
        <v>39980</v>
      </c>
      <c r="B582" s="109">
        <v>19.10534035900001</v>
      </c>
      <c r="C582" s="103"/>
    </row>
    <row r="583" spans="1:3" ht="12.75">
      <c r="A583" s="95">
        <v>39981</v>
      </c>
      <c r="B583" s="109">
        <v>19.10534035900001</v>
      </c>
      <c r="C583" s="103"/>
    </row>
    <row r="584" spans="1:3" ht="12.75">
      <c r="A584" s="95">
        <v>39982</v>
      </c>
      <c r="B584" s="109">
        <v>18.347119496000012</v>
      </c>
      <c r="C584" s="103"/>
    </row>
    <row r="585" spans="1:3" ht="12.75">
      <c r="A585" s="95">
        <v>39983</v>
      </c>
      <c r="B585" s="109">
        <v>16.766619496000008</v>
      </c>
      <c r="C585" s="103"/>
    </row>
    <row r="586" spans="1:3" ht="12.75">
      <c r="A586" s="95">
        <v>39986</v>
      </c>
      <c r="B586" s="109">
        <v>16.766619496000008</v>
      </c>
      <c r="C586" s="103"/>
    </row>
    <row r="587" spans="1:3" ht="12.75">
      <c r="A587" s="95">
        <v>39987</v>
      </c>
      <c r="B587" s="109">
        <v>16.766619496000008</v>
      </c>
      <c r="C587" s="103"/>
    </row>
    <row r="588" spans="1:3" ht="12.75">
      <c r="A588" s="95">
        <v>39988</v>
      </c>
      <c r="B588" s="109">
        <v>16.766619496000008</v>
      </c>
      <c r="C588" s="103"/>
    </row>
    <row r="589" spans="1:3" ht="12.75">
      <c r="A589" s="95">
        <v>39989</v>
      </c>
      <c r="B589" s="109">
        <v>16.766619496000008</v>
      </c>
      <c r="C589" s="103"/>
    </row>
    <row r="590" spans="1:3" ht="12.75">
      <c r="A590" s="95">
        <v>39990</v>
      </c>
      <c r="B590" s="109">
        <v>22.030189495999995</v>
      </c>
      <c r="C590" s="103"/>
    </row>
    <row r="591" spans="1:3" ht="12.75">
      <c r="A591" s="95">
        <v>39993</v>
      </c>
      <c r="B591" s="109">
        <v>22.030189495999995</v>
      </c>
      <c r="C591" s="103"/>
    </row>
    <row r="592" spans="1:3" ht="12.75">
      <c r="A592" s="95">
        <v>39994</v>
      </c>
      <c r="B592" s="109">
        <v>22.030189495999995</v>
      </c>
      <c r="C592" s="103"/>
    </row>
    <row r="593" spans="1:3" ht="12.75">
      <c r="A593" s="95">
        <v>39995</v>
      </c>
      <c r="B593" s="109">
        <v>22.030189495999995</v>
      </c>
      <c r="C593" s="103"/>
    </row>
    <row r="594" spans="1:3" ht="12.75">
      <c r="A594" s="95">
        <v>39996</v>
      </c>
      <c r="B594" s="109">
        <v>22.030189495999995</v>
      </c>
      <c r="C594" s="103"/>
    </row>
    <row r="595" spans="1:3" ht="12.75">
      <c r="A595" s="95">
        <v>39997</v>
      </c>
      <c r="B595" s="109">
        <v>21.663939495999994</v>
      </c>
      <c r="C595" s="103"/>
    </row>
    <row r="596" spans="1:3" ht="12.75">
      <c r="A596" s="95">
        <v>40000</v>
      </c>
      <c r="B596" s="109">
        <v>21.663939495999994</v>
      </c>
      <c r="C596" s="103"/>
    </row>
    <row r="597" spans="1:3" ht="12.75">
      <c r="A597" s="95">
        <v>40001</v>
      </c>
      <c r="B597" s="109">
        <v>21.663939495999994</v>
      </c>
      <c r="C597" s="103"/>
    </row>
    <row r="598" spans="1:3" ht="12.75">
      <c r="A598" s="95">
        <v>40002</v>
      </c>
      <c r="B598" s="109">
        <v>21.663939495999994</v>
      </c>
      <c r="C598" s="103"/>
    </row>
    <row r="599" spans="1:3" ht="12.75">
      <c r="A599" s="95">
        <v>40003</v>
      </c>
      <c r="B599" s="109">
        <v>21.663939495999994</v>
      </c>
      <c r="C599" s="103"/>
    </row>
    <row r="600" spans="1:3" ht="12.75">
      <c r="A600" s="95">
        <v>40004</v>
      </c>
      <c r="B600" s="109">
        <v>30.107349495999998</v>
      </c>
      <c r="C600" s="103"/>
    </row>
    <row r="601" spans="1:3" ht="12.75">
      <c r="A601" s="95">
        <v>40007</v>
      </c>
      <c r="B601" s="109">
        <v>30.107349495999998</v>
      </c>
      <c r="C601" s="103"/>
    </row>
    <row r="602" spans="1:3" ht="12.75">
      <c r="A602" s="95">
        <v>40008</v>
      </c>
      <c r="B602" s="109">
        <v>30.107349495999998</v>
      </c>
      <c r="C602" s="103"/>
    </row>
    <row r="603" spans="1:3" ht="12.75">
      <c r="A603" s="95">
        <v>40009</v>
      </c>
      <c r="B603" s="109">
        <v>30.107349495999998</v>
      </c>
      <c r="C603" s="103"/>
    </row>
    <row r="604" spans="1:3" ht="12.75">
      <c r="A604" s="95">
        <v>40010</v>
      </c>
      <c r="B604" s="109">
        <v>32.321737657999996</v>
      </c>
      <c r="C604" s="103"/>
    </row>
    <row r="605" spans="1:3" ht="12.75">
      <c r="A605" s="95">
        <v>40011</v>
      </c>
      <c r="B605" s="109">
        <v>25.598317658</v>
      </c>
      <c r="C605" s="103"/>
    </row>
    <row r="606" spans="1:3" ht="12.75">
      <c r="A606" s="95">
        <v>40014</v>
      </c>
      <c r="B606" s="109">
        <v>25.598317658</v>
      </c>
      <c r="C606" s="103"/>
    </row>
    <row r="607" spans="1:3" ht="12.75">
      <c r="A607" s="95">
        <v>40015</v>
      </c>
      <c r="B607" s="109">
        <v>25.598317658</v>
      </c>
      <c r="C607" s="103"/>
    </row>
    <row r="608" spans="1:3" ht="12.75">
      <c r="A608" s="95">
        <v>40016</v>
      </c>
      <c r="B608" s="109">
        <v>25.598317658</v>
      </c>
      <c r="C608" s="103"/>
    </row>
    <row r="609" spans="1:3" ht="12.75">
      <c r="A609" s="95">
        <v>40017</v>
      </c>
      <c r="B609" s="109">
        <v>24.505497658</v>
      </c>
      <c r="C609" s="103"/>
    </row>
    <row r="610" spans="1:3" ht="12.75">
      <c r="A610" s="95">
        <v>40018</v>
      </c>
      <c r="B610" s="109">
        <v>31.758397657999993</v>
      </c>
      <c r="C610" s="103"/>
    </row>
    <row r="611" spans="1:3" ht="12.75">
      <c r="A611" s="95">
        <v>40021</v>
      </c>
      <c r="B611" s="109">
        <v>31.758397657999993</v>
      </c>
      <c r="C611" s="103"/>
    </row>
    <row r="612" spans="1:3" ht="12.75">
      <c r="A612" s="95">
        <v>40022</v>
      </c>
      <c r="B612" s="109">
        <v>31.758397657999993</v>
      </c>
      <c r="C612" s="103"/>
    </row>
    <row r="613" spans="1:3" ht="12.75">
      <c r="A613" s="95">
        <v>40023</v>
      </c>
      <c r="B613" s="109">
        <v>31.758397657999993</v>
      </c>
      <c r="C613" s="103"/>
    </row>
    <row r="614" spans="1:3" ht="12.75">
      <c r="A614" s="95">
        <v>40024</v>
      </c>
      <c r="B614" s="109">
        <v>31.758397657999993</v>
      </c>
      <c r="C614" s="103"/>
    </row>
    <row r="615" spans="1:3" ht="12.75">
      <c r="A615" s="95">
        <v>40025</v>
      </c>
      <c r="B615" s="109">
        <v>24.72891765799999</v>
      </c>
      <c r="C615" s="103"/>
    </row>
    <row r="616" spans="1:3" ht="12.75">
      <c r="A616" s="95">
        <v>40028</v>
      </c>
      <c r="B616" s="109">
        <v>24.72891765799999</v>
      </c>
      <c r="C616" s="103"/>
    </row>
    <row r="617" spans="1:3" ht="12.75">
      <c r="A617" s="95">
        <v>40029</v>
      </c>
      <c r="B617" s="109">
        <v>24.72891765799999</v>
      </c>
      <c r="C617" s="103"/>
    </row>
    <row r="618" spans="1:3" ht="12.75">
      <c r="A618" s="95">
        <v>40030</v>
      </c>
      <c r="B618" s="109">
        <v>24.72891765799999</v>
      </c>
      <c r="C618" s="103"/>
    </row>
    <row r="619" spans="1:3" ht="12.75">
      <c r="A619" s="95">
        <v>40031</v>
      </c>
      <c r="B619" s="109">
        <v>24.72891765799999</v>
      </c>
      <c r="C619" s="103"/>
    </row>
    <row r="620" spans="1:3" ht="12.75">
      <c r="A620" s="95">
        <v>40032</v>
      </c>
      <c r="B620" s="109">
        <v>31.728917657999997</v>
      </c>
      <c r="C620" s="103"/>
    </row>
    <row r="621" spans="1:3" ht="12.75">
      <c r="A621" s="95">
        <v>40035</v>
      </c>
      <c r="B621" s="109">
        <v>31.728917657999997</v>
      </c>
      <c r="C621" s="103"/>
    </row>
    <row r="622" spans="1:3" ht="12.75">
      <c r="A622" s="95">
        <v>40036</v>
      </c>
      <c r="B622" s="109">
        <v>31.728917657999997</v>
      </c>
      <c r="C622" s="103"/>
    </row>
    <row r="623" spans="1:3" ht="12.75">
      <c r="A623" s="95">
        <v>40037</v>
      </c>
      <c r="B623" s="109">
        <v>31.728917657999997</v>
      </c>
      <c r="C623" s="103"/>
    </row>
    <row r="624" spans="1:3" ht="12.75">
      <c r="A624" s="95">
        <v>40038</v>
      </c>
      <c r="B624" s="109">
        <v>34.451241817</v>
      </c>
      <c r="C624" s="103"/>
    </row>
    <row r="625" spans="1:3" ht="12.75">
      <c r="A625" s="95">
        <v>40039</v>
      </c>
      <c r="B625" s="109">
        <v>30.451241817</v>
      </c>
      <c r="C625" s="103"/>
    </row>
    <row r="626" spans="1:3" ht="12.75">
      <c r="A626" s="95">
        <v>40042</v>
      </c>
      <c r="B626" s="109">
        <v>30.451241817</v>
      </c>
      <c r="C626" s="103"/>
    </row>
    <row r="627" spans="1:3" ht="12.75">
      <c r="A627" s="95">
        <v>40043</v>
      </c>
      <c r="B627" s="109">
        <v>30.451241817</v>
      </c>
      <c r="C627" s="103"/>
    </row>
    <row r="628" spans="1:3" ht="12.75">
      <c r="A628" s="95">
        <v>40044</v>
      </c>
      <c r="B628" s="109">
        <v>30.451241817</v>
      </c>
      <c r="C628" s="103"/>
    </row>
    <row r="629" spans="1:3" ht="12.75">
      <c r="A629" s="95">
        <v>40045</v>
      </c>
      <c r="B629" s="109">
        <v>30.389356856</v>
      </c>
      <c r="C629" s="103"/>
    </row>
    <row r="630" spans="1:3" ht="12.75">
      <c r="A630" s="95">
        <v>40046</v>
      </c>
      <c r="B630" s="109">
        <v>31.243866856000007</v>
      </c>
      <c r="C630" s="103"/>
    </row>
    <row r="631" spans="1:3" ht="12.75">
      <c r="A631" s="95">
        <v>40049</v>
      </c>
      <c r="B631" s="109">
        <v>31.243866856000007</v>
      </c>
      <c r="C631" s="103"/>
    </row>
    <row r="632" spans="1:3" ht="12.75">
      <c r="A632" s="95">
        <v>40050</v>
      </c>
      <c r="B632" s="109">
        <v>31.243866856000007</v>
      </c>
      <c r="C632" s="103"/>
    </row>
    <row r="633" spans="1:3" ht="12.75">
      <c r="A633" s="95">
        <v>40051</v>
      </c>
      <c r="B633" s="109">
        <v>31.243866856000007</v>
      </c>
      <c r="C633" s="103"/>
    </row>
    <row r="634" spans="1:3" ht="12.75">
      <c r="A634" s="95">
        <v>40052</v>
      </c>
      <c r="B634" s="109">
        <v>31.243866856000007</v>
      </c>
      <c r="C634" s="103"/>
    </row>
    <row r="635" spans="1:3" ht="12.75">
      <c r="A635" s="95">
        <v>40053</v>
      </c>
      <c r="B635" s="109">
        <v>33.590316856</v>
      </c>
      <c r="C635" s="103"/>
    </row>
    <row r="636" spans="1:3" ht="12.75">
      <c r="A636" s="95">
        <v>40056</v>
      </c>
      <c r="B636" s="109">
        <v>33.590316856</v>
      </c>
      <c r="C636" s="103"/>
    </row>
    <row r="637" spans="1:3" ht="12.75">
      <c r="A637" s="95">
        <v>40057</v>
      </c>
      <c r="B637" s="109">
        <v>33.590316856</v>
      </c>
      <c r="C637" s="103"/>
    </row>
    <row r="638" spans="1:3" ht="12.75">
      <c r="A638" s="95">
        <v>40058</v>
      </c>
      <c r="B638" s="109">
        <v>33.590316856</v>
      </c>
      <c r="C638" s="103"/>
    </row>
    <row r="639" spans="1:3" ht="12.75">
      <c r="A639" s="95">
        <v>40059</v>
      </c>
      <c r="B639" s="109">
        <v>33.590316856</v>
      </c>
      <c r="C639" s="103"/>
    </row>
    <row r="640" spans="1:3" ht="12.75">
      <c r="A640" s="95">
        <v>40060</v>
      </c>
      <c r="B640" s="109">
        <v>31.877716856000006</v>
      </c>
      <c r="C640" s="103"/>
    </row>
    <row r="641" spans="1:3" ht="12.75">
      <c r="A641" s="95">
        <v>40063</v>
      </c>
      <c r="B641" s="109">
        <v>31.877716856000006</v>
      </c>
      <c r="C641" s="103"/>
    </row>
    <row r="642" spans="1:3" ht="12.75">
      <c r="A642" s="95">
        <v>40064</v>
      </c>
      <c r="B642" s="109">
        <v>31.877716856000006</v>
      </c>
      <c r="C642" s="103"/>
    </row>
    <row r="643" spans="1:3" ht="12.75">
      <c r="A643" s="95">
        <v>40065</v>
      </c>
      <c r="B643" s="109">
        <v>31.877716856000006</v>
      </c>
      <c r="C643" s="103"/>
    </row>
    <row r="644" spans="1:3" ht="12.75">
      <c r="A644" s="95">
        <v>40066</v>
      </c>
      <c r="B644" s="109">
        <v>32.71525685600001</v>
      </c>
      <c r="C644" s="103"/>
    </row>
    <row r="645" spans="1:3" ht="12.75">
      <c r="A645" s="95">
        <v>40067</v>
      </c>
      <c r="B645" s="109">
        <v>34.72689685600001</v>
      </c>
      <c r="C645" s="103"/>
    </row>
    <row r="646" spans="1:3" ht="12.75">
      <c r="A646" s="95">
        <v>40070</v>
      </c>
      <c r="B646" s="109">
        <v>34.72689685600001</v>
      </c>
      <c r="C646" s="103"/>
    </row>
    <row r="647" spans="1:3" ht="12.75">
      <c r="A647" s="95">
        <v>40071</v>
      </c>
      <c r="B647" s="109">
        <v>34.72689685600001</v>
      </c>
      <c r="C647" s="103"/>
    </row>
    <row r="648" spans="1:3" ht="12.75">
      <c r="A648" s="95">
        <v>40072</v>
      </c>
      <c r="B648" s="109">
        <v>34.72689685600001</v>
      </c>
      <c r="C648" s="103"/>
    </row>
    <row r="649" spans="1:3" ht="12.75">
      <c r="A649" s="95">
        <v>40073</v>
      </c>
      <c r="B649" s="109">
        <v>34.24623429000002</v>
      </c>
      <c r="C649" s="103"/>
    </row>
    <row r="650" spans="1:3" ht="12.75">
      <c r="A650" s="95">
        <v>40074</v>
      </c>
      <c r="B650" s="109">
        <v>33.55240429000001</v>
      </c>
      <c r="C650" s="103"/>
    </row>
    <row r="651" spans="1:3" ht="12.75">
      <c r="A651" s="95">
        <v>40077</v>
      </c>
      <c r="B651" s="109">
        <v>33.55240429000001</v>
      </c>
      <c r="C651" s="103"/>
    </row>
    <row r="652" spans="1:3" ht="12.75">
      <c r="A652" s="95">
        <v>40078</v>
      </c>
      <c r="B652" s="109">
        <v>33.55240429000001</v>
      </c>
      <c r="C652" s="103"/>
    </row>
    <row r="653" spans="1:3" ht="12.75">
      <c r="A653" s="95">
        <v>40079</v>
      </c>
      <c r="B653" s="109">
        <v>33.55240429000001</v>
      </c>
      <c r="C653" s="103"/>
    </row>
    <row r="654" spans="1:3" ht="12.75">
      <c r="A654" s="95">
        <v>40080</v>
      </c>
      <c r="B654" s="109">
        <v>33.55240429000001</v>
      </c>
      <c r="C654" s="103"/>
    </row>
    <row r="655" spans="1:3" ht="12.75">
      <c r="A655" s="95">
        <v>40081</v>
      </c>
      <c r="B655" s="109">
        <v>37.74623429000002</v>
      </c>
      <c r="C655" s="103"/>
    </row>
    <row r="656" spans="1:3" ht="12.75">
      <c r="A656" s="95">
        <v>40084</v>
      </c>
      <c r="B656" s="109">
        <v>37.74623429000002</v>
      </c>
      <c r="C656" s="103"/>
    </row>
    <row r="657" spans="1:3" ht="12.75">
      <c r="A657" s="95">
        <v>40085</v>
      </c>
      <c r="B657" s="109">
        <v>37.74623429000002</v>
      </c>
      <c r="C657" s="103"/>
    </row>
    <row r="658" spans="1:3" ht="12.75">
      <c r="A658" s="95">
        <v>40086</v>
      </c>
      <c r="B658" s="109">
        <v>37.74623429000002</v>
      </c>
      <c r="C658" s="103"/>
    </row>
    <row r="659" spans="1:3" ht="12.75">
      <c r="A659" s="95">
        <v>40087</v>
      </c>
      <c r="B659" s="109">
        <v>37.74623429000002</v>
      </c>
      <c r="C659" s="103"/>
    </row>
    <row r="660" spans="1:3" ht="12.75">
      <c r="A660" s="95">
        <v>40088</v>
      </c>
      <c r="B660" s="109">
        <v>35.25289429000002</v>
      </c>
      <c r="C660" s="103"/>
    </row>
    <row r="661" spans="1:3" ht="12.75">
      <c r="A661" s="95">
        <v>40091</v>
      </c>
      <c r="B661" s="109">
        <v>35.25289429000002</v>
      </c>
      <c r="C661" s="103"/>
    </row>
    <row r="662" spans="1:3" ht="12.75">
      <c r="A662" s="95">
        <v>40092</v>
      </c>
      <c r="B662" s="109">
        <v>35.25289429000002</v>
      </c>
      <c r="C662" s="103"/>
    </row>
    <row r="663" spans="1:3" ht="12.75">
      <c r="A663" s="95">
        <v>40093</v>
      </c>
      <c r="B663" s="109">
        <v>35.25289429000002</v>
      </c>
      <c r="C663" s="103"/>
    </row>
    <row r="664" spans="1:3" ht="12.75">
      <c r="A664" s="95">
        <v>40094</v>
      </c>
      <c r="B664" s="109">
        <v>35.25289429000002</v>
      </c>
      <c r="C664" s="103"/>
    </row>
    <row r="665" spans="1:3" ht="12.75">
      <c r="A665" s="95">
        <v>40095</v>
      </c>
      <c r="B665" s="109">
        <v>42.24623429000002</v>
      </c>
      <c r="C665" s="103"/>
    </row>
    <row r="666" spans="1:3" ht="12.75">
      <c r="A666" s="95">
        <v>40098</v>
      </c>
      <c r="B666" s="109">
        <v>42.24623429000002</v>
      </c>
      <c r="C666" s="103"/>
    </row>
    <row r="667" spans="1:3" ht="12.75">
      <c r="A667" s="95">
        <v>40099</v>
      </c>
      <c r="B667" s="109">
        <v>42.24623429000002</v>
      </c>
      <c r="C667" s="103"/>
    </row>
    <row r="668" spans="1:3" ht="12.75">
      <c r="A668" s="95">
        <v>40100</v>
      </c>
      <c r="B668" s="109">
        <v>42.24623429000002</v>
      </c>
      <c r="C668" s="103"/>
    </row>
    <row r="669" spans="1:3" ht="12.75">
      <c r="A669" s="95">
        <v>40101</v>
      </c>
      <c r="B669" s="109">
        <v>40.79961888400001</v>
      </c>
      <c r="C669" s="103"/>
    </row>
    <row r="670" spans="1:3" ht="12.75">
      <c r="A670" s="95">
        <v>40102</v>
      </c>
      <c r="B670" s="109">
        <v>39.88461888400001</v>
      </c>
      <c r="C670" s="103"/>
    </row>
    <row r="671" spans="1:3" ht="12.75">
      <c r="A671" s="95">
        <v>40105</v>
      </c>
      <c r="B671" s="109">
        <v>39.88461888400001</v>
      </c>
      <c r="C671" s="103"/>
    </row>
    <row r="672" spans="1:3" ht="12.75">
      <c r="A672" s="95">
        <v>40106</v>
      </c>
      <c r="B672" s="109">
        <v>39.88461888400001</v>
      </c>
      <c r="C672" s="103"/>
    </row>
    <row r="673" spans="1:3" ht="12.75">
      <c r="A673" s="95">
        <v>40107</v>
      </c>
      <c r="B673" s="109">
        <v>39.88461888400001</v>
      </c>
      <c r="C673" s="103"/>
    </row>
    <row r="674" spans="1:3" ht="12.75">
      <c r="A674" s="95">
        <v>40108</v>
      </c>
      <c r="B674" s="109">
        <v>34.682668135000014</v>
      </c>
      <c r="C674" s="103"/>
    </row>
    <row r="675" spans="1:3" ht="12.75">
      <c r="A675" s="95">
        <v>40109</v>
      </c>
      <c r="B675" s="109">
        <v>46.09766813500001</v>
      </c>
      <c r="C675" s="103"/>
    </row>
    <row r="676" spans="1:3" ht="12.75">
      <c r="A676" s="95">
        <v>40112</v>
      </c>
      <c r="B676" s="109">
        <v>46.09766813500001</v>
      </c>
      <c r="C676" s="103"/>
    </row>
    <row r="677" spans="1:3" ht="12.75">
      <c r="A677" s="95">
        <v>40113</v>
      </c>
      <c r="B677" s="109">
        <v>46.09766813500001</v>
      </c>
      <c r="C677" s="103"/>
    </row>
    <row r="678" spans="1:3" ht="12.75">
      <c r="A678" s="95">
        <v>40114</v>
      </c>
      <c r="B678" s="109">
        <v>46.09766813500001</v>
      </c>
      <c r="C678" s="103"/>
    </row>
    <row r="679" spans="1:3" ht="12.75">
      <c r="A679" s="95">
        <v>40115</v>
      </c>
      <c r="B679" s="109">
        <v>46.09766813500001</v>
      </c>
      <c r="C679" s="103"/>
    </row>
    <row r="680" spans="1:3" ht="12.75">
      <c r="A680" s="95">
        <v>40116</v>
      </c>
      <c r="B680" s="109">
        <v>41.06365813500002</v>
      </c>
      <c r="C680" s="103"/>
    </row>
    <row r="681" spans="1:3" ht="12.75">
      <c r="A681" s="95">
        <v>40119</v>
      </c>
      <c r="B681" s="109">
        <v>41.06365813500002</v>
      </c>
      <c r="C681" s="103"/>
    </row>
    <row r="682" spans="1:3" ht="12.75">
      <c r="A682" s="95">
        <v>40120</v>
      </c>
      <c r="B682" s="109">
        <v>41.06365813500002</v>
      </c>
      <c r="C682" s="103"/>
    </row>
    <row r="683" spans="1:3" ht="12.75">
      <c r="A683" s="95">
        <v>40121</v>
      </c>
      <c r="B683" s="109">
        <v>41.06365813500002</v>
      </c>
      <c r="C683" s="103"/>
    </row>
    <row r="684" spans="1:3" ht="12.75">
      <c r="A684" s="95">
        <v>40122</v>
      </c>
      <c r="B684" s="109">
        <v>41.06365813500002</v>
      </c>
      <c r="C684" s="103"/>
    </row>
    <row r="685" spans="1:3" ht="12.75">
      <c r="A685" s="95">
        <v>40123</v>
      </c>
      <c r="B685" s="109">
        <v>42.945748135000024</v>
      </c>
      <c r="C685" s="103"/>
    </row>
    <row r="686" spans="1:3" ht="12.75">
      <c r="A686" s="95">
        <v>40126</v>
      </c>
      <c r="B686" s="109">
        <v>42.945748135000024</v>
      </c>
      <c r="C686" s="103"/>
    </row>
    <row r="687" spans="1:3" ht="12.75">
      <c r="A687" s="95">
        <v>40127</v>
      </c>
      <c r="B687" s="109">
        <v>42.945748135000024</v>
      </c>
      <c r="C687" s="103"/>
    </row>
    <row r="688" spans="1:3" ht="12.75">
      <c r="A688" s="95">
        <v>40129</v>
      </c>
      <c r="B688" s="109">
        <v>43.15475828700002</v>
      </c>
      <c r="C688" s="103"/>
    </row>
    <row r="689" spans="1:3" ht="12.75">
      <c r="A689" s="95">
        <v>40130</v>
      </c>
      <c r="B689" s="109">
        <v>41.80667828700001</v>
      </c>
      <c r="C689" s="103"/>
    </row>
    <row r="690" spans="1:3" ht="12.75">
      <c r="A690" s="95">
        <v>40133</v>
      </c>
      <c r="B690" s="109">
        <v>41.80667828700001</v>
      </c>
      <c r="C690" s="103"/>
    </row>
    <row r="691" spans="1:3" ht="12.75">
      <c r="A691" s="95">
        <v>40134</v>
      </c>
      <c r="B691" s="109">
        <v>41.80667828700001</v>
      </c>
      <c r="C691" s="103"/>
    </row>
    <row r="692" spans="1:3" ht="12.75">
      <c r="A692" s="95">
        <v>40135</v>
      </c>
      <c r="B692" s="109">
        <v>41.80667828700001</v>
      </c>
      <c r="C692" s="103"/>
    </row>
    <row r="693" spans="1:3" ht="12.75">
      <c r="A693" s="95">
        <v>40136</v>
      </c>
      <c r="B693" s="109">
        <v>44.09236399500001</v>
      </c>
      <c r="C693" s="103"/>
    </row>
    <row r="694" spans="1:3" ht="12.75">
      <c r="A694" s="95">
        <v>40137</v>
      </c>
      <c r="B694" s="109">
        <v>35.596743995</v>
      </c>
      <c r="C694" s="103"/>
    </row>
    <row r="695" spans="1:3" ht="12.75">
      <c r="A695" s="95">
        <v>40140</v>
      </c>
      <c r="B695" s="109">
        <v>35.596743995</v>
      </c>
      <c r="C695" s="103"/>
    </row>
    <row r="696" spans="1:3" ht="12.75">
      <c r="A696" s="95">
        <v>40141</v>
      </c>
      <c r="B696" s="109">
        <v>35.596743995</v>
      </c>
      <c r="C696" s="103"/>
    </row>
    <row r="697" spans="1:3" ht="12.75">
      <c r="A697" s="95">
        <v>40142</v>
      </c>
      <c r="B697" s="109">
        <v>35.596743995</v>
      </c>
      <c r="C697" s="103"/>
    </row>
    <row r="698" spans="1:3" ht="12.75">
      <c r="A698" s="95">
        <v>40143</v>
      </c>
      <c r="B698" s="109">
        <v>35.596743995</v>
      </c>
      <c r="C698" s="103"/>
    </row>
    <row r="699" spans="1:3" ht="12.75">
      <c r="A699" s="95">
        <v>40144</v>
      </c>
      <c r="B699" s="109">
        <v>36.31197399500001</v>
      </c>
      <c r="C699" s="103"/>
    </row>
    <row r="700" spans="1:3" ht="12.75">
      <c r="A700" s="95">
        <v>40147</v>
      </c>
      <c r="B700" s="109">
        <v>36.31197399500001</v>
      </c>
      <c r="C700" s="103"/>
    </row>
    <row r="701" spans="1:3" ht="12.75">
      <c r="A701" s="95">
        <v>40148</v>
      </c>
      <c r="B701" s="109">
        <v>36.31197399500001</v>
      </c>
      <c r="C701" s="103"/>
    </row>
    <row r="702" spans="1:3" ht="12.75">
      <c r="A702" s="95">
        <v>40149</v>
      </c>
      <c r="B702" s="109">
        <v>36.31197399500001</v>
      </c>
      <c r="C702" s="103"/>
    </row>
    <row r="703" spans="1:3" ht="12.75">
      <c r="A703" s="95">
        <v>40150</v>
      </c>
      <c r="B703" s="109">
        <v>36.31197399500001</v>
      </c>
      <c r="C703" s="103"/>
    </row>
    <row r="704" spans="1:3" ht="12.75">
      <c r="A704" s="95">
        <v>40151</v>
      </c>
      <c r="B704" s="109">
        <v>39.908203995</v>
      </c>
      <c r="C704" s="103"/>
    </row>
    <row r="705" spans="1:3" ht="12.75">
      <c r="A705" s="95">
        <v>40154</v>
      </c>
      <c r="B705" s="109">
        <v>39.908203995</v>
      </c>
      <c r="C705" s="103"/>
    </row>
    <row r="706" spans="1:3" ht="12.75">
      <c r="A706" s="95">
        <v>40155</v>
      </c>
      <c r="B706" s="109">
        <v>39.908203995</v>
      </c>
      <c r="C706" s="103"/>
    </row>
    <row r="707" spans="1:3" ht="12.75">
      <c r="A707" s="95">
        <v>40156</v>
      </c>
      <c r="B707" s="109">
        <v>39.908203995</v>
      </c>
      <c r="C707" s="103"/>
    </row>
    <row r="708" spans="1:3" ht="12.75">
      <c r="A708" s="95">
        <v>40157</v>
      </c>
      <c r="B708" s="109">
        <v>37.186485919000006</v>
      </c>
      <c r="C708" s="103"/>
    </row>
    <row r="709" spans="1:3" ht="12.75">
      <c r="A709" s="95">
        <v>40158</v>
      </c>
      <c r="B709" s="109">
        <v>39.630055919000014</v>
      </c>
      <c r="C709" s="103"/>
    </row>
    <row r="710" spans="1:3" ht="12.75">
      <c r="A710" s="95">
        <v>40161</v>
      </c>
      <c r="B710" s="109">
        <v>39.630055919000014</v>
      </c>
      <c r="C710" s="103"/>
    </row>
    <row r="711" spans="1:3" ht="12.75">
      <c r="A711" s="95">
        <v>40162</v>
      </c>
      <c r="B711" s="109">
        <v>39.630055919000014</v>
      </c>
      <c r="C711" s="103"/>
    </row>
    <row r="712" spans="1:3" ht="12.75">
      <c r="A712" s="95">
        <v>40163</v>
      </c>
      <c r="B712" s="109">
        <v>39.630055919000014</v>
      </c>
      <c r="C712" s="103"/>
    </row>
    <row r="713" spans="1:3" ht="12.75">
      <c r="A713" s="95">
        <v>40164</v>
      </c>
      <c r="B713" s="109">
        <v>39.230919682000014</v>
      </c>
      <c r="C713" s="103"/>
    </row>
    <row r="714" spans="1:3" ht="12.75">
      <c r="A714" s="95">
        <v>40165</v>
      </c>
      <c r="B714" s="109">
        <v>44.47150968200001</v>
      </c>
      <c r="C714" s="103"/>
    </row>
    <row r="715" spans="1:3" ht="12.75">
      <c r="A715" s="95">
        <v>40168</v>
      </c>
      <c r="B715" s="109">
        <v>44.47150968200001</v>
      </c>
      <c r="C715" s="103"/>
    </row>
    <row r="716" spans="1:3" ht="12.75">
      <c r="A716" s="95">
        <v>40169</v>
      </c>
      <c r="B716" s="109">
        <v>44.47150968200001</v>
      </c>
      <c r="C716" s="103"/>
    </row>
    <row r="717" spans="1:3" ht="12.75">
      <c r="A717" s="95">
        <v>40170</v>
      </c>
      <c r="B717" s="109">
        <v>44.47150968200001</v>
      </c>
      <c r="C717" s="103"/>
    </row>
    <row r="718" spans="1:3" ht="12.75">
      <c r="A718" s="95">
        <v>40171</v>
      </c>
      <c r="B718" s="109">
        <v>33.321469682000014</v>
      </c>
      <c r="C718" s="103"/>
    </row>
    <row r="719" spans="1:3" ht="12.75">
      <c r="A719" s="95">
        <v>40175</v>
      </c>
      <c r="B719" s="109">
        <v>33.321469682000014</v>
      </c>
      <c r="C719" s="103"/>
    </row>
    <row r="720" spans="1:3" ht="12.75">
      <c r="A720" s="95">
        <v>40176</v>
      </c>
      <c r="B720" s="109">
        <v>33.321469682000014</v>
      </c>
      <c r="C720" s="103"/>
    </row>
    <row r="721" spans="1:3" ht="12.75">
      <c r="A721" s="95">
        <v>40177</v>
      </c>
      <c r="B721" s="109">
        <v>33.321469682000014</v>
      </c>
      <c r="C721" s="103"/>
    </row>
    <row r="722" spans="1:3" ht="12.75">
      <c r="A722" s="95">
        <v>40178</v>
      </c>
      <c r="B722" s="109">
        <v>26.455929682000015</v>
      </c>
      <c r="C722" s="104"/>
    </row>
    <row r="723" spans="1:3" ht="12.75">
      <c r="A723" s="95">
        <v>40182</v>
      </c>
      <c r="B723" s="109">
        <v>26.455929682000015</v>
      </c>
      <c r="C723" s="104"/>
    </row>
    <row r="724" spans="1:3" ht="12.75">
      <c r="A724" s="95">
        <v>40183</v>
      </c>
      <c r="B724" s="109">
        <v>26.455929682000015</v>
      </c>
      <c r="C724" s="104"/>
    </row>
    <row r="725" spans="1:3" ht="12.75">
      <c r="A725" s="95">
        <v>40184</v>
      </c>
      <c r="B725" s="109">
        <v>26.455929682000015</v>
      </c>
      <c r="C725" s="104"/>
    </row>
    <row r="726" spans="1:3" ht="12.75">
      <c r="A726" s="95">
        <v>40185</v>
      </c>
      <c r="B726" s="109">
        <v>26.455929682000015</v>
      </c>
      <c r="C726" s="104"/>
    </row>
    <row r="727" spans="1:3" ht="12.75">
      <c r="A727" s="95">
        <v>40186</v>
      </c>
      <c r="B727" s="109">
        <v>53.47150968200001</v>
      </c>
      <c r="C727" s="104"/>
    </row>
    <row r="728" spans="1:3" ht="12.75">
      <c r="A728" s="95">
        <v>40189</v>
      </c>
      <c r="B728" s="109">
        <v>53.47150968200001</v>
      </c>
      <c r="C728" s="104"/>
    </row>
    <row r="729" spans="1:3" ht="12.75">
      <c r="A729" s="95">
        <v>40190</v>
      </c>
      <c r="B729" s="109">
        <v>53.47150968200001</v>
      </c>
      <c r="C729" s="104"/>
    </row>
    <row r="730" spans="1:3" ht="12.75">
      <c r="A730" s="95">
        <v>40191</v>
      </c>
      <c r="B730" s="109">
        <v>53.47150968200001</v>
      </c>
      <c r="C730" s="104"/>
    </row>
    <row r="731" spans="1:3" ht="12.75">
      <c r="A731" s="95">
        <v>40192</v>
      </c>
      <c r="B731" s="109">
        <v>55.43717876600001</v>
      </c>
      <c r="C731" s="104"/>
    </row>
    <row r="732" spans="1:3" ht="12.75">
      <c r="A732" s="95">
        <v>40193</v>
      </c>
      <c r="B732" s="109">
        <v>52.437178765999995</v>
      </c>
      <c r="C732" s="104"/>
    </row>
    <row r="733" spans="1:3" ht="12.75">
      <c r="A733" s="95">
        <v>40196</v>
      </c>
      <c r="B733" s="109">
        <v>52.437178765999995</v>
      </c>
      <c r="C733" s="104"/>
    </row>
    <row r="734" spans="1:3" ht="12.75">
      <c r="A734" s="95">
        <v>40197</v>
      </c>
      <c r="B734" s="109">
        <v>52.437178765999995</v>
      </c>
      <c r="C734" s="104"/>
    </row>
    <row r="735" spans="1:3" ht="12.75">
      <c r="A735" s="95">
        <v>40198</v>
      </c>
      <c r="B735" s="109">
        <v>52.437178765999995</v>
      </c>
      <c r="C735" s="104"/>
    </row>
    <row r="736" spans="1:3" ht="12.75">
      <c r="A736" s="95">
        <v>40199</v>
      </c>
      <c r="B736" s="109">
        <v>51.293890777</v>
      </c>
      <c r="C736" s="104"/>
    </row>
    <row r="737" spans="1:3" ht="12.75">
      <c r="A737" s="95">
        <v>40200</v>
      </c>
      <c r="B737" s="109">
        <v>53.998550777000005</v>
      </c>
      <c r="C737" s="104"/>
    </row>
    <row r="738" spans="1:3" ht="12.75">
      <c r="A738" s="95">
        <v>40203</v>
      </c>
      <c r="B738" s="109">
        <v>53.998550777000005</v>
      </c>
      <c r="C738" s="104"/>
    </row>
    <row r="739" spans="1:3" ht="12.75">
      <c r="A739" s="95">
        <v>40204</v>
      </c>
      <c r="B739" s="109">
        <v>53.998550777000005</v>
      </c>
      <c r="C739" s="104"/>
    </row>
    <row r="740" spans="1:3" ht="12.75">
      <c r="A740" s="95">
        <v>40205</v>
      </c>
      <c r="B740" s="109">
        <v>53.998550777000005</v>
      </c>
      <c r="C740" s="104"/>
    </row>
    <row r="741" spans="1:3" ht="12.75">
      <c r="A741" s="95">
        <v>40206</v>
      </c>
      <c r="B741" s="109">
        <v>53.998550777000005</v>
      </c>
      <c r="C741" s="104"/>
    </row>
    <row r="742" spans="1:3" ht="12.75">
      <c r="A742" s="95">
        <v>40207</v>
      </c>
      <c r="B742" s="109">
        <v>48.72166077699999</v>
      </c>
      <c r="C742" s="104"/>
    </row>
    <row r="743" spans="1:3" ht="12.75">
      <c r="A743" s="95">
        <v>40210</v>
      </c>
      <c r="B743" s="109">
        <v>48.72166077699999</v>
      </c>
      <c r="C743" s="104"/>
    </row>
    <row r="744" spans="1:3" ht="12.75">
      <c r="A744" s="95">
        <v>40211</v>
      </c>
      <c r="B744" s="109">
        <v>48.72166077699999</v>
      </c>
      <c r="C744" s="104"/>
    </row>
    <row r="745" spans="1:3" ht="12.75">
      <c r="A745" s="95">
        <v>40212</v>
      </c>
      <c r="B745" s="109">
        <v>48.72166077699999</v>
      </c>
      <c r="C745" s="104"/>
    </row>
    <row r="746" spans="1:3" ht="12.75">
      <c r="A746" s="95">
        <v>40213</v>
      </c>
      <c r="B746" s="109">
        <v>48.72166077699999</v>
      </c>
      <c r="C746" s="104"/>
    </row>
    <row r="747" spans="1:3" ht="12.75">
      <c r="A747" s="95">
        <v>40214</v>
      </c>
      <c r="B747" s="109">
        <v>49.466110777</v>
      </c>
      <c r="C747" s="104"/>
    </row>
    <row r="748" spans="1:3" ht="12.75">
      <c r="A748" s="95">
        <v>40217</v>
      </c>
      <c r="B748" s="109">
        <v>49.466110777</v>
      </c>
      <c r="C748" s="104"/>
    </row>
    <row r="749" spans="1:3" ht="12.75">
      <c r="A749" s="95">
        <v>40218</v>
      </c>
      <c r="B749" s="109">
        <v>49.466110777</v>
      </c>
      <c r="C749" s="104"/>
    </row>
    <row r="750" spans="1:3" ht="12.75">
      <c r="A750" s="95">
        <v>40219</v>
      </c>
      <c r="B750" s="109">
        <v>49.466110777</v>
      </c>
      <c r="C750" s="104"/>
    </row>
    <row r="751" spans="1:3" ht="12.75">
      <c r="A751" s="95">
        <v>40220</v>
      </c>
      <c r="B751" s="109">
        <v>49.421166465999995</v>
      </c>
      <c r="C751" s="104"/>
    </row>
    <row r="752" spans="1:3" ht="12.75">
      <c r="A752" s="95">
        <v>40221</v>
      </c>
      <c r="B752" s="109">
        <v>55.248946466</v>
      </c>
      <c r="C752" s="104"/>
    </row>
    <row r="753" spans="1:3" ht="12.75">
      <c r="A753" s="95">
        <v>40224</v>
      </c>
      <c r="B753" s="109">
        <v>55.248946466</v>
      </c>
      <c r="C753" s="104"/>
    </row>
    <row r="754" spans="1:3" ht="12.75">
      <c r="A754" s="95">
        <v>40225</v>
      </c>
      <c r="B754" s="109">
        <v>55.248946466</v>
      </c>
      <c r="C754" s="104"/>
    </row>
    <row r="755" spans="1:3" ht="12.75">
      <c r="A755" s="95">
        <v>40226</v>
      </c>
      <c r="B755" s="109">
        <v>55.248946466</v>
      </c>
      <c r="C755" s="104"/>
    </row>
    <row r="756" spans="1:3" ht="12.75">
      <c r="A756" s="95">
        <v>40227</v>
      </c>
      <c r="B756" s="109">
        <v>55.210831426999995</v>
      </c>
      <c r="C756" s="104"/>
    </row>
    <row r="757" spans="1:3" ht="12.75">
      <c r="A757" s="95">
        <v>40228</v>
      </c>
      <c r="B757" s="109">
        <v>56.07516142700001</v>
      </c>
      <c r="C757" s="104"/>
    </row>
    <row r="758" spans="1:3" ht="12.75">
      <c r="A758" s="95">
        <v>40231</v>
      </c>
      <c r="B758" s="109">
        <v>56.07516142700001</v>
      </c>
      <c r="C758" s="104"/>
    </row>
    <row r="759" spans="1:3" ht="12.75">
      <c r="A759" s="95">
        <v>40232</v>
      </c>
      <c r="B759" s="109">
        <v>56.07516142700001</v>
      </c>
      <c r="C759" s="104"/>
    </row>
    <row r="760" spans="1:3" ht="12.75">
      <c r="A760" s="95">
        <v>40233</v>
      </c>
      <c r="B760" s="109">
        <v>56.07516142700001</v>
      </c>
      <c r="C760" s="104"/>
    </row>
    <row r="761" spans="1:3" ht="12.75">
      <c r="A761" s="95">
        <v>40234</v>
      </c>
      <c r="B761" s="109">
        <v>56.07516142700001</v>
      </c>
      <c r="C761" s="104"/>
    </row>
    <row r="762" spans="1:3" ht="12.75">
      <c r="A762" s="95">
        <v>40235</v>
      </c>
      <c r="B762" s="109">
        <v>53.50278142700002</v>
      </c>
      <c r="C762" s="104"/>
    </row>
    <row r="763" spans="1:3" ht="12.75">
      <c r="A763" s="95">
        <v>40238</v>
      </c>
      <c r="B763" s="109">
        <v>53.50278142700002</v>
      </c>
      <c r="C763" s="104"/>
    </row>
    <row r="764" spans="1:3" ht="12.75">
      <c r="A764" s="95">
        <v>40239</v>
      </c>
      <c r="B764" s="109">
        <v>53.50278142700002</v>
      </c>
      <c r="C764" s="104"/>
    </row>
    <row r="765" spans="1:3" ht="12.75">
      <c r="A765" s="95">
        <v>40240</v>
      </c>
      <c r="B765" s="109">
        <v>53.50278142700002</v>
      </c>
      <c r="C765" s="104"/>
    </row>
    <row r="766" spans="1:3" ht="12.75">
      <c r="A766" s="95">
        <v>40241</v>
      </c>
      <c r="B766" s="109">
        <v>53.50278142700002</v>
      </c>
      <c r="C766" s="104"/>
    </row>
    <row r="767" spans="1:3" ht="12.75">
      <c r="A767" s="95">
        <v>40242</v>
      </c>
      <c r="B767" s="109">
        <v>54.479051427000044</v>
      </c>
      <c r="C767" s="104"/>
    </row>
    <row r="768" spans="1:3" ht="12.75">
      <c r="A768" s="95">
        <v>40245</v>
      </c>
      <c r="B768" s="109">
        <v>54.479051427000044</v>
      </c>
      <c r="C768" s="104"/>
    </row>
    <row r="769" spans="1:3" ht="12.75">
      <c r="A769" s="95">
        <v>40246</v>
      </c>
      <c r="B769" s="109">
        <v>54.479051427000044</v>
      </c>
      <c r="C769" s="104"/>
    </row>
    <row r="770" spans="1:3" ht="12.75">
      <c r="A770" s="95">
        <v>40247</v>
      </c>
      <c r="B770" s="109">
        <v>54.479051427000044</v>
      </c>
      <c r="C770" s="104"/>
    </row>
    <row r="771" spans="1:3" ht="12.75">
      <c r="A771" s="95">
        <v>40248</v>
      </c>
      <c r="B771" s="109">
        <v>57.46650669300005</v>
      </c>
      <c r="C771" s="104"/>
    </row>
    <row r="772" spans="1:3" ht="12.75">
      <c r="A772" s="95">
        <v>40249</v>
      </c>
      <c r="B772" s="109">
        <v>59.16650669300006</v>
      </c>
      <c r="C772" s="104"/>
    </row>
    <row r="773" spans="1:3" ht="12.75">
      <c r="A773" s="95">
        <v>40252</v>
      </c>
      <c r="B773" s="109">
        <v>59.16650669300006</v>
      </c>
      <c r="C773" s="104"/>
    </row>
    <row r="774" spans="1:3" ht="12.75">
      <c r="A774" s="95">
        <v>40253</v>
      </c>
      <c r="B774" s="109">
        <v>59.16650669300006</v>
      </c>
      <c r="C774" s="104"/>
    </row>
    <row r="775" spans="1:3" ht="12.75">
      <c r="A775" s="95">
        <v>40254</v>
      </c>
      <c r="B775" s="109">
        <v>59.16650669300006</v>
      </c>
      <c r="C775" s="104"/>
    </row>
    <row r="776" spans="1:3" ht="12.75">
      <c r="A776" s="95">
        <v>40255</v>
      </c>
      <c r="B776" s="109">
        <v>59.24716924100005</v>
      </c>
      <c r="C776" s="104"/>
    </row>
    <row r="777" spans="1:3" ht="12.75">
      <c r="A777" s="95">
        <v>40256</v>
      </c>
      <c r="B777" s="109">
        <v>53.605169241000056</v>
      </c>
      <c r="C777" s="104"/>
    </row>
    <row r="778" spans="1:3" ht="12.75">
      <c r="A778" s="95">
        <v>40259</v>
      </c>
      <c r="B778" s="109">
        <v>53.605169241000056</v>
      </c>
      <c r="C778" s="104"/>
    </row>
    <row r="779" spans="1:3" ht="12.75">
      <c r="A779" s="95">
        <v>40260</v>
      </c>
      <c r="B779" s="109">
        <v>53.605169241000056</v>
      </c>
      <c r="C779" s="104"/>
    </row>
    <row r="780" spans="1:3" ht="12.75">
      <c r="A780" s="95">
        <v>40261</v>
      </c>
      <c r="B780" s="109">
        <v>53.605169241000056</v>
      </c>
      <c r="C780" s="104"/>
    </row>
    <row r="781" spans="1:3" ht="12.75">
      <c r="A781" s="95">
        <v>40262</v>
      </c>
      <c r="B781" s="109">
        <v>53.605169241000056</v>
      </c>
      <c r="C781" s="104"/>
    </row>
    <row r="782" spans="1:3" ht="12.75">
      <c r="A782" s="95">
        <v>40263</v>
      </c>
      <c r="B782" s="109">
        <v>66.25422924100005</v>
      </c>
      <c r="C782" s="104"/>
    </row>
    <row r="783" spans="1:3" ht="12.75">
      <c r="A783" s="95">
        <v>40266</v>
      </c>
      <c r="B783" s="109">
        <v>66.25422924100005</v>
      </c>
      <c r="C783" s="104"/>
    </row>
    <row r="784" spans="1:3" ht="12.75">
      <c r="A784" s="95">
        <v>40267</v>
      </c>
      <c r="B784" s="109">
        <v>66.25422924100005</v>
      </c>
      <c r="C784" s="104"/>
    </row>
    <row r="785" spans="1:3" ht="12.75">
      <c r="A785" s="95">
        <v>40268</v>
      </c>
      <c r="B785" s="109">
        <v>66.25422924100005</v>
      </c>
      <c r="C785" s="104"/>
    </row>
    <row r="786" spans="1:3" ht="12.75">
      <c r="A786" s="95">
        <v>40269</v>
      </c>
      <c r="B786" s="109">
        <v>66.25422924100005</v>
      </c>
      <c r="C786" s="104"/>
    </row>
    <row r="787" spans="1:3" ht="12.75">
      <c r="A787" s="95">
        <v>40270</v>
      </c>
      <c r="B787" s="109">
        <v>59.59724924100007</v>
      </c>
      <c r="C787" s="104"/>
    </row>
    <row r="788" spans="1:3" ht="12.75">
      <c r="A788" s="95">
        <v>40274</v>
      </c>
      <c r="B788" s="109">
        <v>59.59724924100007</v>
      </c>
      <c r="C788" s="104"/>
    </row>
    <row r="789" spans="1:3" ht="12.75">
      <c r="A789" s="95">
        <v>40275</v>
      </c>
      <c r="B789" s="109">
        <v>59.59724924100007</v>
      </c>
      <c r="C789" s="104"/>
    </row>
    <row r="790" spans="1:3" ht="12.75">
      <c r="A790" s="95">
        <v>40276</v>
      </c>
      <c r="B790" s="109">
        <v>59.59724924100007</v>
      </c>
      <c r="C790" s="104"/>
    </row>
    <row r="791" spans="1:3" ht="12.75">
      <c r="A791" s="95">
        <v>40277</v>
      </c>
      <c r="B791" s="109">
        <v>64.52700924100006</v>
      </c>
      <c r="C791" s="104"/>
    </row>
    <row r="792" spans="1:3" ht="12.75">
      <c r="A792" s="95">
        <v>40280</v>
      </c>
      <c r="B792" s="109">
        <v>64.52700924100006</v>
      </c>
      <c r="C792" s="104"/>
    </row>
    <row r="793" spans="1:3" ht="12.75">
      <c r="A793" s="95">
        <v>40281</v>
      </c>
      <c r="B793" s="109">
        <v>64.52700924100006</v>
      </c>
      <c r="C793" s="104"/>
    </row>
    <row r="794" spans="1:3" ht="12.75">
      <c r="A794" s="95">
        <v>40282</v>
      </c>
      <c r="B794" s="109">
        <v>64.52700924100006</v>
      </c>
      <c r="C794" s="104"/>
    </row>
    <row r="795" spans="1:3" ht="12.75">
      <c r="A795" s="95">
        <v>40283</v>
      </c>
      <c r="B795" s="109">
        <v>64.90091351900007</v>
      </c>
      <c r="C795" s="104"/>
    </row>
    <row r="796" spans="1:3" ht="12.75">
      <c r="A796" s="95">
        <v>40284</v>
      </c>
      <c r="B796" s="109">
        <v>65.65285351900006</v>
      </c>
      <c r="C796" s="104"/>
    </row>
    <row r="797" spans="1:3" ht="12.75">
      <c r="A797" s="95">
        <v>40287</v>
      </c>
      <c r="B797" s="109">
        <v>65.65285351900006</v>
      </c>
      <c r="C797" s="104"/>
    </row>
    <row r="798" spans="1:3" ht="12.75">
      <c r="A798" s="95">
        <v>40288</v>
      </c>
      <c r="B798" s="109">
        <v>65.65285351900006</v>
      </c>
      <c r="C798" s="104"/>
    </row>
    <row r="799" spans="1:3" ht="12.75">
      <c r="A799" s="95">
        <v>40289</v>
      </c>
      <c r="B799" s="109">
        <v>65.65285351900006</v>
      </c>
      <c r="C799" s="104"/>
    </row>
    <row r="800" spans="1:3" ht="12.75">
      <c r="A800" s="95">
        <v>40290</v>
      </c>
      <c r="B800" s="109">
        <v>70.85480426800005</v>
      </c>
      <c r="C800" s="104"/>
    </row>
    <row r="801" spans="1:3" ht="12.75">
      <c r="A801" s="95">
        <v>40291</v>
      </c>
      <c r="B801" s="109">
        <v>70.25480426800006</v>
      </c>
      <c r="C801" s="104"/>
    </row>
    <row r="802" spans="1:3" ht="12.75">
      <c r="A802" s="95">
        <v>40294</v>
      </c>
      <c r="B802" s="109">
        <v>70.25480426800006</v>
      </c>
      <c r="C802" s="104"/>
    </row>
    <row r="803" spans="1:3" ht="12.75">
      <c r="A803" s="95">
        <v>40295</v>
      </c>
      <c r="B803" s="109">
        <v>70.25480426800006</v>
      </c>
      <c r="C803" s="104"/>
    </row>
    <row r="804" spans="1:3" ht="12.75">
      <c r="A804" s="95">
        <v>40296</v>
      </c>
      <c r="B804" s="109">
        <v>70.25480426800006</v>
      </c>
      <c r="C804" s="104"/>
    </row>
    <row r="805" spans="1:3" ht="12.75">
      <c r="A805" s="95">
        <v>40297</v>
      </c>
      <c r="B805" s="109">
        <v>70.25480426800006</v>
      </c>
      <c r="C805" s="104"/>
    </row>
    <row r="806" spans="1:3" ht="12.75">
      <c r="A806" s="95">
        <v>40298</v>
      </c>
      <c r="B806" s="109">
        <v>69.85480426800005</v>
      </c>
      <c r="C806" s="104"/>
    </row>
    <row r="807" spans="1:3" ht="12.75">
      <c r="A807" s="95">
        <v>40302</v>
      </c>
      <c r="B807" s="109">
        <v>69.85480426800005</v>
      </c>
      <c r="C807" s="104"/>
    </row>
    <row r="808" spans="1:3" ht="12.75">
      <c r="A808" s="95">
        <v>40303</v>
      </c>
      <c r="B808" s="109">
        <v>69.85480426800005</v>
      </c>
      <c r="C808" s="104"/>
    </row>
    <row r="809" spans="1:3" ht="12.75">
      <c r="A809" s="95">
        <v>40304</v>
      </c>
      <c r="B809" s="109">
        <v>69.85480426800005</v>
      </c>
      <c r="C809" s="104"/>
    </row>
    <row r="810" spans="1:3" ht="12.75">
      <c r="A810" s="95">
        <v>40305</v>
      </c>
      <c r="B810" s="109">
        <v>64.68882426800008</v>
      </c>
      <c r="C810" s="104"/>
    </row>
    <row r="811" spans="1:3" ht="12.75">
      <c r="A811" s="95">
        <v>40308</v>
      </c>
      <c r="B811" s="109">
        <v>64.68882426800008</v>
      </c>
      <c r="C811" s="104"/>
    </row>
    <row r="812" spans="1:3" ht="12.75">
      <c r="A812" s="95">
        <v>40309</v>
      </c>
      <c r="B812" s="109">
        <v>64.68882426800008</v>
      </c>
      <c r="C812" s="104"/>
    </row>
    <row r="813" spans="1:3" ht="12.75">
      <c r="A813" s="95">
        <v>40310</v>
      </c>
      <c r="B813" s="109">
        <v>64.68882426800008</v>
      </c>
      <c r="C813" s="104"/>
    </row>
    <row r="814" spans="1:3" ht="12.75">
      <c r="A814" s="95">
        <v>40311</v>
      </c>
      <c r="B814" s="109">
        <v>64.81052070300008</v>
      </c>
      <c r="C814" s="104"/>
    </row>
    <row r="815" spans="1:3" ht="12.75">
      <c r="A815" s="95">
        <v>40312</v>
      </c>
      <c r="B815" s="109">
        <v>69.47650070300007</v>
      </c>
      <c r="C815" s="104"/>
    </row>
    <row r="816" spans="1:3" ht="12.75">
      <c r="A816" s="95">
        <v>40315</v>
      </c>
      <c r="B816" s="109">
        <v>69.47650070300007</v>
      </c>
      <c r="C816" s="104"/>
    </row>
    <row r="817" spans="1:3" ht="12.75">
      <c r="A817" s="95">
        <v>40316</v>
      </c>
      <c r="B817" s="109">
        <v>69.47650070300007</v>
      </c>
      <c r="C817" s="104"/>
    </row>
    <row r="818" spans="1:3" ht="12.75">
      <c r="A818" s="95">
        <v>40317</v>
      </c>
      <c r="B818" s="109">
        <v>69.47650070300007</v>
      </c>
      <c r="C818" s="104"/>
    </row>
    <row r="819" spans="1:3" ht="12.75">
      <c r="A819" s="95">
        <v>40318</v>
      </c>
      <c r="B819" s="109">
        <v>69.49798104400007</v>
      </c>
      <c r="C819" s="104"/>
    </row>
    <row r="820" spans="1:3" ht="12.75">
      <c r="A820" s="95">
        <v>40319</v>
      </c>
      <c r="B820" s="109">
        <v>71.67298104400005</v>
      </c>
      <c r="C820" s="104"/>
    </row>
    <row r="821" spans="1:3" ht="12.75">
      <c r="A821" s="95">
        <v>40322</v>
      </c>
      <c r="B821" s="109">
        <v>71.67298104400005</v>
      </c>
      <c r="C821" s="104"/>
    </row>
    <row r="822" spans="1:3" ht="12.75">
      <c r="A822" s="95">
        <v>40323</v>
      </c>
      <c r="B822" s="109">
        <v>71.67298104400005</v>
      </c>
      <c r="C822" s="104"/>
    </row>
    <row r="823" spans="1:3" ht="12.75">
      <c r="A823" s="95">
        <v>40324</v>
      </c>
      <c r="B823" s="109">
        <v>71.67298104400005</v>
      </c>
      <c r="C823" s="104"/>
    </row>
    <row r="824" spans="1:3" ht="12.75">
      <c r="A824" s="95">
        <v>40325</v>
      </c>
      <c r="B824" s="109">
        <v>71.67298104400005</v>
      </c>
      <c r="C824" s="104"/>
    </row>
    <row r="825" spans="1:3" ht="12.75">
      <c r="A825" s="95">
        <v>40326</v>
      </c>
      <c r="B825" s="109">
        <v>71.16302104400003</v>
      </c>
      <c r="C825" s="104"/>
    </row>
    <row r="826" spans="1:3" ht="12.75">
      <c r="A826" s="95">
        <v>40329</v>
      </c>
      <c r="B826" s="109">
        <v>71.16302104400003</v>
      </c>
      <c r="C826" s="104"/>
    </row>
    <row r="827" spans="1:3" ht="12.75">
      <c r="A827" s="95">
        <v>40330</v>
      </c>
      <c r="B827" s="109">
        <v>71.16302104400003</v>
      </c>
      <c r="C827" s="104"/>
    </row>
    <row r="828" spans="1:3" ht="12.75">
      <c r="A828" s="95">
        <v>40331</v>
      </c>
      <c r="B828" s="109">
        <v>71.16302104400003</v>
      </c>
      <c r="C828" s="104"/>
    </row>
    <row r="829" spans="1:3" ht="12.75">
      <c r="A829" s="95">
        <v>40333</v>
      </c>
      <c r="B829" s="109">
        <v>69.49798104400004</v>
      </c>
      <c r="C829" s="104"/>
    </row>
    <row r="830" spans="1:3" ht="12.75">
      <c r="A830" s="95">
        <v>40336</v>
      </c>
      <c r="B830" s="109">
        <v>69.49798104400004</v>
      </c>
      <c r="C830" s="104"/>
    </row>
    <row r="831" spans="1:3" ht="12.75">
      <c r="A831" s="95">
        <v>40337</v>
      </c>
      <c r="B831" s="109">
        <v>69.49798104400004</v>
      </c>
      <c r="C831" s="104"/>
    </row>
    <row r="832" spans="1:3" ht="12.75">
      <c r="A832" s="95">
        <v>40338</v>
      </c>
      <c r="B832" s="109">
        <v>69.49798104400004</v>
      </c>
      <c r="C832" s="104"/>
    </row>
    <row r="833" spans="1:3" ht="12.75">
      <c r="A833" s="95">
        <v>40339</v>
      </c>
      <c r="B833" s="109">
        <v>69.90718507500004</v>
      </c>
      <c r="C833" s="104"/>
    </row>
    <row r="834" spans="1:3" ht="12.75">
      <c r="A834" s="95">
        <v>40340</v>
      </c>
      <c r="B834" s="109">
        <v>72.90718507500006</v>
      </c>
      <c r="C834" s="104"/>
    </row>
    <row r="835" spans="1:3" ht="12.75">
      <c r="A835" s="95">
        <v>40343</v>
      </c>
      <c r="B835" s="109">
        <v>72.90718507500006</v>
      </c>
      <c r="C835" s="104"/>
    </row>
    <row r="836" spans="1:3" ht="12.75">
      <c r="A836" s="95">
        <v>40344</v>
      </c>
      <c r="B836" s="109">
        <v>72.90718507500006</v>
      </c>
      <c r="C836" s="104"/>
    </row>
    <row r="837" spans="1:3" ht="12.75">
      <c r="A837" s="95"/>
      <c r="B837" s="104"/>
      <c r="C837" s="104"/>
    </row>
    <row r="838" spans="1:3" ht="12.75">
      <c r="A838" s="95"/>
      <c r="B838" s="104"/>
      <c r="C838" s="104"/>
    </row>
    <row r="839" spans="1:3" ht="12.75">
      <c r="A839" s="95"/>
      <c r="B839" s="104"/>
      <c r="C839" s="104"/>
    </row>
    <row r="840" spans="1:3" ht="12.75">
      <c r="A840" s="95"/>
      <c r="B840" s="104"/>
      <c r="C840" s="104"/>
    </row>
    <row r="841" spans="1:3" ht="12.75">
      <c r="A841" s="95"/>
      <c r="B841" s="104"/>
      <c r="C841" s="104"/>
    </row>
    <row r="842" spans="1:3" ht="12.75">
      <c r="A842" s="95"/>
      <c r="B842" s="104"/>
      <c r="C842" s="104"/>
    </row>
    <row r="843" spans="1:3" ht="12.75">
      <c r="A843" s="95"/>
      <c r="B843" s="104"/>
      <c r="C843" s="104"/>
    </row>
    <row r="844" spans="1:3" ht="12.75">
      <c r="A844" s="95"/>
      <c r="B844" s="104"/>
      <c r="C844" s="104"/>
    </row>
    <row r="845" spans="1:3" ht="12.75">
      <c r="A845" s="95"/>
      <c r="B845" s="104"/>
      <c r="C845" s="104"/>
    </row>
    <row r="846" spans="1:3" ht="12.75">
      <c r="A846" s="95"/>
      <c r="B846" s="104"/>
      <c r="C846" s="104"/>
    </row>
    <row r="847" spans="1:3" ht="12.75">
      <c r="A847" s="95"/>
      <c r="B847" s="104"/>
      <c r="C847" s="104"/>
    </row>
    <row r="848" spans="1:3" ht="12.75">
      <c r="A848" s="95"/>
      <c r="B848" s="104"/>
      <c r="C848" s="104"/>
    </row>
    <row r="849" spans="1:3" ht="12.75">
      <c r="A849" s="95"/>
      <c r="B849" s="104"/>
      <c r="C849" s="104"/>
    </row>
    <row r="850" spans="1:3" ht="12.75">
      <c r="A850" s="95"/>
      <c r="B850" s="104"/>
      <c r="C850" s="104"/>
    </row>
    <row r="851" spans="1:3" ht="12.75">
      <c r="A851" s="95"/>
      <c r="B851" s="104"/>
      <c r="C851" s="104"/>
    </row>
    <row r="852" spans="1:3" ht="12.75">
      <c r="A852" s="95"/>
      <c r="B852" s="104"/>
      <c r="C852" s="104"/>
    </row>
    <row r="853" spans="1:3" ht="12.75">
      <c r="A853" s="95"/>
      <c r="B853" s="104"/>
      <c r="C853" s="104"/>
    </row>
    <row r="854" spans="1:3" ht="12.75">
      <c r="A854" s="95"/>
      <c r="B854" s="104"/>
      <c r="C854" s="104"/>
    </row>
    <row r="855" spans="1:3" ht="12.75">
      <c r="A855" s="95"/>
      <c r="B855" s="104"/>
      <c r="C855" s="104"/>
    </row>
    <row r="856" spans="1:3" ht="12.75">
      <c r="A856" s="95"/>
      <c r="B856" s="104"/>
      <c r="C856" s="104"/>
    </row>
    <row r="857" spans="1:3" ht="12.75">
      <c r="A857" s="95"/>
      <c r="B857" s="104"/>
      <c r="C857" s="104"/>
    </row>
    <row r="858" spans="1:3" ht="12.75">
      <c r="A858" s="95"/>
      <c r="B858" s="104"/>
      <c r="C858" s="104"/>
    </row>
    <row r="859" spans="1:3" ht="12.75">
      <c r="A859" s="95"/>
      <c r="B859" s="104"/>
      <c r="C859" s="104"/>
    </row>
    <row r="860" spans="1:3" ht="12.75">
      <c r="A860" s="95"/>
      <c r="B860" s="104"/>
      <c r="C860" s="104"/>
    </row>
    <row r="861" spans="1:3" ht="12.75">
      <c r="A861" s="95"/>
      <c r="B861" s="104"/>
      <c r="C861" s="104"/>
    </row>
    <row r="862" spans="1:3" ht="12.75">
      <c r="A862" s="95"/>
      <c r="B862" s="104"/>
      <c r="C862" s="104"/>
    </row>
    <row r="863" spans="1:3" ht="12.75">
      <c r="A863" s="95"/>
      <c r="B863" s="104"/>
      <c r="C863" s="104"/>
    </row>
    <row r="864" spans="1:3" ht="12.75">
      <c r="A864" s="95"/>
      <c r="B864" s="104"/>
      <c r="C864" s="104"/>
    </row>
    <row r="865" spans="1:3" ht="12.75">
      <c r="A865" s="95"/>
      <c r="B865" s="104"/>
      <c r="C865" s="104"/>
    </row>
    <row r="866" spans="1:3" ht="12.75">
      <c r="A866" s="95"/>
      <c r="B866" s="104"/>
      <c r="C866" s="104"/>
    </row>
    <row r="867" spans="1:3" ht="12.75">
      <c r="A867" s="95"/>
      <c r="B867" s="104"/>
      <c r="C867" s="104"/>
    </row>
    <row r="868" spans="1:3" ht="12.75">
      <c r="A868" s="95"/>
      <c r="B868" s="104"/>
      <c r="C868" s="104"/>
    </row>
    <row r="869" spans="1:3" ht="12.75">
      <c r="A869" s="95"/>
      <c r="B869" s="104"/>
      <c r="C869" s="104"/>
    </row>
    <row r="870" spans="1:3" ht="12.75">
      <c r="A870" s="95"/>
      <c r="B870" s="104"/>
      <c r="C870" s="104"/>
    </row>
    <row r="871" spans="1:3" ht="12.75">
      <c r="A871" s="95"/>
      <c r="B871" s="104"/>
      <c r="C871" s="104"/>
    </row>
    <row r="872" spans="1:3" ht="12.75">
      <c r="A872" s="95"/>
      <c r="B872" s="104"/>
      <c r="C872" s="104"/>
    </row>
    <row r="873" spans="1:3" ht="12.75">
      <c r="A873" s="95"/>
      <c r="B873" s="104"/>
      <c r="C873" s="104"/>
    </row>
    <row r="874" spans="1:3" ht="12.75">
      <c r="A874" s="95"/>
      <c r="B874" s="104"/>
      <c r="C874" s="104"/>
    </row>
    <row r="875" spans="1:3" ht="12.75">
      <c r="A875" s="95"/>
      <c r="B875" s="104"/>
      <c r="C875" s="104"/>
    </row>
    <row r="876" spans="1:3" ht="12.75">
      <c r="A876" s="95"/>
      <c r="B876" s="104"/>
      <c r="C876" s="104"/>
    </row>
    <row r="877" spans="1:3" ht="12.75">
      <c r="A877" s="95"/>
      <c r="B877" s="104"/>
      <c r="C877" s="104"/>
    </row>
    <row r="878" spans="1:3" ht="12.75">
      <c r="A878" s="95"/>
      <c r="B878" s="104"/>
      <c r="C878" s="104"/>
    </row>
    <row r="879" spans="1:3" ht="12.75">
      <c r="A879" s="95"/>
      <c r="B879" s="104"/>
      <c r="C879" s="104"/>
    </row>
    <row r="880" spans="1:3" ht="12.75">
      <c r="A880" s="95"/>
      <c r="B880" s="104"/>
      <c r="C880" s="104"/>
    </row>
    <row r="881" spans="1:3" ht="12.75">
      <c r="A881" s="95"/>
      <c r="B881" s="104"/>
      <c r="C881" s="104"/>
    </row>
    <row r="882" spans="1:3" ht="12.75">
      <c r="A882" s="95"/>
      <c r="B882" s="104"/>
      <c r="C882" s="104"/>
    </row>
    <row r="883" spans="1:3" ht="12.75">
      <c r="A883" s="95"/>
      <c r="B883" s="104"/>
      <c r="C883" s="104"/>
    </row>
    <row r="884" spans="1:3" ht="12.75">
      <c r="A884" s="95"/>
      <c r="B884" s="104"/>
      <c r="C884" s="104"/>
    </row>
    <row r="885" spans="1:3" ht="12.75">
      <c r="A885" s="95"/>
      <c r="B885" s="104"/>
      <c r="C885" s="104"/>
    </row>
    <row r="886" spans="1:3" ht="12.75">
      <c r="A886" s="95"/>
      <c r="B886" s="104"/>
      <c r="C886" s="104"/>
    </row>
    <row r="887" spans="1:3" ht="12.75">
      <c r="A887" s="95"/>
      <c r="B887" s="104"/>
      <c r="C887" s="104"/>
    </row>
    <row r="888" spans="1:3" ht="12.75">
      <c r="A888" s="95"/>
      <c r="B888" s="104"/>
      <c r="C888" s="104"/>
    </row>
    <row r="889" spans="1:3" ht="12.75">
      <c r="A889" s="95"/>
      <c r="B889" s="104"/>
      <c r="C889" s="104"/>
    </row>
    <row r="890" spans="1:3" ht="12.75">
      <c r="A890" s="95"/>
      <c r="B890" s="104"/>
      <c r="C890" s="104"/>
    </row>
    <row r="891" spans="1:3" ht="12.75">
      <c r="A891" s="95"/>
      <c r="B891" s="104"/>
      <c r="C891" s="104"/>
    </row>
    <row r="892" spans="1:3" ht="12.75">
      <c r="A892" s="95"/>
      <c r="B892" s="104"/>
      <c r="C892" s="104"/>
    </row>
    <row r="893" spans="1:3" ht="12.75">
      <c r="A893" s="95"/>
      <c r="B893" s="104"/>
      <c r="C893" s="104"/>
    </row>
    <row r="894" spans="1:3" ht="12.75">
      <c r="A894" s="95"/>
      <c r="B894" s="104"/>
      <c r="C894" s="104"/>
    </row>
    <row r="895" spans="1:3" ht="12.75">
      <c r="A895" s="95"/>
      <c r="B895" s="104"/>
      <c r="C895" s="104"/>
    </row>
    <row r="896" spans="1:3" ht="12.75">
      <c r="A896" s="95"/>
      <c r="B896" s="104"/>
      <c r="C896" s="104"/>
    </row>
    <row r="897" spans="1:3" ht="12.75">
      <c r="A897" s="95"/>
      <c r="B897" s="104"/>
      <c r="C897" s="104"/>
    </row>
    <row r="898" spans="1:3" ht="12.75">
      <c r="A898" s="95"/>
      <c r="B898" s="104"/>
      <c r="C898" s="104"/>
    </row>
    <row r="899" spans="1:3" ht="12.75">
      <c r="A899" s="95"/>
      <c r="B899" s="104"/>
      <c r="C899" s="104"/>
    </row>
    <row r="900" spans="1:3" ht="12.75">
      <c r="A900" s="95"/>
      <c r="B900" s="104"/>
      <c r="C900" s="104"/>
    </row>
    <row r="901" spans="1:3" ht="12.75">
      <c r="A901" s="95"/>
      <c r="B901" s="104"/>
      <c r="C901" s="104"/>
    </row>
    <row r="902" spans="1:3" ht="12.75">
      <c r="A902" s="95"/>
      <c r="B902" s="104"/>
      <c r="C902" s="104"/>
    </row>
    <row r="903" spans="1:3" ht="12.75">
      <c r="A903" s="95"/>
      <c r="B903" s="104"/>
      <c r="C903" s="104"/>
    </row>
    <row r="904" spans="1:3" ht="12.75">
      <c r="A904" s="95"/>
      <c r="B904" s="104"/>
      <c r="C904" s="104"/>
    </row>
    <row r="905" spans="1:3" ht="12.75">
      <c r="A905" s="95"/>
      <c r="B905" s="104"/>
      <c r="C905" s="104"/>
    </row>
    <row r="906" spans="1:3" ht="12.75">
      <c r="A906" s="95"/>
      <c r="B906" s="104"/>
      <c r="C906" s="104"/>
    </row>
    <row r="907" spans="1:3" ht="12.75">
      <c r="A907" s="95"/>
      <c r="B907" s="104"/>
      <c r="C907" s="104"/>
    </row>
    <row r="908" spans="1:3" ht="12.75">
      <c r="A908" s="95"/>
      <c r="B908" s="104"/>
      <c r="C908" s="104"/>
    </row>
    <row r="909" spans="1:3" ht="12.75">
      <c r="A909" s="95"/>
      <c r="B909" s="104"/>
      <c r="C909" s="104"/>
    </row>
    <row r="910" spans="1:3" ht="12.75">
      <c r="A910" s="95"/>
      <c r="B910" s="104"/>
      <c r="C910" s="104"/>
    </row>
    <row r="911" spans="1:3" ht="12.75">
      <c r="A911" s="95"/>
      <c r="B911" s="104"/>
      <c r="C911" s="104"/>
    </row>
    <row r="912" spans="1:3" ht="12.75">
      <c r="A912" s="95"/>
      <c r="B912" s="104"/>
      <c r="C912" s="104"/>
    </row>
    <row r="913" spans="1:3" ht="12.75">
      <c r="A913" s="95"/>
      <c r="B913" s="104"/>
      <c r="C913" s="104"/>
    </row>
    <row r="914" spans="1:3" ht="12.75">
      <c r="A914" s="95"/>
      <c r="B914" s="104"/>
      <c r="C914" s="104"/>
    </row>
    <row r="915" spans="1:3" ht="12.75">
      <c r="A915" s="95"/>
      <c r="B915" s="104"/>
      <c r="C915" s="104"/>
    </row>
    <row r="916" spans="1:3" ht="12.75">
      <c r="A916" s="95"/>
      <c r="B916" s="104"/>
      <c r="C916" s="104"/>
    </row>
    <row r="917" spans="1:3" ht="12.75">
      <c r="A917" s="95"/>
      <c r="B917" s="104"/>
      <c r="C917" s="104"/>
    </row>
    <row r="918" spans="1:3" ht="12.75">
      <c r="A918" s="95"/>
      <c r="B918" s="104"/>
      <c r="C918" s="104"/>
    </row>
    <row r="919" spans="1:3" ht="12.75">
      <c r="A919" s="95"/>
      <c r="B919" s="104"/>
      <c r="C919" s="104"/>
    </row>
    <row r="920" spans="1:3" ht="12.75">
      <c r="A920" s="95"/>
      <c r="B920" s="104"/>
      <c r="C920" s="104"/>
    </row>
    <row r="921" spans="1:3" ht="12.75">
      <c r="A921" s="95"/>
      <c r="B921" s="104"/>
      <c r="C921" s="104"/>
    </row>
    <row r="922" spans="1:3" ht="12.75">
      <c r="A922" s="95"/>
      <c r="B922" s="104"/>
      <c r="C922" s="104"/>
    </row>
    <row r="923" spans="1:3" ht="12.75">
      <c r="A923" s="95"/>
      <c r="B923" s="104"/>
      <c r="C923" s="104"/>
    </row>
    <row r="924" spans="1:3" ht="12.75">
      <c r="A924" s="95"/>
      <c r="B924" s="104"/>
      <c r="C924" s="104"/>
    </row>
    <row r="925" spans="1:3" ht="12.75">
      <c r="A925" s="95"/>
      <c r="B925" s="104"/>
      <c r="C925" s="104"/>
    </row>
    <row r="926" spans="1:3" ht="12.75">
      <c r="A926" s="95"/>
      <c r="B926" s="104"/>
      <c r="C926" s="104"/>
    </row>
    <row r="927" spans="1:3" ht="12.75">
      <c r="A927" s="95"/>
      <c r="B927" s="104"/>
      <c r="C927" s="104"/>
    </row>
    <row r="928" spans="1:3" ht="12.75">
      <c r="A928" s="95"/>
      <c r="B928" s="104"/>
      <c r="C928" s="104"/>
    </row>
    <row r="929" spans="1:3" ht="12.75">
      <c r="A929" s="95"/>
      <c r="B929" s="104"/>
      <c r="C929" s="104"/>
    </row>
    <row r="930" spans="1:3" ht="12.75">
      <c r="A930" s="95"/>
      <c r="B930" s="104"/>
      <c r="C930" s="104"/>
    </row>
    <row r="931" spans="1:3" ht="12.75">
      <c r="A931" s="95"/>
      <c r="B931" s="104"/>
      <c r="C931" s="104"/>
    </row>
    <row r="932" spans="1:3" ht="12.75">
      <c r="A932" s="95"/>
      <c r="B932" s="104"/>
      <c r="C932" s="104"/>
    </row>
    <row r="933" spans="1:3" ht="12.75">
      <c r="A933" s="95"/>
      <c r="B933" s="104"/>
      <c r="C933" s="104"/>
    </row>
    <row r="934" spans="1:3" ht="12.75">
      <c r="A934" s="95"/>
      <c r="B934" s="104"/>
      <c r="C934" s="104"/>
    </row>
    <row r="935" spans="1:3" ht="12.75">
      <c r="A935" s="95"/>
      <c r="B935" s="104"/>
      <c r="C935" s="104"/>
    </row>
    <row r="936" spans="1:3" ht="12.75">
      <c r="A936" s="95"/>
      <c r="B936" s="104"/>
      <c r="C936" s="104"/>
    </row>
    <row r="937" spans="1:3" ht="12.75">
      <c r="A937" s="95"/>
      <c r="B937" s="104"/>
      <c r="C937" s="104"/>
    </row>
    <row r="938" spans="1:3" ht="12.75">
      <c r="A938" s="95"/>
      <c r="B938" s="104"/>
      <c r="C938" s="104"/>
    </row>
    <row r="939" spans="1:3" ht="12.75">
      <c r="A939" s="95"/>
      <c r="B939" s="104"/>
      <c r="C939" s="104"/>
    </row>
    <row r="940" spans="1:3" ht="12.75">
      <c r="A940" s="95"/>
      <c r="B940" s="104"/>
      <c r="C940" s="104"/>
    </row>
    <row r="941" spans="1:3" ht="12.75">
      <c r="A941" s="95"/>
      <c r="B941" s="104"/>
      <c r="C941" s="104"/>
    </row>
    <row r="942" spans="1:3" ht="12.75">
      <c r="A942" s="95"/>
      <c r="B942" s="104"/>
      <c r="C942" s="104"/>
    </row>
    <row r="943" spans="1:3" ht="12.75">
      <c r="A943" s="95"/>
      <c r="B943" s="104"/>
      <c r="C943" s="104"/>
    </row>
    <row r="944" spans="1:3" ht="12.75">
      <c r="A944" s="95"/>
      <c r="B944" s="104"/>
      <c r="C944" s="104"/>
    </row>
    <row r="945" spans="1:3" ht="12.75">
      <c r="A945" s="95"/>
      <c r="B945" s="104"/>
      <c r="C945" s="104"/>
    </row>
    <row r="946" spans="1:3" ht="12.75">
      <c r="A946" s="95"/>
      <c r="B946" s="104"/>
      <c r="C946" s="104"/>
    </row>
    <row r="947" spans="1:3" ht="12.75">
      <c r="A947" s="95"/>
      <c r="B947" s="104"/>
      <c r="C947" s="104"/>
    </row>
    <row r="948" spans="1:3" ht="12.75">
      <c r="A948" s="95"/>
      <c r="B948" s="104"/>
      <c r="C948" s="104"/>
    </row>
    <row r="949" spans="1:3" ht="12.75">
      <c r="A949" s="95"/>
      <c r="B949" s="104"/>
      <c r="C949" s="104"/>
    </row>
    <row r="950" spans="1:3" ht="12.75">
      <c r="A950" s="95"/>
      <c r="B950" s="104"/>
      <c r="C950" s="104"/>
    </row>
    <row r="951" spans="1:3" ht="12.75">
      <c r="A951" s="95"/>
      <c r="B951" s="104"/>
      <c r="C951" s="104"/>
    </row>
    <row r="952" spans="1:3" ht="12.75">
      <c r="A952" s="95"/>
      <c r="B952" s="104"/>
      <c r="C952" s="104"/>
    </row>
    <row r="953" spans="1:3" ht="12.75">
      <c r="A953" s="95"/>
      <c r="B953" s="104"/>
      <c r="C953" s="104"/>
    </row>
    <row r="954" spans="1:3" ht="12.75">
      <c r="A954" s="95"/>
      <c r="B954" s="104"/>
      <c r="C954" s="104"/>
    </row>
    <row r="955" spans="1:3" ht="12.75">
      <c r="A955" s="95"/>
      <c r="B955" s="104"/>
      <c r="C955" s="104"/>
    </row>
    <row r="956" spans="1:3" ht="12.75">
      <c r="A956" s="95"/>
      <c r="B956" s="104"/>
      <c r="C956" s="104"/>
    </row>
    <row r="957" spans="1:3" ht="12.75">
      <c r="A957" s="95"/>
      <c r="B957" s="104"/>
      <c r="C957" s="104"/>
    </row>
    <row r="958" spans="1:3" ht="12.75">
      <c r="A958" s="95"/>
      <c r="B958" s="104"/>
      <c r="C958" s="104"/>
    </row>
    <row r="959" spans="1:3" ht="12.75">
      <c r="A959" s="95"/>
      <c r="B959" s="104"/>
      <c r="C959" s="104"/>
    </row>
    <row r="960" spans="1:3" ht="12.75">
      <c r="A960" s="95"/>
      <c r="B960" s="104"/>
      <c r="C960" s="104"/>
    </row>
    <row r="961" spans="1:3" ht="12.75">
      <c r="A961" s="95"/>
      <c r="B961" s="104"/>
      <c r="C961" s="104"/>
    </row>
    <row r="962" spans="1:3" ht="12.75">
      <c r="A962" s="95"/>
      <c r="B962" s="104"/>
      <c r="C962" s="104"/>
    </row>
    <row r="963" spans="1:3" ht="12.75">
      <c r="A963" s="95"/>
      <c r="B963" s="104"/>
      <c r="C963" s="104"/>
    </row>
    <row r="964" spans="1:3" ht="12.75">
      <c r="A964" s="95"/>
      <c r="B964" s="104"/>
      <c r="C964" s="104"/>
    </row>
    <row r="965" spans="1:3" ht="12.75">
      <c r="A965" s="95"/>
      <c r="B965" s="104"/>
      <c r="C965" s="104"/>
    </row>
    <row r="966" spans="1:3" ht="12.75">
      <c r="A966" s="95"/>
      <c r="B966" s="104"/>
      <c r="C966" s="104"/>
    </row>
    <row r="967" spans="1:3" ht="12.75">
      <c r="A967" s="95"/>
      <c r="B967" s="104"/>
      <c r="C967" s="104"/>
    </row>
    <row r="968" spans="1:3" ht="12.75">
      <c r="A968" s="95"/>
      <c r="B968" s="104"/>
      <c r="C968" s="104"/>
    </row>
    <row r="969" spans="1:3" ht="12.75">
      <c r="A969" s="95"/>
      <c r="B969" s="104"/>
      <c r="C969" s="104"/>
    </row>
    <row r="970" spans="1:3" ht="12.75">
      <c r="A970" s="95"/>
      <c r="B970" s="104"/>
      <c r="C970" s="104"/>
    </row>
    <row r="971" spans="1:3" ht="12.75">
      <c r="A971" s="95"/>
      <c r="B971" s="104"/>
      <c r="C971" s="104"/>
    </row>
    <row r="972" spans="1:3" ht="12.75">
      <c r="A972" s="95"/>
      <c r="B972" s="104"/>
      <c r="C972" s="104"/>
    </row>
    <row r="973" spans="1:3" ht="12.75">
      <c r="A973" s="95"/>
      <c r="B973" s="104"/>
      <c r="C973" s="104"/>
    </row>
    <row r="974" spans="1:3" ht="12.75">
      <c r="A974" s="95"/>
      <c r="B974" s="104"/>
      <c r="C974" s="104"/>
    </row>
    <row r="975" spans="1:3" ht="12.75">
      <c r="A975" s="95"/>
      <c r="B975" s="104"/>
      <c r="C975" s="104"/>
    </row>
    <row r="976" spans="1:3" ht="12.75">
      <c r="A976" s="95"/>
      <c r="B976" s="104"/>
      <c r="C976" s="104"/>
    </row>
    <row r="977" spans="1:3" ht="12.75">
      <c r="A977" s="95"/>
      <c r="B977" s="104"/>
      <c r="C977" s="104"/>
    </row>
    <row r="978" spans="1:3" ht="12.75">
      <c r="A978" s="95"/>
      <c r="B978" s="104"/>
      <c r="C978" s="104"/>
    </row>
    <row r="979" spans="1:3" ht="12.75">
      <c r="A979" s="95"/>
      <c r="B979" s="104"/>
      <c r="C979" s="104"/>
    </row>
    <row r="980" spans="1:3" ht="12.75">
      <c r="A980" s="95"/>
      <c r="B980" s="104"/>
      <c r="C980" s="104"/>
    </row>
    <row r="981" spans="1:3" ht="12.75">
      <c r="A981" s="95"/>
      <c r="B981" s="104"/>
      <c r="C981" s="104"/>
    </row>
    <row r="982" spans="1:3" ht="12.75">
      <c r="A982" s="95"/>
      <c r="B982" s="104"/>
      <c r="C982" s="104"/>
    </row>
    <row r="983" spans="1:3" ht="12.75">
      <c r="A983" s="95"/>
      <c r="B983" s="104"/>
      <c r="C983" s="104"/>
    </row>
    <row r="984" spans="1:3" ht="12.75">
      <c r="A984" s="95"/>
      <c r="B984" s="104"/>
      <c r="C984" s="104"/>
    </row>
    <row r="985" spans="1:3" ht="12.75">
      <c r="A985" s="95"/>
      <c r="B985" s="104"/>
      <c r="C985" s="104"/>
    </row>
    <row r="986" spans="1:3" ht="12.75">
      <c r="A986" s="95"/>
      <c r="B986" s="104"/>
      <c r="C986" s="104"/>
    </row>
    <row r="987" spans="1:3" ht="12.75">
      <c r="A987" s="95"/>
      <c r="B987" s="104"/>
      <c r="C987" s="104"/>
    </row>
    <row r="988" spans="1:3" ht="12.75">
      <c r="A988" s="95"/>
      <c r="B988" s="104"/>
      <c r="C988" s="104"/>
    </row>
    <row r="989" spans="1:3" ht="12.75">
      <c r="A989" s="95"/>
      <c r="B989" s="104"/>
      <c r="C989" s="104"/>
    </row>
    <row r="990" spans="1:3" ht="12.75">
      <c r="A990" s="95"/>
      <c r="B990" s="104"/>
      <c r="C990" s="104"/>
    </row>
    <row r="991" spans="1:3" ht="12.75">
      <c r="A991" s="95"/>
      <c r="B991" s="104"/>
      <c r="C991" s="104"/>
    </row>
    <row r="992" spans="1:3" ht="12.75">
      <c r="A992" s="95"/>
      <c r="B992" s="104"/>
      <c r="C992" s="104"/>
    </row>
    <row r="993" spans="1:3" ht="12.75">
      <c r="A993" s="95"/>
      <c r="B993" s="104"/>
      <c r="C993" s="104"/>
    </row>
    <row r="994" spans="1:3" ht="12.75">
      <c r="A994" s="95"/>
      <c r="B994" s="104"/>
      <c r="C994" s="104"/>
    </row>
    <row r="995" spans="1:3" ht="12.75">
      <c r="A995" s="95"/>
      <c r="B995" s="104"/>
      <c r="C995" s="104"/>
    </row>
    <row r="996" spans="1:3" ht="12.75">
      <c r="A996" s="95"/>
      <c r="B996" s="104"/>
      <c r="C996" s="104"/>
    </row>
    <row r="997" spans="1:3" ht="12.75">
      <c r="A997" s="95"/>
      <c r="B997" s="104"/>
      <c r="C997" s="104"/>
    </row>
    <row r="998" spans="1:3" ht="12.75">
      <c r="A998" s="95"/>
      <c r="B998" s="104"/>
      <c r="C998" s="104"/>
    </row>
    <row r="999" spans="1:3" ht="12.75">
      <c r="A999" s="95"/>
      <c r="B999" s="104"/>
      <c r="C999" s="104"/>
    </row>
    <row r="1000" spans="1:3" ht="12.75">
      <c r="A1000" s="95"/>
      <c r="B1000" s="104"/>
      <c r="C1000" s="104"/>
    </row>
    <row r="1001" spans="1:3" ht="12.75">
      <c r="A1001" s="95"/>
      <c r="B1001" s="104"/>
      <c r="C1001" s="104"/>
    </row>
    <row r="1002" ht="12.75">
      <c r="A1002" s="95"/>
    </row>
    <row r="1003" ht="12.75">
      <c r="A1003" s="95"/>
    </row>
    <row r="1004" ht="12.75">
      <c r="A1004" s="95"/>
    </row>
    <row r="1005" ht="12.75">
      <c r="A1005" s="95"/>
    </row>
    <row r="1006" ht="12.75">
      <c r="A1006" s="95"/>
    </row>
    <row r="1007" ht="12.75">
      <c r="A1007" s="95"/>
    </row>
    <row r="1008" ht="12.75">
      <c r="A1008" s="95"/>
    </row>
    <row r="1009" ht="12.75">
      <c r="A1009" s="95"/>
    </row>
    <row r="1010" ht="12.75">
      <c r="A1010" s="95"/>
    </row>
    <row r="1011" ht="12.75">
      <c r="A1011" s="95"/>
    </row>
    <row r="1012" ht="12.75">
      <c r="A1012" s="95"/>
    </row>
    <row r="1013" ht="12.75">
      <c r="A1013" s="95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usz68"/>
  <dimension ref="A1:F41"/>
  <sheetViews>
    <sheetView workbookViewId="0" topLeftCell="A1">
      <selection activeCell="D22" sqref="D22"/>
    </sheetView>
  </sheetViews>
  <sheetFormatPr defaultColWidth="9.140625" defaultRowHeight="12.75"/>
  <cols>
    <col min="1" max="1" width="9.140625" style="80" customWidth="1"/>
    <col min="2" max="5" width="17.7109375" style="80" customWidth="1"/>
    <col min="6" max="16384" width="9.140625" style="80" customWidth="1"/>
  </cols>
  <sheetData>
    <row r="1" ht="12.75">
      <c r="A1" s="80" t="s">
        <v>139</v>
      </c>
    </row>
    <row r="3" spans="1:6" ht="38.25">
      <c r="A3" s="81"/>
      <c r="B3" s="82" t="s">
        <v>4</v>
      </c>
      <c r="C3" s="82" t="s">
        <v>5</v>
      </c>
      <c r="D3" s="82" t="s">
        <v>6</v>
      </c>
      <c r="E3" s="81"/>
      <c r="F3" s="81"/>
    </row>
    <row r="4" spans="1:6" ht="12.75">
      <c r="A4" s="98">
        <v>39142</v>
      </c>
      <c r="B4" s="99">
        <v>0.0022541889155838733</v>
      </c>
      <c r="C4" s="99">
        <v>0.025882246952921222</v>
      </c>
      <c r="D4" s="99">
        <v>0.04220366282865805</v>
      </c>
      <c r="E4" s="99"/>
      <c r="F4" s="99"/>
    </row>
    <row r="5" spans="1:6" ht="12.75">
      <c r="A5" s="98">
        <v>39173</v>
      </c>
      <c r="B5" s="99">
        <v>0.001755661992651917</v>
      </c>
      <c r="C5" s="99">
        <v>0.03525404250467319</v>
      </c>
      <c r="D5" s="99">
        <v>0.04360539877770485</v>
      </c>
      <c r="E5" s="99"/>
      <c r="F5" s="99"/>
    </row>
    <row r="6" spans="1:6" ht="12.75">
      <c r="A6" s="98">
        <v>39203</v>
      </c>
      <c r="B6" s="99">
        <v>0.0013957691032527402</v>
      </c>
      <c r="C6" s="99">
        <v>0.038131286196597725</v>
      </c>
      <c r="D6" s="99">
        <v>0.041178656909892496</v>
      </c>
      <c r="E6" s="99"/>
      <c r="F6" s="99"/>
    </row>
    <row r="7" spans="1:6" ht="12.75">
      <c r="A7" s="98">
        <v>39234</v>
      </c>
      <c r="B7" s="99">
        <v>0.0014609778981664484</v>
      </c>
      <c r="C7" s="99">
        <v>0.025167838488138708</v>
      </c>
      <c r="D7" s="99">
        <v>0.038981049363519156</v>
      </c>
      <c r="E7" s="99"/>
      <c r="F7" s="99"/>
    </row>
    <row r="8" spans="1:6" ht="12.75">
      <c r="A8" s="98">
        <v>39264</v>
      </c>
      <c r="B8" s="99">
        <v>0.0018390324287541329</v>
      </c>
      <c r="C8" s="99">
        <v>0.029941446166834543</v>
      </c>
      <c r="D8" s="99">
        <v>0.03287737250607656</v>
      </c>
      <c r="E8" s="99"/>
      <c r="F8" s="99"/>
    </row>
    <row r="9" spans="1:6" ht="12.75">
      <c r="A9" s="98">
        <v>39295</v>
      </c>
      <c r="B9" s="99">
        <v>0.002047464172827398</v>
      </c>
      <c r="C9" s="99">
        <v>0.03413517290237307</v>
      </c>
      <c r="D9" s="99">
        <v>0.03918198012573334</v>
      </c>
      <c r="E9" s="99"/>
      <c r="F9" s="99"/>
    </row>
    <row r="10" spans="1:6" ht="12.75">
      <c r="A10" s="98">
        <v>39326</v>
      </c>
      <c r="B10" s="99">
        <v>0.0016199005802402578</v>
      </c>
      <c r="C10" s="99">
        <v>0.032731096338556316</v>
      </c>
      <c r="D10" s="99">
        <v>0.03807956702108513</v>
      </c>
      <c r="E10" s="99"/>
      <c r="F10" s="99"/>
    </row>
    <row r="11" spans="1:6" ht="12.75">
      <c r="A11" s="98">
        <v>39356</v>
      </c>
      <c r="B11" s="99">
        <v>0.0017363129589432957</v>
      </c>
      <c r="C11" s="99">
        <v>0.02963712270346583</v>
      </c>
      <c r="D11" s="99">
        <v>0.0362242014428007</v>
      </c>
      <c r="E11" s="99"/>
      <c r="F11" s="99"/>
    </row>
    <row r="12" spans="1:6" ht="12.75">
      <c r="A12" s="98">
        <v>39387</v>
      </c>
      <c r="B12" s="99">
        <v>0.0007708330039042175</v>
      </c>
      <c r="C12" s="99">
        <v>0.0089287869322806</v>
      </c>
      <c r="D12" s="99">
        <v>0.018655730500807512</v>
      </c>
      <c r="E12" s="99"/>
      <c r="F12" s="99"/>
    </row>
    <row r="13" spans="1:6" ht="12.75">
      <c r="A13" s="98">
        <v>39417</v>
      </c>
      <c r="B13" s="99">
        <v>0.0025368023826615243</v>
      </c>
      <c r="C13" s="99">
        <v>0.0137119132782278</v>
      </c>
      <c r="D13" s="99">
        <v>0.020157276922337784</v>
      </c>
      <c r="E13" s="99"/>
      <c r="F13" s="99"/>
    </row>
    <row r="14" spans="1:6" ht="12.75">
      <c r="A14" s="98">
        <v>39448</v>
      </c>
      <c r="B14" s="99">
        <v>0.0005724798812614507</v>
      </c>
      <c r="C14" s="99">
        <v>0.010834887742110508</v>
      </c>
      <c r="D14" s="99">
        <v>0.026784996564626535</v>
      </c>
      <c r="E14" s="99"/>
      <c r="F14" s="99"/>
    </row>
    <row r="15" spans="1:6" ht="12.75">
      <c r="A15" s="98">
        <v>39479</v>
      </c>
      <c r="B15" s="99">
        <v>0.0029067645349092363</v>
      </c>
      <c r="C15" s="99">
        <v>0.028643584475481456</v>
      </c>
      <c r="D15" s="99">
        <v>0.028908686600394508</v>
      </c>
      <c r="E15" s="99"/>
      <c r="F15" s="99"/>
    </row>
    <row r="16" spans="1:6" ht="12.75">
      <c r="A16" s="98">
        <v>39508</v>
      </c>
      <c r="B16" s="99">
        <v>0.000917831313147733</v>
      </c>
      <c r="C16" s="99">
        <v>0.012702792092738849</v>
      </c>
      <c r="D16" s="99">
        <v>0.02420883879236912</v>
      </c>
      <c r="E16" s="99"/>
      <c r="F16" s="99"/>
    </row>
    <row r="17" spans="1:6" ht="12.75">
      <c r="A17" s="98">
        <v>39539</v>
      </c>
      <c r="B17" s="99">
        <v>0.0005431847665614501</v>
      </c>
      <c r="C17" s="99">
        <v>0.014515916170646985</v>
      </c>
      <c r="D17" s="99">
        <v>0.024489909915261343</v>
      </c>
      <c r="E17" s="99"/>
      <c r="F17" s="99"/>
    </row>
    <row r="18" spans="1:6" ht="12.75">
      <c r="A18" s="98">
        <v>39569</v>
      </c>
      <c r="B18" s="99">
        <v>0.0009378660996308215</v>
      </c>
      <c r="C18" s="99">
        <v>0.012249133156776129</v>
      </c>
      <c r="D18" s="99">
        <v>0.019995042941943507</v>
      </c>
      <c r="E18" s="99"/>
      <c r="F18" s="99"/>
    </row>
    <row r="19" spans="1:6" ht="12.75">
      <c r="A19" s="98">
        <v>39600</v>
      </c>
      <c r="B19" s="99">
        <v>0.0009475481555171591</v>
      </c>
      <c r="C19" s="99">
        <v>0.013052715867147222</v>
      </c>
      <c r="D19" s="99">
        <v>0.015674355592097285</v>
      </c>
      <c r="E19" s="99"/>
      <c r="F19" s="99"/>
    </row>
    <row r="20" spans="1:6" ht="12.75">
      <c r="A20" s="98">
        <v>39630</v>
      </c>
      <c r="B20" s="99">
        <v>0</v>
      </c>
      <c r="C20" s="99">
        <v>0.0202002595359258</v>
      </c>
      <c r="D20" s="99">
        <v>0.02391387645379201</v>
      </c>
      <c r="E20" s="99"/>
      <c r="F20" s="99"/>
    </row>
    <row r="21" spans="1:6" ht="12.75">
      <c r="A21" s="98">
        <v>39661</v>
      </c>
      <c r="B21" s="99">
        <v>0</v>
      </c>
      <c r="C21" s="99">
        <v>0.007189898041182738</v>
      </c>
      <c r="D21" s="99">
        <v>0.016941212077615918</v>
      </c>
      <c r="E21" s="99"/>
      <c r="F21" s="99"/>
    </row>
    <row r="22" spans="1:5" ht="12.75">
      <c r="A22" s="98">
        <v>39692</v>
      </c>
      <c r="B22" s="99">
        <v>0.0017624989739357467</v>
      </c>
      <c r="C22" s="99">
        <v>0.02295689497039946</v>
      </c>
      <c r="D22" s="99">
        <v>0.02473947062313629</v>
      </c>
      <c r="E22" s="107"/>
    </row>
    <row r="23" spans="1:5" ht="12.75">
      <c r="A23" s="98">
        <v>39722</v>
      </c>
      <c r="B23" s="99">
        <v>0</v>
      </c>
      <c r="C23" s="99">
        <v>0.007552046661885006</v>
      </c>
      <c r="D23" s="99">
        <v>0.01513328656536825</v>
      </c>
      <c r="E23" s="107"/>
    </row>
    <row r="24" spans="1:5" ht="12.75">
      <c r="A24" s="98">
        <v>39753</v>
      </c>
      <c r="B24" s="99">
        <v>5.994329407660709E-05</v>
      </c>
      <c r="C24" s="99">
        <v>0.017084981375483713</v>
      </c>
      <c r="D24" s="99">
        <v>0.019564835467073757</v>
      </c>
      <c r="E24" s="107"/>
    </row>
    <row r="25" spans="1:5" ht="12.75">
      <c r="A25" s="98">
        <v>39783</v>
      </c>
      <c r="B25" s="99">
        <v>5.559459620524884E-05</v>
      </c>
      <c r="C25" s="99">
        <v>0.010229003246282271</v>
      </c>
      <c r="D25" s="99">
        <v>0.017893588297238548</v>
      </c>
      <c r="E25" s="107"/>
    </row>
    <row r="26" spans="1:5" ht="12.75">
      <c r="A26" s="98">
        <v>39814</v>
      </c>
      <c r="B26" s="99">
        <v>0</v>
      </c>
      <c r="C26" s="99">
        <v>0.03144606323811542</v>
      </c>
      <c r="D26" s="99">
        <v>0.016404495467800366</v>
      </c>
      <c r="E26" s="107"/>
    </row>
    <row r="27" spans="1:5" ht="12.75">
      <c r="A27" s="98">
        <v>39845</v>
      </c>
      <c r="B27" s="99">
        <v>0</v>
      </c>
      <c r="C27" s="99">
        <v>0.012929926976800891</v>
      </c>
      <c r="D27" s="99">
        <v>0.012635124645605494</v>
      </c>
      <c r="E27" s="107"/>
    </row>
    <row r="28" spans="1:5" ht="12.75">
      <c r="A28" s="98">
        <v>39873</v>
      </c>
      <c r="B28" s="99">
        <v>0</v>
      </c>
      <c r="C28" s="99">
        <v>0.01097581433423641</v>
      </c>
      <c r="D28" s="99">
        <v>0.015559582847688247</v>
      </c>
      <c r="E28" s="107"/>
    </row>
    <row r="29" spans="1:5" ht="12.75">
      <c r="A29" s="98">
        <v>39904</v>
      </c>
      <c r="B29" s="99">
        <v>0</v>
      </c>
      <c r="C29" s="99">
        <v>0.009529162317098787</v>
      </c>
      <c r="D29" s="99">
        <v>0.016378120477238068</v>
      </c>
      <c r="E29" s="107"/>
    </row>
    <row r="30" spans="1:5" ht="12.75">
      <c r="A30" s="98">
        <v>39934</v>
      </c>
      <c r="B30" s="99">
        <v>0</v>
      </c>
      <c r="C30" s="99">
        <v>0.029111505818866398</v>
      </c>
      <c r="D30" s="99">
        <v>0.027426879878409038</v>
      </c>
      <c r="E30" s="107"/>
    </row>
    <row r="31" spans="1:5" ht="12.75">
      <c r="A31" s="98">
        <v>39965</v>
      </c>
      <c r="B31" s="99">
        <v>0</v>
      </c>
      <c r="C31" s="99">
        <v>0.04405460709643715</v>
      </c>
      <c r="D31" s="99">
        <v>0.03331281205258745</v>
      </c>
      <c r="E31" s="107"/>
    </row>
    <row r="32" spans="1:5" ht="12.75">
      <c r="A32" s="98">
        <v>39995</v>
      </c>
      <c r="B32" s="99">
        <v>0</v>
      </c>
      <c r="C32" s="99">
        <v>0.048330353793790026</v>
      </c>
      <c r="D32" s="99">
        <v>0.035614860406458455</v>
      </c>
      <c r="E32" s="107"/>
    </row>
    <row r="33" spans="1:5" ht="12.75">
      <c r="A33" s="98">
        <v>40026</v>
      </c>
      <c r="B33" s="99">
        <v>0</v>
      </c>
      <c r="C33" s="99">
        <v>0.04783296501084629</v>
      </c>
      <c r="D33" s="99">
        <v>0.041855929376794436</v>
      </c>
      <c r="E33" s="107"/>
    </row>
    <row r="34" spans="1:5" ht="12.75">
      <c r="A34" s="98">
        <v>40057</v>
      </c>
      <c r="B34" s="99">
        <v>0</v>
      </c>
      <c r="C34" s="99">
        <v>0.058866184149507075</v>
      </c>
      <c r="D34" s="99">
        <v>0.045312834084587264</v>
      </c>
      <c r="E34" s="107"/>
    </row>
    <row r="35" spans="1:5" ht="12.75">
      <c r="A35" s="98">
        <v>40087</v>
      </c>
      <c r="B35" s="99">
        <v>0</v>
      </c>
      <c r="C35" s="99">
        <v>0.059279215251139675</v>
      </c>
      <c r="D35" s="99">
        <v>0.053828438420083044</v>
      </c>
      <c r="E35" s="107"/>
    </row>
    <row r="36" spans="1:5" ht="12.75">
      <c r="A36" s="98">
        <v>40118</v>
      </c>
      <c r="B36" s="99">
        <v>0</v>
      </c>
      <c r="C36" s="99">
        <v>0.062149559697600956</v>
      </c>
      <c r="D36" s="99">
        <v>0.04719852695444678</v>
      </c>
      <c r="E36" s="107"/>
    </row>
    <row r="37" spans="1:5" ht="12.75">
      <c r="A37" s="98">
        <v>40148</v>
      </c>
      <c r="B37" s="99">
        <v>0</v>
      </c>
      <c r="C37" s="99">
        <v>0.047065904463573706</v>
      </c>
      <c r="D37" s="99">
        <v>0.04072048573912602</v>
      </c>
      <c r="E37" s="107"/>
    </row>
    <row r="38" spans="1:4" ht="12.75">
      <c r="A38" s="98">
        <v>40179</v>
      </c>
      <c r="B38" s="99">
        <v>0.012278659918351344</v>
      </c>
      <c r="C38" s="99">
        <v>0.08768052118119898</v>
      </c>
      <c r="D38" s="99">
        <v>0.061660863019510334</v>
      </c>
    </row>
    <row r="39" spans="1:4" ht="12.75">
      <c r="A39" s="98">
        <v>40210</v>
      </c>
      <c r="B39" s="99">
        <v>0.026977743778185827</v>
      </c>
      <c r="C39" s="99">
        <v>0.09109533330637658</v>
      </c>
      <c r="D39" s="99">
        <v>0.06640312631712111</v>
      </c>
    </row>
    <row r="40" spans="1:4" ht="12.75">
      <c r="A40" s="98">
        <v>40238</v>
      </c>
      <c r="B40" s="99">
        <v>0.03317035750621128</v>
      </c>
      <c r="C40" s="99">
        <v>0.09326038704312309</v>
      </c>
      <c r="D40" s="99">
        <v>0.07555774950558777</v>
      </c>
    </row>
    <row r="41" spans="1:4" ht="12.75">
      <c r="A41" s="98">
        <v>40269</v>
      </c>
      <c r="B41" s="99">
        <v>0.03740879292920772</v>
      </c>
      <c r="C41" s="99">
        <v>0.0897957595807301</v>
      </c>
      <c r="D41" s="99">
        <v>0.07340125929265295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usz69"/>
  <dimension ref="A1:F41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80" customWidth="1"/>
    <col min="2" max="5" width="17.7109375" style="80" customWidth="1"/>
    <col min="6" max="16384" width="9.140625" style="80" customWidth="1"/>
  </cols>
  <sheetData>
    <row r="1" ht="12.75">
      <c r="A1" s="80" t="s">
        <v>140</v>
      </c>
    </row>
    <row r="3" spans="1:6" ht="38.25">
      <c r="A3" s="81"/>
      <c r="B3" s="82" t="s">
        <v>4</v>
      </c>
      <c r="C3" s="82" t="s">
        <v>5</v>
      </c>
      <c r="D3" s="82" t="s">
        <v>6</v>
      </c>
      <c r="E3" s="81"/>
      <c r="F3" s="81"/>
    </row>
    <row r="4" spans="1:6" ht="12.75">
      <c r="A4" s="98">
        <v>39142</v>
      </c>
      <c r="B4" s="99">
        <v>0.03133238745681884</v>
      </c>
      <c r="C4" s="99">
        <v>0.08926142302332823</v>
      </c>
      <c r="D4" s="99">
        <v>0.12798876900584877</v>
      </c>
      <c r="E4" s="99"/>
      <c r="F4" s="99"/>
    </row>
    <row r="5" spans="1:6" ht="12.75">
      <c r="A5" s="98">
        <v>39173</v>
      </c>
      <c r="B5" s="99">
        <v>0.0316470107596176</v>
      </c>
      <c r="C5" s="99">
        <v>0.09777867674232579</v>
      </c>
      <c r="D5" s="99">
        <v>0.123816414218131</v>
      </c>
      <c r="E5" s="99"/>
      <c r="F5" s="99"/>
    </row>
    <row r="6" spans="1:6" ht="12.75">
      <c r="A6" s="98">
        <v>39203</v>
      </c>
      <c r="B6" s="99">
        <v>0.02268761028593144</v>
      </c>
      <c r="C6" s="99">
        <v>0.09714884864391193</v>
      </c>
      <c r="D6" s="99">
        <v>0.1224668516824626</v>
      </c>
      <c r="E6" s="99"/>
      <c r="F6" s="99"/>
    </row>
    <row r="7" spans="1:6" ht="12.75">
      <c r="A7" s="98">
        <v>39234</v>
      </c>
      <c r="B7" s="99">
        <v>0.047715333277877664</v>
      </c>
      <c r="C7" s="99">
        <v>0.10684067086692269</v>
      </c>
      <c r="D7" s="99">
        <v>0.13248138608700152</v>
      </c>
      <c r="E7" s="99"/>
      <c r="F7" s="99"/>
    </row>
    <row r="8" spans="1:6" ht="12.75">
      <c r="A8" s="98">
        <v>39264</v>
      </c>
      <c r="B8" s="99">
        <v>0.04235481669220231</v>
      </c>
      <c r="C8" s="99">
        <v>0.1093235914381002</v>
      </c>
      <c r="D8" s="99">
        <v>0.12520086559501556</v>
      </c>
      <c r="E8" s="99"/>
      <c r="F8" s="99"/>
    </row>
    <row r="9" spans="1:6" ht="12.75">
      <c r="A9" s="98">
        <v>39295</v>
      </c>
      <c r="B9" s="99">
        <v>0.04202118763767325</v>
      </c>
      <c r="C9" s="99">
        <v>0.09328832258510109</v>
      </c>
      <c r="D9" s="99">
        <v>0.1244672633828305</v>
      </c>
      <c r="E9" s="99"/>
      <c r="F9" s="99"/>
    </row>
    <row r="10" spans="1:6" ht="12.75">
      <c r="A10" s="98">
        <v>39326</v>
      </c>
      <c r="B10" s="99">
        <v>0.04215986021227351</v>
      </c>
      <c r="C10" s="99">
        <v>0.09783197228908028</v>
      </c>
      <c r="D10" s="99">
        <v>0.1282560191547183</v>
      </c>
      <c r="E10" s="99"/>
      <c r="F10" s="99"/>
    </row>
    <row r="11" spans="1:6" ht="12.75">
      <c r="A11" s="98">
        <v>39356</v>
      </c>
      <c r="B11" s="99">
        <v>0.039784645011079756</v>
      </c>
      <c r="C11" s="99">
        <v>0.11467211090111432</v>
      </c>
      <c r="D11" s="99">
        <v>0.11991466328769955</v>
      </c>
      <c r="E11" s="99"/>
      <c r="F11" s="99"/>
    </row>
    <row r="12" spans="1:6" ht="12.75">
      <c r="A12" s="98">
        <v>39387</v>
      </c>
      <c r="B12" s="99">
        <v>0.03572231692117683</v>
      </c>
      <c r="C12" s="99">
        <v>0.11250456281682829</v>
      </c>
      <c r="D12" s="99">
        <v>0.12186275169563521</v>
      </c>
      <c r="E12" s="99"/>
      <c r="F12" s="99"/>
    </row>
    <row r="13" spans="1:6" ht="12.75">
      <c r="A13" s="98">
        <v>39417</v>
      </c>
      <c r="B13" s="99">
        <v>0.04106377615474842</v>
      </c>
      <c r="C13" s="99">
        <v>0.13020960298843148</v>
      </c>
      <c r="D13" s="99">
        <v>0.13430853549808347</v>
      </c>
      <c r="E13" s="99"/>
      <c r="F13" s="99"/>
    </row>
    <row r="14" spans="1:6" ht="12.75">
      <c r="A14" s="98">
        <v>39448</v>
      </c>
      <c r="B14" s="99">
        <v>0.037379750224537114</v>
      </c>
      <c r="C14" s="99">
        <v>0.11509603512554581</v>
      </c>
      <c r="D14" s="99">
        <v>0.12313896307155014</v>
      </c>
      <c r="E14" s="99"/>
      <c r="F14" s="99"/>
    </row>
    <row r="15" spans="1:6" ht="12.75">
      <c r="A15" s="98">
        <v>39479</v>
      </c>
      <c r="B15" s="99">
        <v>0.037809812374975126</v>
      </c>
      <c r="C15" s="99">
        <v>0.10171510579646548</v>
      </c>
      <c r="D15" s="99">
        <v>0.12720715157867407</v>
      </c>
      <c r="E15" s="99"/>
      <c r="F15" s="99"/>
    </row>
    <row r="16" spans="1:6" ht="12.75">
      <c r="A16" s="98">
        <v>39508</v>
      </c>
      <c r="B16" s="99">
        <v>0.03837923258065027</v>
      </c>
      <c r="C16" s="99">
        <v>0.11830555823733117</v>
      </c>
      <c r="D16" s="99">
        <v>0.13159180491831945</v>
      </c>
      <c r="E16" s="99"/>
      <c r="F16" s="99"/>
    </row>
    <row r="17" spans="1:6" ht="12.75">
      <c r="A17" s="98">
        <v>39539</v>
      </c>
      <c r="B17" s="99">
        <v>0.04232660079173711</v>
      </c>
      <c r="C17" s="99">
        <v>0.10916946035382911</v>
      </c>
      <c r="D17" s="99">
        <v>0.1312844101257829</v>
      </c>
      <c r="E17" s="99"/>
      <c r="F17" s="99"/>
    </row>
    <row r="18" spans="1:6" ht="12.75">
      <c r="A18" s="98">
        <v>39569</v>
      </c>
      <c r="B18" s="99">
        <v>0.04609426153410146</v>
      </c>
      <c r="C18" s="99">
        <v>0.10503572190512679</v>
      </c>
      <c r="D18" s="99">
        <v>0.1339078431572851</v>
      </c>
      <c r="E18" s="99"/>
      <c r="F18" s="99"/>
    </row>
    <row r="19" spans="1:6" ht="12.75">
      <c r="A19" s="98">
        <v>39600</v>
      </c>
      <c r="B19" s="99">
        <v>0.05088092848418282</v>
      </c>
      <c r="C19" s="99">
        <v>0.11260277871029431</v>
      </c>
      <c r="D19" s="99">
        <v>0.13671587010418032</v>
      </c>
      <c r="E19" s="99"/>
      <c r="F19" s="99"/>
    </row>
    <row r="20" spans="1:6" ht="12.75">
      <c r="A20" s="98">
        <v>39630</v>
      </c>
      <c r="B20" s="99">
        <v>0.04467370270406265</v>
      </c>
      <c r="C20" s="99">
        <v>0.12663322095478663</v>
      </c>
      <c r="D20" s="99">
        <v>0.13845408172802884</v>
      </c>
      <c r="E20" s="99"/>
      <c r="F20" s="99"/>
    </row>
    <row r="21" spans="1:6" ht="12.75">
      <c r="A21" s="98">
        <v>39661</v>
      </c>
      <c r="B21" s="99">
        <v>0.04573446726415664</v>
      </c>
      <c r="C21" s="99">
        <v>0.1268419901222945</v>
      </c>
      <c r="D21" s="99">
        <v>0.13797657494759516</v>
      </c>
      <c r="E21" s="99"/>
      <c r="F21" s="99"/>
    </row>
    <row r="22" spans="1:5" ht="12.75">
      <c r="A22" s="98">
        <v>39692</v>
      </c>
      <c r="B22" s="99">
        <v>0.03625732756606374</v>
      </c>
      <c r="C22" s="99">
        <v>0.13103102018246388</v>
      </c>
      <c r="D22" s="99">
        <v>0.1422685325886137</v>
      </c>
      <c r="E22" s="107"/>
    </row>
    <row r="23" spans="1:5" ht="12.75">
      <c r="A23" s="98">
        <v>39722</v>
      </c>
      <c r="B23" s="99">
        <v>0.0443483527561101</v>
      </c>
      <c r="C23" s="99">
        <v>0.1248993329717772</v>
      </c>
      <c r="D23" s="99">
        <v>0.13740669773064051</v>
      </c>
      <c r="E23" s="107"/>
    </row>
    <row r="24" spans="1:5" ht="12.75">
      <c r="A24" s="98">
        <v>39753</v>
      </c>
      <c r="B24" s="99">
        <v>0.05132764127765084</v>
      </c>
      <c r="C24" s="99">
        <v>0.14150333167905405</v>
      </c>
      <c r="D24" s="99">
        <v>0.1375500798666245</v>
      </c>
      <c r="E24" s="107"/>
    </row>
    <row r="25" spans="1:5" ht="12.75">
      <c r="A25" s="98">
        <v>39783</v>
      </c>
      <c r="B25" s="99">
        <v>0.05717998605694316</v>
      </c>
      <c r="C25" s="99">
        <v>0.14028004449088932</v>
      </c>
      <c r="D25" s="99">
        <v>0.14718298890348652</v>
      </c>
      <c r="E25" s="107"/>
    </row>
    <row r="26" spans="1:5" ht="12.75">
      <c r="A26" s="98">
        <v>39814</v>
      </c>
      <c r="B26" s="99">
        <v>0.0545218335680412</v>
      </c>
      <c r="C26" s="99">
        <v>0.13156154277292098</v>
      </c>
      <c r="D26" s="99">
        <v>0.13810833943291828</v>
      </c>
      <c r="E26" s="107"/>
    </row>
    <row r="27" spans="1:5" ht="12.75">
      <c r="A27" s="98">
        <v>39845</v>
      </c>
      <c r="B27" s="99">
        <v>0.05930556394125637</v>
      </c>
      <c r="C27" s="99">
        <v>0.1331806190093447</v>
      </c>
      <c r="D27" s="99">
        <v>0.1462346265953792</v>
      </c>
      <c r="E27" s="107"/>
    </row>
    <row r="28" spans="1:5" ht="12.75">
      <c r="A28" s="98">
        <v>39873</v>
      </c>
      <c r="B28" s="99">
        <v>0.057577815175817386</v>
      </c>
      <c r="C28" s="99">
        <v>0.1281842813999402</v>
      </c>
      <c r="D28" s="99">
        <v>0.15326478708067687</v>
      </c>
      <c r="E28" s="107"/>
    </row>
    <row r="29" spans="1:5" ht="12.75">
      <c r="A29" s="98">
        <v>39904</v>
      </c>
      <c r="B29" s="99">
        <v>0.06313586538201918</v>
      </c>
      <c r="C29" s="99">
        <v>0.14333111056076078</v>
      </c>
      <c r="D29" s="99">
        <v>0.15741000395800947</v>
      </c>
      <c r="E29" s="107"/>
    </row>
    <row r="30" spans="1:5" ht="12.75">
      <c r="A30" s="98">
        <v>39934</v>
      </c>
      <c r="B30" s="99">
        <v>0.06141382206194734</v>
      </c>
      <c r="C30" s="99">
        <v>0.1281771957458076</v>
      </c>
      <c r="D30" s="99">
        <v>0.15375477281044236</v>
      </c>
      <c r="E30" s="107"/>
    </row>
    <row r="31" spans="1:5" ht="12.75">
      <c r="A31" s="98">
        <v>39965</v>
      </c>
      <c r="B31" s="99">
        <v>0.06978702819492129</v>
      </c>
      <c r="C31" s="99">
        <v>0.13163912505726616</v>
      </c>
      <c r="D31" s="99">
        <v>0.15297777621582961</v>
      </c>
      <c r="E31" s="107"/>
    </row>
    <row r="32" spans="1:5" ht="12.75">
      <c r="A32" s="98">
        <v>39995</v>
      </c>
      <c r="B32" s="99">
        <v>0.08238710692215716</v>
      </c>
      <c r="C32" s="99">
        <v>0.136897336974987</v>
      </c>
      <c r="D32" s="99">
        <v>0.15648677902594754</v>
      </c>
      <c r="E32" s="107"/>
    </row>
    <row r="33" spans="1:5" ht="12.75">
      <c r="A33" s="98">
        <v>40026</v>
      </c>
      <c r="B33" s="99">
        <v>0.07937497169290078</v>
      </c>
      <c r="C33" s="99">
        <v>0.13550146874801894</v>
      </c>
      <c r="D33" s="99">
        <v>0.15487482444203268</v>
      </c>
      <c r="E33" s="107"/>
    </row>
    <row r="34" spans="1:5" ht="12.75">
      <c r="A34" s="98">
        <v>40057</v>
      </c>
      <c r="B34" s="99">
        <v>0.07797731994798764</v>
      </c>
      <c r="C34" s="99">
        <v>0.1342326468755425</v>
      </c>
      <c r="D34" s="99">
        <v>0.15094447190353322</v>
      </c>
      <c r="E34" s="107"/>
    </row>
    <row r="35" spans="1:5" ht="12.75">
      <c r="A35" s="98">
        <v>40087</v>
      </c>
      <c r="B35" s="99">
        <v>0.07618572979155917</v>
      </c>
      <c r="C35" s="99">
        <v>0.13673421118501528</v>
      </c>
      <c r="D35" s="99">
        <v>0.14787302397706972</v>
      </c>
      <c r="E35" s="107"/>
    </row>
    <row r="36" spans="1:5" ht="12.75">
      <c r="A36" s="98">
        <v>40118</v>
      </c>
      <c r="B36" s="99">
        <v>0.08154158536148322</v>
      </c>
      <c r="C36" s="99">
        <v>0.14258008381257845</v>
      </c>
      <c r="D36" s="99">
        <v>0.14988569087738202</v>
      </c>
      <c r="E36" s="107"/>
    </row>
    <row r="37" spans="1:5" ht="12.75">
      <c r="A37" s="98">
        <v>40148</v>
      </c>
      <c r="B37" s="99">
        <v>0.07839765024683777</v>
      </c>
      <c r="C37" s="99">
        <v>0.171431009485936</v>
      </c>
      <c r="D37" s="99">
        <v>0.14862664078186294</v>
      </c>
      <c r="E37" s="107"/>
    </row>
    <row r="38" spans="1:4" ht="12.75">
      <c r="A38" s="98">
        <v>40179</v>
      </c>
      <c r="B38" s="99">
        <v>0.08449382517225942</v>
      </c>
      <c r="C38" s="99">
        <v>0.14710311520154518</v>
      </c>
      <c r="D38" s="99">
        <v>0.15101823801295358</v>
      </c>
    </row>
    <row r="39" spans="1:4" ht="12.75">
      <c r="A39" s="98">
        <v>40210</v>
      </c>
      <c r="B39" s="99">
        <v>0.07591772523831869</v>
      </c>
      <c r="C39" s="99">
        <v>0.14234474501440642</v>
      </c>
      <c r="D39" s="99">
        <v>0.15022489020982238</v>
      </c>
    </row>
    <row r="40" spans="1:4" ht="12.75">
      <c r="A40" s="98">
        <v>40238</v>
      </c>
      <c r="B40" s="99">
        <v>0.06841752313393508</v>
      </c>
      <c r="C40" s="99">
        <v>0.1606300133569158</v>
      </c>
      <c r="D40" s="99">
        <v>0.152758695977994</v>
      </c>
    </row>
    <row r="41" spans="1:4" ht="12.75">
      <c r="A41" s="98">
        <v>40269</v>
      </c>
      <c r="B41" s="99">
        <v>0.058822008122875746</v>
      </c>
      <c r="C41" s="99">
        <v>0.17112605289022964</v>
      </c>
      <c r="D41" s="99">
        <v>0.15099494454115076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" sqref="A2"/>
    </sheetView>
  </sheetViews>
  <sheetFormatPr defaultColWidth="9.140625" defaultRowHeight="12.75"/>
  <cols>
    <col min="1" max="1" width="9.140625" style="80" customWidth="1"/>
    <col min="2" max="6" width="15.140625" style="80" customWidth="1"/>
    <col min="7" max="16384" width="9.140625" style="80" customWidth="1"/>
  </cols>
  <sheetData>
    <row r="1" ht="12.75">
      <c r="A1" s="80" t="s">
        <v>141</v>
      </c>
    </row>
    <row r="3" spans="2:6" ht="12.75">
      <c r="B3" s="110" t="s">
        <v>142</v>
      </c>
      <c r="C3" s="110" t="s">
        <v>143</v>
      </c>
      <c r="D3" s="110" t="s">
        <v>144</v>
      </c>
      <c r="E3" s="110" t="s">
        <v>145</v>
      </c>
      <c r="F3" s="110" t="s">
        <v>146</v>
      </c>
    </row>
    <row r="4" spans="1:6" ht="12.75">
      <c r="A4" s="98">
        <v>39417</v>
      </c>
      <c r="B4" s="111">
        <v>0.10743629112608576</v>
      </c>
      <c r="C4" s="111">
        <v>0.08426586949642033</v>
      </c>
      <c r="D4" s="111">
        <v>0.10027815081206495</v>
      </c>
      <c r="E4" s="111">
        <v>0.06238922737131374</v>
      </c>
      <c r="F4" s="111">
        <v>0.6456304611941153</v>
      </c>
    </row>
    <row r="5" spans="1:6" ht="12.75">
      <c r="A5" s="98">
        <v>39448</v>
      </c>
      <c r="B5" s="111">
        <v>0.1283732938305466</v>
      </c>
      <c r="C5" s="111">
        <v>0.036758133460575645</v>
      </c>
      <c r="D5" s="111">
        <v>0.10957129432014275</v>
      </c>
      <c r="E5" s="111">
        <v>0.045286300874591526</v>
      </c>
      <c r="F5" s="111">
        <v>0.6800109775141435</v>
      </c>
    </row>
    <row r="6" spans="1:6" ht="12.75">
      <c r="A6" s="98">
        <v>39479</v>
      </c>
      <c r="B6" s="111">
        <v>0.14875599434288841</v>
      </c>
      <c r="C6" s="111">
        <v>0.029566240274630944</v>
      </c>
      <c r="D6" s="111">
        <v>0.12037299634625159</v>
      </c>
      <c r="E6" s="111">
        <v>0.0022089740363375296</v>
      </c>
      <c r="F6" s="111">
        <v>0.6990957949998916</v>
      </c>
    </row>
    <row r="7" spans="1:6" ht="12.75">
      <c r="A7" s="98">
        <v>39508</v>
      </c>
      <c r="B7" s="111">
        <v>0.11287513244223052</v>
      </c>
      <c r="C7" s="111">
        <v>0.014190240830097088</v>
      </c>
      <c r="D7" s="111">
        <v>0.07386852160546922</v>
      </c>
      <c r="E7" s="111">
        <v>0.14779875093369488</v>
      </c>
      <c r="F7" s="111">
        <v>0.6512673541885085</v>
      </c>
    </row>
    <row r="8" spans="1:6" ht="12.75">
      <c r="A8" s="98">
        <v>39539</v>
      </c>
      <c r="B8" s="111">
        <v>0.16040041859875817</v>
      </c>
      <c r="C8" s="111">
        <v>0.0062962833311058725</v>
      </c>
      <c r="D8" s="111">
        <v>0.05171338563329389</v>
      </c>
      <c r="E8" s="111">
        <v>0.08401231045002733</v>
      </c>
      <c r="F8" s="111">
        <v>0.6975776019868147</v>
      </c>
    </row>
    <row r="9" spans="1:6" ht="12.75">
      <c r="A9" s="98">
        <v>39569</v>
      </c>
      <c r="B9" s="111">
        <v>0.11686499123549624</v>
      </c>
      <c r="C9" s="111">
        <v>0.014703985482129013</v>
      </c>
      <c r="D9" s="111">
        <v>0.06473250767066023</v>
      </c>
      <c r="E9" s="111">
        <v>0.011548262853643751</v>
      </c>
      <c r="F9" s="111">
        <v>0.7921502527580706</v>
      </c>
    </row>
    <row r="10" spans="1:6" ht="12.75">
      <c r="A10" s="98">
        <v>39600</v>
      </c>
      <c r="B10" s="111">
        <v>0.09273135232155262</v>
      </c>
      <c r="C10" s="111">
        <v>0.029361596282931366</v>
      </c>
      <c r="D10" s="111">
        <v>0.0962000517490051</v>
      </c>
      <c r="E10" s="111">
        <v>0.1044524999044027</v>
      </c>
      <c r="F10" s="111">
        <v>0.6772544997421083</v>
      </c>
    </row>
    <row r="11" spans="1:6" ht="12.75">
      <c r="A11" s="98">
        <v>39630</v>
      </c>
      <c r="B11" s="111">
        <v>0.05288354300374285</v>
      </c>
      <c r="C11" s="111">
        <v>0.04793289906815566</v>
      </c>
      <c r="D11" s="111">
        <v>0.014380099138447625</v>
      </c>
      <c r="E11" s="111">
        <v>0.04989037508307157</v>
      </c>
      <c r="F11" s="111">
        <v>0.8349130837065822</v>
      </c>
    </row>
    <row r="12" spans="1:6" ht="12.75">
      <c r="A12" s="98">
        <v>39661</v>
      </c>
      <c r="B12" s="111">
        <v>0.14119328587655394</v>
      </c>
      <c r="C12" s="111">
        <v>0.006160606430392891</v>
      </c>
      <c r="D12" s="111">
        <v>0.06870791646896186</v>
      </c>
      <c r="E12" s="111">
        <v>0.19296682684741584</v>
      </c>
      <c r="F12" s="111">
        <v>0.5909713643766757</v>
      </c>
    </row>
    <row r="13" spans="1:6" ht="12.75">
      <c r="A13" s="98">
        <v>39692</v>
      </c>
      <c r="B13" s="111">
        <v>0.08139495216672622</v>
      </c>
      <c r="C13" s="111">
        <v>0.05435008292325255</v>
      </c>
      <c r="D13" s="111">
        <v>0.0933012738318964</v>
      </c>
      <c r="E13" s="111">
        <v>0.07469679252373547</v>
      </c>
      <c r="F13" s="111">
        <v>0.6962568985543898</v>
      </c>
    </row>
    <row r="14" spans="1:6" ht="12.75">
      <c r="A14" s="98">
        <v>39722</v>
      </c>
      <c r="B14" s="111">
        <v>0.07764369646559079</v>
      </c>
      <c r="C14" s="111">
        <v>0.12456692559525015</v>
      </c>
      <c r="D14" s="111">
        <v>0.1989123166914284</v>
      </c>
      <c r="E14" s="111">
        <v>0.1293639855864841</v>
      </c>
      <c r="F14" s="111">
        <v>0.4695130756612466</v>
      </c>
    </row>
    <row r="15" spans="1:6" ht="12.75">
      <c r="A15" s="98">
        <v>39753</v>
      </c>
      <c r="B15" s="111">
        <v>0.0990900399503499</v>
      </c>
      <c r="C15" s="111">
        <v>0.04971788951601329</v>
      </c>
      <c r="D15" s="111">
        <v>0.08679763415268785</v>
      </c>
      <c r="E15" s="111">
        <v>0</v>
      </c>
      <c r="F15" s="111">
        <v>0.7643944363809493</v>
      </c>
    </row>
    <row r="16" spans="1:6" ht="12.75">
      <c r="A16" s="98">
        <v>39783</v>
      </c>
      <c r="B16" s="111">
        <v>0.06512647805361416</v>
      </c>
      <c r="C16" s="111">
        <v>0.01809805416187778</v>
      </c>
      <c r="D16" s="111">
        <v>0.10392743691754912</v>
      </c>
      <c r="E16" s="111">
        <v>0.07633684858113425</v>
      </c>
      <c r="F16" s="111">
        <v>0.7365111822858244</v>
      </c>
    </row>
    <row r="17" spans="1:6" ht="12.75">
      <c r="A17" s="98">
        <v>39814</v>
      </c>
      <c r="B17" s="111">
        <v>0.09933683912839135</v>
      </c>
      <c r="C17" s="111">
        <v>0.03761607137369467</v>
      </c>
      <c r="D17" s="111">
        <v>0.1048577034856447</v>
      </c>
      <c r="E17" s="111">
        <v>0.06427269308826784</v>
      </c>
      <c r="F17" s="111">
        <v>0.6939166929240016</v>
      </c>
    </row>
    <row r="18" spans="1:6" ht="12.75">
      <c r="A18" s="98">
        <v>39845</v>
      </c>
      <c r="B18" s="111">
        <v>0.03733044858058262</v>
      </c>
      <c r="C18" s="111">
        <v>0.11298517089903883</v>
      </c>
      <c r="D18" s="111">
        <v>0.005829675652801527</v>
      </c>
      <c r="E18" s="111">
        <v>0.1475921490129912</v>
      </c>
      <c r="F18" s="111">
        <v>0.696262555854586</v>
      </c>
    </row>
    <row r="19" spans="1:6" ht="12.75">
      <c r="A19" s="98">
        <v>39873</v>
      </c>
      <c r="B19" s="111">
        <v>0.0334558866000396</v>
      </c>
      <c r="C19" s="111">
        <v>0.02883973301232992</v>
      </c>
      <c r="D19" s="111">
        <v>0.09794864159882312</v>
      </c>
      <c r="E19" s="111">
        <v>0.11131606433945294</v>
      </c>
      <c r="F19" s="111">
        <v>0.7284396744493544</v>
      </c>
    </row>
    <row r="20" spans="1:6" ht="12.75">
      <c r="A20" s="98">
        <v>39904</v>
      </c>
      <c r="B20" s="111">
        <v>0.03391267324817629</v>
      </c>
      <c r="C20" s="111">
        <v>0.062138814447051584</v>
      </c>
      <c r="D20" s="111">
        <v>0.11608872043171412</v>
      </c>
      <c r="E20" s="111">
        <v>0.022957105424748492</v>
      </c>
      <c r="F20" s="111">
        <v>0.7649026864483094</v>
      </c>
    </row>
    <row r="21" spans="1:6" ht="12.75">
      <c r="A21" s="98">
        <v>39934</v>
      </c>
      <c r="B21" s="111">
        <v>0.03418855005117789</v>
      </c>
      <c r="C21" s="111">
        <v>0.00559031114607342</v>
      </c>
      <c r="D21" s="111">
        <v>0.10183045196525646</v>
      </c>
      <c r="E21" s="111">
        <v>0.11136229617584952</v>
      </c>
      <c r="F21" s="111">
        <v>0.7470283906616427</v>
      </c>
    </row>
    <row r="22" spans="1:6" ht="12.75">
      <c r="A22" s="98">
        <v>39965</v>
      </c>
      <c r="B22" s="111">
        <v>0.03405211837530379</v>
      </c>
      <c r="C22" s="111">
        <v>0</v>
      </c>
      <c r="D22" s="111">
        <v>0.11489026942151892</v>
      </c>
      <c r="E22" s="111">
        <v>0.08998556125009446</v>
      </c>
      <c r="F22" s="111">
        <v>0.761072050953083</v>
      </c>
    </row>
    <row r="23" spans="1:6" ht="12.75">
      <c r="A23" s="98">
        <v>39995</v>
      </c>
      <c r="B23" s="111">
        <v>0.03439304117293881</v>
      </c>
      <c r="C23" s="111">
        <v>0.030610116428607146</v>
      </c>
      <c r="D23" s="111">
        <v>0.04650026251955011</v>
      </c>
      <c r="E23" s="111">
        <v>0.10974755817897396</v>
      </c>
      <c r="F23" s="111">
        <v>0.7787490216999302</v>
      </c>
    </row>
    <row r="24" spans="1:6" ht="12.75">
      <c r="A24" s="98">
        <v>40026</v>
      </c>
      <c r="B24" s="111">
        <v>0.03704591295605918</v>
      </c>
      <c r="C24" s="111">
        <v>0.06038898720888505</v>
      </c>
      <c r="D24" s="111">
        <v>0.05809668142350036</v>
      </c>
      <c r="E24" s="111">
        <v>0.09066007919531636</v>
      </c>
      <c r="F24" s="111">
        <v>0.753808339216239</v>
      </c>
    </row>
    <row r="25" spans="1:6" ht="12.75">
      <c r="A25" s="98">
        <v>40057</v>
      </c>
      <c r="B25" s="111">
        <v>0.05839192131555577</v>
      </c>
      <c r="C25" s="111">
        <v>0.084571030661202</v>
      </c>
      <c r="D25" s="111">
        <v>0.11533178651332603</v>
      </c>
      <c r="E25" s="111">
        <v>0.12819578882645172</v>
      </c>
      <c r="F25" s="111">
        <v>0.6135094726834646</v>
      </c>
    </row>
    <row r="26" spans="1:6" ht="12.75">
      <c r="A26" s="98">
        <v>40087</v>
      </c>
      <c r="B26" s="111">
        <v>0.12088930379498289</v>
      </c>
      <c r="C26" s="111">
        <v>0.025883160348447776</v>
      </c>
      <c r="D26" s="111">
        <v>0.07952706748637536</v>
      </c>
      <c r="E26" s="111">
        <v>0.09437022372663914</v>
      </c>
      <c r="F26" s="111">
        <v>0.679330244643555</v>
      </c>
    </row>
    <row r="27" spans="1:6" ht="12.75">
      <c r="A27" s="98">
        <v>40118</v>
      </c>
      <c r="B27" s="111">
        <v>0.11177897405162109</v>
      </c>
      <c r="C27" s="111">
        <v>0.037755920762918366</v>
      </c>
      <c r="D27" s="111">
        <v>0.07445685973731248</v>
      </c>
      <c r="E27" s="111">
        <v>0.11042459144856479</v>
      </c>
      <c r="F27" s="111">
        <v>0.6655836539995832</v>
      </c>
    </row>
    <row r="28" spans="1:6" ht="12.75">
      <c r="A28" s="98">
        <v>40148</v>
      </c>
      <c r="B28" s="111">
        <v>0.10785478175546169</v>
      </c>
      <c r="C28" s="111">
        <v>0.014991894212389814</v>
      </c>
      <c r="D28" s="111">
        <v>0.08452809342569564</v>
      </c>
      <c r="E28" s="111">
        <v>0</v>
      </c>
      <c r="F28" s="111">
        <v>0.792625230606453</v>
      </c>
    </row>
    <row r="29" spans="1:6" ht="12.75">
      <c r="A29" s="98">
        <v>40179</v>
      </c>
      <c r="B29" s="111">
        <v>0.0687273330893013</v>
      </c>
      <c r="C29" s="111">
        <v>0.029688039964517285</v>
      </c>
      <c r="D29" s="111">
        <v>0.0660403068902367</v>
      </c>
      <c r="E29" s="111">
        <v>0.048708987973875524</v>
      </c>
      <c r="F29" s="111">
        <v>0.7868353320820691</v>
      </c>
    </row>
    <row r="30" spans="1:6" ht="12.75">
      <c r="A30" s="98">
        <v>40210</v>
      </c>
      <c r="B30" s="111">
        <v>0.08883621237282392</v>
      </c>
      <c r="C30" s="111">
        <v>0.007689029463391025</v>
      </c>
      <c r="D30" s="111">
        <v>0.03329673816219058</v>
      </c>
      <c r="E30" s="111">
        <v>0.06273805562679029</v>
      </c>
      <c r="F30" s="111">
        <v>0.8074399643748043</v>
      </c>
    </row>
    <row r="31" spans="1:6" ht="12.75">
      <c r="A31" s="98">
        <v>40238</v>
      </c>
      <c r="B31" s="111">
        <v>0.09190951965716694</v>
      </c>
      <c r="C31" s="111">
        <v>0.007294353012700941</v>
      </c>
      <c r="D31" s="111">
        <v>0.03579931967630646</v>
      </c>
      <c r="E31" s="111">
        <v>0.06562573125295196</v>
      </c>
      <c r="F31" s="111">
        <v>0.7993710764008736</v>
      </c>
    </row>
    <row r="32" spans="1:6" ht="12.75">
      <c r="A32" s="98">
        <v>40269</v>
      </c>
      <c r="B32" s="111">
        <v>0.07930717842468951</v>
      </c>
      <c r="C32" s="111">
        <v>0.026326627239450943</v>
      </c>
      <c r="D32" s="111">
        <v>0.015067224479296015</v>
      </c>
      <c r="E32" s="111">
        <v>0.08285977359685255</v>
      </c>
      <c r="F32" s="111">
        <v>0.796439196259711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usz70"/>
  <dimension ref="A1:F41"/>
  <sheetViews>
    <sheetView workbookViewId="0" topLeftCell="A1">
      <selection activeCell="B8" sqref="B8"/>
    </sheetView>
  </sheetViews>
  <sheetFormatPr defaultColWidth="9.140625" defaultRowHeight="12.75"/>
  <cols>
    <col min="1" max="1" width="9.140625" style="80" customWidth="1"/>
    <col min="2" max="5" width="17.7109375" style="80" customWidth="1"/>
    <col min="6" max="16384" width="9.140625" style="80" customWidth="1"/>
  </cols>
  <sheetData>
    <row r="1" ht="12.75">
      <c r="A1" s="80" t="s">
        <v>147</v>
      </c>
    </row>
    <row r="3" spans="1:6" ht="38.25">
      <c r="A3" s="81"/>
      <c r="B3" s="82" t="s">
        <v>4</v>
      </c>
      <c r="C3" s="82" t="s">
        <v>5</v>
      </c>
      <c r="D3" s="82" t="s">
        <v>6</v>
      </c>
      <c r="E3" s="81"/>
      <c r="F3" s="81"/>
    </row>
    <row r="4" spans="1:6" ht="12.75">
      <c r="A4" s="98">
        <v>39630</v>
      </c>
      <c r="B4" s="112">
        <v>1.4379970780609774</v>
      </c>
      <c r="C4" s="112">
        <v>0.7699206642830949</v>
      </c>
      <c r="D4" s="112">
        <v>1.3411075021833354</v>
      </c>
      <c r="E4" s="99"/>
      <c r="F4" s="99"/>
    </row>
    <row r="5" spans="1:6" ht="12.75">
      <c r="A5" s="98">
        <v>39661</v>
      </c>
      <c r="B5" s="112">
        <v>1.4435428564952018</v>
      </c>
      <c r="C5" s="112">
        <v>1.0721376344551565</v>
      </c>
      <c r="D5" s="112">
        <v>1.3516710425221155</v>
      </c>
      <c r="E5" s="99"/>
      <c r="F5" s="99"/>
    </row>
    <row r="6" spans="1:6" ht="12.75">
      <c r="A6" s="98">
        <v>39692</v>
      </c>
      <c r="B6" s="112">
        <v>1.462772815821253</v>
      </c>
      <c r="C6" s="112">
        <v>1.1921059972553767</v>
      </c>
      <c r="D6" s="112">
        <v>1.2921392119926665</v>
      </c>
      <c r="E6" s="99"/>
      <c r="F6" s="99"/>
    </row>
    <row r="7" spans="1:6" ht="12.75">
      <c r="A7" s="98">
        <v>39722</v>
      </c>
      <c r="B7" s="112">
        <v>1.62649409842371</v>
      </c>
      <c r="C7" s="112">
        <v>1.5027860128469575</v>
      </c>
      <c r="D7" s="112">
        <v>1.2727819224855121</v>
      </c>
      <c r="E7" s="99"/>
      <c r="F7" s="99"/>
    </row>
    <row r="8" spans="1:6" ht="12.75">
      <c r="A8" s="98">
        <v>39753</v>
      </c>
      <c r="B8" s="112">
        <v>1.719036131316814</v>
      </c>
      <c r="C8" s="112">
        <v>1.6979398326540636</v>
      </c>
      <c r="D8" s="112">
        <v>1.4552447743633863</v>
      </c>
      <c r="E8" s="99"/>
      <c r="F8" s="99"/>
    </row>
    <row r="9" spans="1:6" ht="12.75">
      <c r="A9" s="98">
        <v>39783</v>
      </c>
      <c r="B9" s="112">
        <v>1.6924687163254517</v>
      </c>
      <c r="C9" s="112">
        <v>1.63995814981208</v>
      </c>
      <c r="D9" s="112">
        <v>1.3108558331573201</v>
      </c>
      <c r="E9" s="99"/>
      <c r="F9" s="99"/>
    </row>
    <row r="10" spans="1:6" ht="12.75">
      <c r="A10" s="98">
        <v>39814</v>
      </c>
      <c r="B10" s="112">
        <v>1.5820043140528997</v>
      </c>
      <c r="C10" s="112">
        <v>1.8953596479622663</v>
      </c>
      <c r="D10" s="112">
        <v>1.3210681274825353</v>
      </c>
      <c r="E10" s="99"/>
      <c r="F10" s="99"/>
    </row>
    <row r="11" spans="1:6" ht="12.75">
      <c r="A11" s="98">
        <v>39845</v>
      </c>
      <c r="B11" s="112">
        <v>1.6365214879640577</v>
      </c>
      <c r="C11" s="112">
        <v>1.3963381222774733</v>
      </c>
      <c r="D11" s="112">
        <v>1.386305428608491</v>
      </c>
      <c r="E11" s="99"/>
      <c r="F11" s="99"/>
    </row>
    <row r="12" spans="1:6" ht="12.75">
      <c r="A12" s="98">
        <v>39873</v>
      </c>
      <c r="B12" s="112">
        <v>1.5020857148772866</v>
      </c>
      <c r="C12" s="112">
        <v>1.1316923076663596</v>
      </c>
      <c r="D12" s="112">
        <v>1.346677997724221</v>
      </c>
      <c r="E12" s="99"/>
      <c r="F12" s="99"/>
    </row>
    <row r="13" spans="1:6" ht="12.75">
      <c r="A13" s="98">
        <v>39904</v>
      </c>
      <c r="B13" s="112">
        <v>1.5848598658721893</v>
      </c>
      <c r="C13" s="112">
        <v>1.4878803487902665</v>
      </c>
      <c r="D13" s="112">
        <v>1.341724029802423</v>
      </c>
      <c r="E13" s="99"/>
      <c r="F13" s="99"/>
    </row>
    <row r="14" spans="1:6" ht="12.75">
      <c r="A14" s="98">
        <v>39934</v>
      </c>
      <c r="B14" s="112">
        <v>1.5569166400069876</v>
      </c>
      <c r="C14" s="112">
        <v>2.1200329067543144</v>
      </c>
      <c r="D14" s="112">
        <v>1.44319008420556</v>
      </c>
      <c r="E14" s="99"/>
      <c r="F14" s="99"/>
    </row>
    <row r="15" spans="1:6" ht="12.75">
      <c r="A15" s="98">
        <v>39965</v>
      </c>
      <c r="B15" s="112">
        <v>1.573489854984148</v>
      </c>
      <c r="C15" s="112">
        <v>1.584016829037333</v>
      </c>
      <c r="D15" s="112">
        <v>1.4297741591267228</v>
      </c>
      <c r="E15" s="99"/>
      <c r="F15" s="99"/>
    </row>
    <row r="16" spans="1:6" ht="12.75">
      <c r="A16" s="98">
        <v>39995</v>
      </c>
      <c r="B16" s="112">
        <v>1.6048246239569317</v>
      </c>
      <c r="C16" s="112">
        <v>1.9867195953181511</v>
      </c>
      <c r="D16" s="112">
        <v>1.617323341855186</v>
      </c>
      <c r="E16" s="99"/>
      <c r="F16" s="99"/>
    </row>
    <row r="17" spans="1:6" ht="12.75">
      <c r="A17" s="98">
        <v>40026</v>
      </c>
      <c r="B17" s="112">
        <v>1.6229932293690772</v>
      </c>
      <c r="C17" s="112">
        <v>1.7524490628565916</v>
      </c>
      <c r="D17" s="112">
        <v>1.5542789555843533</v>
      </c>
      <c r="E17" s="99"/>
      <c r="F17" s="99"/>
    </row>
    <row r="18" spans="1:6" ht="12.75">
      <c r="A18" s="98">
        <v>40057</v>
      </c>
      <c r="B18" s="112">
        <v>1.564764783049899</v>
      </c>
      <c r="C18" s="112">
        <v>1.9021117597344088</v>
      </c>
      <c r="D18" s="112">
        <v>1.5290958519196747</v>
      </c>
      <c r="E18" s="99"/>
      <c r="F18" s="99"/>
    </row>
    <row r="19" spans="1:6" ht="12.75">
      <c r="A19" s="98">
        <v>40087</v>
      </c>
      <c r="B19" s="112">
        <v>1.6772695108195652</v>
      </c>
      <c r="C19" s="112">
        <v>1.9207719517734838</v>
      </c>
      <c r="D19" s="112">
        <v>1.5945909020902111</v>
      </c>
      <c r="E19" s="99"/>
      <c r="F19" s="99"/>
    </row>
    <row r="20" spans="1:6" ht="12.75">
      <c r="A20" s="98">
        <v>40118</v>
      </c>
      <c r="B20" s="112">
        <v>1.6178721400547127</v>
      </c>
      <c r="C20" s="112">
        <v>1.9088606402798236</v>
      </c>
      <c r="D20" s="112">
        <v>1.5033456124604383</v>
      </c>
      <c r="E20" s="99"/>
      <c r="F20" s="99"/>
    </row>
    <row r="21" spans="1:6" ht="12.75">
      <c r="A21" s="98">
        <v>40148</v>
      </c>
      <c r="B21" s="112">
        <v>1.6984164977787033</v>
      </c>
      <c r="C21" s="112">
        <v>1.6475682489153143</v>
      </c>
      <c r="D21" s="112">
        <v>1.495071649285968</v>
      </c>
      <c r="E21" s="99"/>
      <c r="F21" s="99"/>
    </row>
    <row r="22" spans="1:5" ht="12.75">
      <c r="A22" s="98">
        <v>40179</v>
      </c>
      <c r="B22" s="112">
        <v>1.5605287673959736</v>
      </c>
      <c r="C22" s="112">
        <v>1.266715826018197</v>
      </c>
      <c r="D22" s="112">
        <v>1.6294348215734216</v>
      </c>
      <c r="E22" s="107"/>
    </row>
    <row r="23" spans="1:5" ht="12.75">
      <c r="A23" s="98">
        <v>40210</v>
      </c>
      <c r="B23" s="112">
        <v>1.6404401750331554</v>
      </c>
      <c r="C23" s="112">
        <v>1.3378701815885503</v>
      </c>
      <c r="D23" s="112">
        <v>1.6596369726411881</v>
      </c>
      <c r="E23" s="107"/>
    </row>
    <row r="24" spans="1:5" ht="12.75">
      <c r="A24" s="98">
        <v>40238</v>
      </c>
      <c r="B24" s="112">
        <v>1.6751291598779265</v>
      </c>
      <c r="C24" s="112">
        <v>1.2456716520633757</v>
      </c>
      <c r="D24" s="112">
        <v>1.5979793844684658</v>
      </c>
      <c r="E24" s="107"/>
    </row>
    <row r="25" spans="1:5" ht="12.75">
      <c r="A25" s="98">
        <v>40269</v>
      </c>
      <c r="B25" s="112">
        <v>1.7074333612321544</v>
      </c>
      <c r="C25" s="112">
        <v>1.364877259427292</v>
      </c>
      <c r="D25" s="112">
        <v>1.5953591251755566</v>
      </c>
      <c r="E25" s="107"/>
    </row>
    <row r="26" spans="1:5" ht="12.75">
      <c r="A26" s="98"/>
      <c r="B26" s="99"/>
      <c r="C26" s="99"/>
      <c r="D26" s="99"/>
      <c r="E26" s="107"/>
    </row>
    <row r="27" spans="1:5" ht="12.75">
      <c r="A27" s="98"/>
      <c r="B27" s="99"/>
      <c r="C27" s="99"/>
      <c r="D27" s="99"/>
      <c r="E27" s="107"/>
    </row>
    <row r="28" spans="1:5" ht="12.75">
      <c r="A28" s="98"/>
      <c r="B28" s="99"/>
      <c r="C28" s="99"/>
      <c r="D28" s="99"/>
      <c r="E28" s="107"/>
    </row>
    <row r="29" spans="1:5" ht="12.75">
      <c r="A29" s="98"/>
      <c r="B29" s="99"/>
      <c r="C29" s="99"/>
      <c r="D29" s="99"/>
      <c r="E29" s="107"/>
    </row>
    <row r="30" spans="1:5" ht="12.75">
      <c r="A30" s="98"/>
      <c r="B30" s="99"/>
      <c r="C30" s="99"/>
      <c r="D30" s="99"/>
      <c r="E30" s="107"/>
    </row>
    <row r="31" spans="1:5" ht="12.75">
      <c r="A31" s="98"/>
      <c r="B31" s="99"/>
      <c r="C31" s="99"/>
      <c r="D31" s="99"/>
      <c r="E31" s="107"/>
    </row>
    <row r="32" spans="1:5" ht="12.75">
      <c r="A32" s="98"/>
      <c r="B32" s="99"/>
      <c r="C32" s="99"/>
      <c r="D32" s="99"/>
      <c r="E32" s="107"/>
    </row>
    <row r="33" spans="1:5" ht="12.75">
      <c r="A33" s="98"/>
      <c r="B33" s="99"/>
      <c r="C33" s="99"/>
      <c r="D33" s="99"/>
      <c r="E33" s="107"/>
    </row>
    <row r="34" spans="1:5" ht="12.75">
      <c r="A34" s="98"/>
      <c r="B34" s="99"/>
      <c r="C34" s="99"/>
      <c r="D34" s="99"/>
      <c r="E34" s="107"/>
    </row>
    <row r="35" spans="1:5" ht="12.75">
      <c r="A35" s="98"/>
      <c r="B35" s="99"/>
      <c r="C35" s="99"/>
      <c r="D35" s="99"/>
      <c r="E35" s="107"/>
    </row>
    <row r="36" spans="1:5" ht="12.75">
      <c r="A36" s="98"/>
      <c r="B36" s="99"/>
      <c r="C36" s="99"/>
      <c r="D36" s="99"/>
      <c r="E36" s="107"/>
    </row>
    <row r="37" spans="1:5" ht="12.75">
      <c r="A37" s="98"/>
      <c r="B37" s="99"/>
      <c r="C37" s="99"/>
      <c r="D37" s="99"/>
      <c r="E37" s="107"/>
    </row>
    <row r="38" spans="1:4" ht="12.75">
      <c r="A38" s="98"/>
      <c r="B38" s="99"/>
      <c r="C38" s="99"/>
      <c r="D38" s="99"/>
    </row>
    <row r="39" spans="1:4" ht="12.75">
      <c r="A39" s="98"/>
      <c r="B39" s="99"/>
      <c r="C39" s="99"/>
      <c r="D39" s="99"/>
    </row>
    <row r="40" spans="1:4" ht="12.75">
      <c r="A40" s="98"/>
      <c r="B40" s="99"/>
      <c r="C40" s="99"/>
      <c r="D40" s="99"/>
    </row>
    <row r="41" spans="1:4" ht="12.75">
      <c r="A41" s="98"/>
      <c r="B41" s="99"/>
      <c r="C41" s="99"/>
      <c r="D41" s="9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1"/>
  <dimension ref="A1:D79"/>
  <sheetViews>
    <sheetView workbookViewId="0" topLeftCell="A1">
      <selection activeCell="B35" sqref="B35"/>
    </sheetView>
  </sheetViews>
  <sheetFormatPr defaultColWidth="9.140625" defaultRowHeight="12.75"/>
  <cols>
    <col min="1" max="4" width="9.140625" style="1" customWidth="1"/>
    <col min="5" max="5" width="9.28125" style="1" bestFit="1" customWidth="1"/>
    <col min="6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4" spans="1:4" ht="12.75">
      <c r="A4" s="2">
        <v>38047</v>
      </c>
      <c r="B4" s="3">
        <v>0.62258</v>
      </c>
      <c r="C4" s="4"/>
      <c r="D4" s="5"/>
    </row>
    <row r="5" spans="1:4" ht="12.75">
      <c r="A5" s="2">
        <v>38078</v>
      </c>
      <c r="B5" s="3">
        <v>0.57054</v>
      </c>
      <c r="C5" s="4"/>
      <c r="D5" s="5"/>
    </row>
    <row r="6" spans="1:4" ht="12.75">
      <c r="A6" s="2">
        <v>38108</v>
      </c>
      <c r="B6" s="3">
        <v>0.723332</v>
      </c>
      <c r="C6" s="4"/>
      <c r="D6" s="5"/>
    </row>
    <row r="7" spans="1:4" ht="12.75">
      <c r="A7" s="2">
        <v>38139</v>
      </c>
      <c r="B7" s="3">
        <v>0.631862</v>
      </c>
      <c r="C7" s="4"/>
      <c r="D7" s="5"/>
    </row>
    <row r="8" spans="1:4" ht="12.75">
      <c r="A8" s="2">
        <v>38169</v>
      </c>
      <c r="B8" s="3">
        <v>0.633504</v>
      </c>
      <c r="C8" s="4"/>
      <c r="D8" s="5"/>
    </row>
    <row r="9" spans="1:4" ht="12.75">
      <c r="A9" s="2">
        <v>38200</v>
      </c>
      <c r="B9" s="3">
        <v>0.75637</v>
      </c>
      <c r="C9" s="4"/>
      <c r="D9" s="5"/>
    </row>
    <row r="10" spans="1:4" ht="12.75">
      <c r="A10" s="2">
        <v>38231</v>
      </c>
      <c r="B10" s="3">
        <v>0.564827</v>
      </c>
      <c r="C10" s="4"/>
      <c r="D10" s="5"/>
    </row>
    <row r="11" spans="1:4" ht="12.75">
      <c r="A11" s="2">
        <v>38261</v>
      </c>
      <c r="B11" s="3">
        <v>0.532168</v>
      </c>
      <c r="C11" s="4"/>
      <c r="D11" s="5"/>
    </row>
    <row r="12" spans="1:4" ht="12.75">
      <c r="A12" s="2">
        <v>38292</v>
      </c>
      <c r="B12" s="3">
        <v>0.64658</v>
      </c>
      <c r="C12" s="4"/>
      <c r="D12" s="5"/>
    </row>
    <row r="13" spans="1:4" ht="12.75">
      <c r="A13" s="2">
        <v>38322</v>
      </c>
      <c r="B13" s="3">
        <v>0.279871</v>
      </c>
      <c r="C13" s="4"/>
      <c r="D13" s="5"/>
    </row>
    <row r="14" spans="1:4" ht="12.75">
      <c r="A14" s="2">
        <v>38353</v>
      </c>
      <c r="B14" s="3">
        <v>0.709974</v>
      </c>
      <c r="C14" s="4"/>
      <c r="D14" s="5"/>
    </row>
    <row r="15" spans="1:4" ht="12.75">
      <c r="A15" s="2">
        <v>38384</v>
      </c>
      <c r="B15" s="3">
        <v>0.556148</v>
      </c>
      <c r="C15" s="4"/>
      <c r="D15" s="5"/>
    </row>
    <row r="16" spans="1:4" ht="12.75">
      <c r="A16" s="2">
        <v>38412</v>
      </c>
      <c r="B16" s="3">
        <v>0.83039</v>
      </c>
      <c r="C16" s="4"/>
      <c r="D16" s="5"/>
    </row>
    <row r="17" spans="1:4" ht="12.75">
      <c r="A17" s="2">
        <v>38443</v>
      </c>
      <c r="B17" s="3">
        <v>0.68176</v>
      </c>
      <c r="C17" s="4"/>
      <c r="D17" s="5"/>
    </row>
    <row r="18" spans="1:4" ht="12.75">
      <c r="A18" s="2">
        <v>38473</v>
      </c>
      <c r="B18" s="3">
        <v>0.771312</v>
      </c>
      <c r="C18" s="4"/>
      <c r="D18" s="5"/>
    </row>
    <row r="19" spans="1:4" ht="12.75">
      <c r="A19" s="2">
        <v>38504</v>
      </c>
      <c r="B19" s="3">
        <v>1.175376</v>
      </c>
      <c r="C19" s="4"/>
      <c r="D19" s="5"/>
    </row>
    <row r="20" spans="1:4" ht="12.75">
      <c r="A20" s="2">
        <v>38534</v>
      </c>
      <c r="B20" s="3">
        <v>0.807019</v>
      </c>
      <c r="C20" s="4"/>
      <c r="D20" s="5"/>
    </row>
    <row r="21" spans="1:4" ht="12.75">
      <c r="A21" s="2">
        <v>38565</v>
      </c>
      <c r="B21" s="3">
        <v>0.819292</v>
      </c>
      <c r="C21" s="4"/>
      <c r="D21" s="5"/>
    </row>
    <row r="22" spans="1:4" ht="12.75">
      <c r="A22" s="2">
        <v>38596</v>
      </c>
      <c r="B22" s="3">
        <v>0.580453</v>
      </c>
      <c r="C22" s="4"/>
      <c r="D22" s="5"/>
    </row>
    <row r="23" spans="1:4" ht="12.75">
      <c r="A23" s="2">
        <v>38626</v>
      </c>
      <c r="B23" s="3">
        <v>0.653912</v>
      </c>
      <c r="C23" s="4"/>
      <c r="D23" s="5"/>
    </row>
    <row r="24" spans="1:4" ht="12.75">
      <c r="A24" s="2">
        <v>38657</v>
      </c>
      <c r="B24" s="3">
        <v>0.58789</v>
      </c>
      <c r="C24" s="4"/>
      <c r="D24" s="5"/>
    </row>
    <row r="25" spans="1:4" ht="12.75">
      <c r="A25" s="2">
        <v>38687</v>
      </c>
      <c r="B25" s="3">
        <v>0.936456</v>
      </c>
      <c r="C25" s="4"/>
      <c r="D25" s="5"/>
    </row>
    <row r="26" spans="1:4" ht="12.75">
      <c r="A26" s="2">
        <v>38718</v>
      </c>
      <c r="B26" s="3">
        <v>0.876354</v>
      </c>
      <c r="C26" s="4"/>
      <c r="D26" s="5"/>
    </row>
    <row r="27" spans="1:4" ht="12.75">
      <c r="A27" s="2">
        <v>38749</v>
      </c>
      <c r="B27" s="3">
        <v>0.784467</v>
      </c>
      <c r="C27" s="4"/>
      <c r="D27" s="5"/>
    </row>
    <row r="28" spans="1:4" ht="12.75">
      <c r="A28" s="2">
        <v>38777</v>
      </c>
      <c r="B28" s="3">
        <v>1.320337</v>
      </c>
      <c r="C28" s="4"/>
      <c r="D28" s="5"/>
    </row>
    <row r="29" spans="1:4" ht="12.75">
      <c r="A29" s="2">
        <v>38808</v>
      </c>
      <c r="B29" s="3">
        <v>0.806913</v>
      </c>
      <c r="C29" s="4"/>
      <c r="D29" s="5"/>
    </row>
    <row r="30" spans="1:4" ht="12.75">
      <c r="A30" s="2">
        <v>38838</v>
      </c>
      <c r="B30" s="3">
        <v>0.917041</v>
      </c>
      <c r="C30" s="4"/>
      <c r="D30" s="5"/>
    </row>
    <row r="31" spans="1:4" ht="12.75">
      <c r="A31" s="2">
        <v>38869</v>
      </c>
      <c r="B31" s="3">
        <v>1.092931</v>
      </c>
      <c r="C31" s="4"/>
      <c r="D31" s="5"/>
    </row>
    <row r="32" spans="1:4" ht="12.75">
      <c r="A32" s="2">
        <v>38899</v>
      </c>
      <c r="B32" s="3">
        <v>0.889494</v>
      </c>
      <c r="C32" s="4"/>
      <c r="D32" s="5"/>
    </row>
    <row r="33" spans="1:4" ht="12.75">
      <c r="A33" s="2">
        <v>38930</v>
      </c>
      <c r="B33" s="3">
        <v>0.884371</v>
      </c>
      <c r="C33" s="4"/>
      <c r="D33" s="5"/>
    </row>
    <row r="34" spans="1:4" ht="12.75">
      <c r="A34" s="2">
        <v>38961</v>
      </c>
      <c r="B34" s="3">
        <v>0.826887</v>
      </c>
      <c r="C34" s="4"/>
      <c r="D34" s="5"/>
    </row>
    <row r="35" spans="1:4" ht="12.75">
      <c r="A35" s="2">
        <v>38991</v>
      </c>
      <c r="B35" s="3">
        <v>0.890352</v>
      </c>
      <c r="C35" s="4"/>
      <c r="D35" s="5"/>
    </row>
    <row r="36" spans="1:4" ht="12.75">
      <c r="A36" s="2">
        <v>39022</v>
      </c>
      <c r="B36" s="3">
        <v>0.791584</v>
      </c>
      <c r="C36" s="4"/>
      <c r="D36" s="5"/>
    </row>
    <row r="37" spans="1:4" ht="12.75">
      <c r="A37" s="2">
        <v>39052</v>
      </c>
      <c r="B37" s="3">
        <v>0.616519</v>
      </c>
      <c r="C37" s="4"/>
      <c r="D37" s="5"/>
    </row>
    <row r="38" spans="1:4" ht="12.75">
      <c r="A38" s="2">
        <v>39083</v>
      </c>
      <c r="B38" s="3">
        <v>1.147481</v>
      </c>
      <c r="C38" s="4"/>
      <c r="D38" s="5"/>
    </row>
    <row r="39" spans="1:4" ht="12.75">
      <c r="A39" s="2">
        <v>39114</v>
      </c>
      <c r="B39" s="3">
        <v>0.92034</v>
      </c>
      <c r="C39" s="4"/>
      <c r="D39" s="5"/>
    </row>
    <row r="40" spans="1:4" ht="12.75">
      <c r="A40" s="2">
        <v>39142</v>
      </c>
      <c r="B40" s="3">
        <v>1.571101</v>
      </c>
      <c r="C40" s="4"/>
      <c r="D40" s="5"/>
    </row>
    <row r="41" spans="1:4" ht="12.75">
      <c r="A41" s="2">
        <v>39173</v>
      </c>
      <c r="B41" s="3">
        <v>1.109769</v>
      </c>
      <c r="C41" s="4"/>
      <c r="D41" s="5"/>
    </row>
    <row r="42" spans="1:4" ht="12.75">
      <c r="A42" s="2">
        <v>39203</v>
      </c>
      <c r="B42" s="3">
        <v>1.176021</v>
      </c>
      <c r="C42" s="4"/>
      <c r="D42" s="5"/>
    </row>
    <row r="43" spans="1:4" ht="12.75">
      <c r="A43" s="2">
        <v>39234</v>
      </c>
      <c r="B43" s="3">
        <v>1.243132</v>
      </c>
      <c r="C43" s="4"/>
      <c r="D43" s="5"/>
    </row>
    <row r="44" spans="1:4" ht="12.75">
      <c r="A44" s="2">
        <v>39264</v>
      </c>
      <c r="B44" s="3">
        <v>1.101196</v>
      </c>
      <c r="C44" s="4"/>
      <c r="D44" s="5"/>
    </row>
    <row r="45" spans="1:4" ht="12.75">
      <c r="A45" s="2">
        <v>39295</v>
      </c>
      <c r="B45" s="3">
        <v>1.156943</v>
      </c>
      <c r="C45" s="4"/>
      <c r="D45" s="5"/>
    </row>
    <row r="46" spans="1:4" ht="12.75">
      <c r="A46" s="2">
        <v>39326</v>
      </c>
      <c r="B46" s="3">
        <v>1.060008</v>
      </c>
      <c r="C46" s="4"/>
      <c r="D46" s="5"/>
    </row>
    <row r="47" spans="1:4" ht="12.75">
      <c r="A47" s="2">
        <v>39356</v>
      </c>
      <c r="B47" s="3">
        <v>1.126827</v>
      </c>
      <c r="C47" s="4"/>
      <c r="D47" s="5"/>
    </row>
    <row r="48" spans="1:4" ht="12.75">
      <c r="A48" s="2">
        <v>39387</v>
      </c>
      <c r="B48" s="3">
        <v>0.823327</v>
      </c>
      <c r="C48" s="4"/>
      <c r="D48" s="5"/>
    </row>
    <row r="49" spans="1:4" ht="12.75">
      <c r="A49" s="2">
        <v>39417</v>
      </c>
      <c r="B49" s="3">
        <v>1.214446</v>
      </c>
      <c r="C49" s="4"/>
      <c r="D49" s="5"/>
    </row>
    <row r="50" spans="1:4" ht="12.75">
      <c r="A50" s="2">
        <v>39448</v>
      </c>
      <c r="B50" s="3">
        <v>1.505132</v>
      </c>
      <c r="C50" s="4"/>
      <c r="D50" s="5"/>
    </row>
    <row r="51" spans="1:4" ht="12.75">
      <c r="A51" s="2">
        <v>39479</v>
      </c>
      <c r="B51" s="3">
        <v>1.019657</v>
      </c>
      <c r="C51" s="4"/>
      <c r="D51" s="5"/>
    </row>
    <row r="52" spans="1:4" ht="12.75">
      <c r="A52" s="2">
        <v>39508</v>
      </c>
      <c r="B52" s="3">
        <v>1.523708</v>
      </c>
      <c r="C52" s="4"/>
      <c r="D52" s="5"/>
    </row>
    <row r="53" spans="1:4" ht="12.75">
      <c r="A53" s="2">
        <v>39539</v>
      </c>
      <c r="B53" s="3">
        <v>1.721638</v>
      </c>
      <c r="C53" s="4"/>
      <c r="D53" s="5"/>
    </row>
    <row r="54" spans="1:4" ht="12.75">
      <c r="A54" s="2">
        <v>39569</v>
      </c>
      <c r="B54" s="3">
        <v>1.161919</v>
      </c>
      <c r="C54" s="4"/>
      <c r="D54" s="5"/>
    </row>
    <row r="55" spans="1:4" ht="12.75">
      <c r="A55" s="2">
        <v>39600</v>
      </c>
      <c r="B55" s="3">
        <v>1.742148</v>
      </c>
      <c r="C55" s="4"/>
      <c r="D55" s="5"/>
    </row>
    <row r="56" spans="1:4" ht="12.75">
      <c r="A56" s="2">
        <v>39630</v>
      </c>
      <c r="B56" s="3">
        <v>1.35885</v>
      </c>
      <c r="C56" s="4"/>
      <c r="D56" s="5"/>
    </row>
    <row r="57" spans="1:4" ht="12.75">
      <c r="A57" s="2">
        <v>39661</v>
      </c>
      <c r="B57" s="3">
        <v>1.287589</v>
      </c>
      <c r="C57" s="4"/>
      <c r="D57" s="5"/>
    </row>
    <row r="58" spans="1:4" ht="12.75">
      <c r="A58" s="2">
        <v>39692</v>
      </c>
      <c r="B58" s="3">
        <v>1.317211</v>
      </c>
      <c r="C58" s="4"/>
      <c r="D58" s="5"/>
    </row>
    <row r="59" spans="1:4" ht="12.75">
      <c r="A59" s="2">
        <v>39722</v>
      </c>
      <c r="B59" s="3">
        <v>1.05437</v>
      </c>
      <c r="C59" s="4"/>
      <c r="D59" s="5"/>
    </row>
    <row r="60" spans="1:4" ht="12.75">
      <c r="A60" s="2">
        <v>39753</v>
      </c>
      <c r="B60" s="3">
        <v>0.838857</v>
      </c>
      <c r="C60" s="4"/>
      <c r="D60" s="5"/>
    </row>
    <row r="61" spans="1:4" ht="12.75">
      <c r="A61" s="2">
        <v>39783</v>
      </c>
      <c r="B61" s="3">
        <v>-0.794573</v>
      </c>
      <c r="C61" s="4"/>
      <c r="D61" s="5"/>
    </row>
    <row r="62" spans="1:4" ht="12.75">
      <c r="A62" s="2">
        <v>39814</v>
      </c>
      <c r="B62" s="3">
        <v>0.962096</v>
      </c>
      <c r="C62" s="4"/>
      <c r="D62" s="5"/>
    </row>
    <row r="63" spans="1:4" ht="12.75">
      <c r="A63" s="2">
        <v>39845</v>
      </c>
      <c r="B63" s="3">
        <v>0.390787</v>
      </c>
      <c r="C63" s="4"/>
      <c r="D63" s="5"/>
    </row>
    <row r="64" spans="1:4" ht="12.75">
      <c r="A64" s="2">
        <v>39873</v>
      </c>
      <c r="B64" s="6">
        <v>0.746959</v>
      </c>
      <c r="C64" s="4"/>
      <c r="D64" s="5"/>
    </row>
    <row r="65" spans="1:4" ht="12.75">
      <c r="A65" s="2">
        <v>39904</v>
      </c>
      <c r="B65" s="6">
        <v>0.993471</v>
      </c>
      <c r="C65" s="4"/>
      <c r="D65" s="5"/>
    </row>
    <row r="66" spans="1:4" ht="12.75">
      <c r="A66" s="2">
        <v>39934</v>
      </c>
      <c r="B66" s="7">
        <v>0.638701</v>
      </c>
      <c r="C66" s="4"/>
      <c r="D66" s="5"/>
    </row>
    <row r="67" spans="1:4" ht="12.75">
      <c r="A67" s="2">
        <v>39965</v>
      </c>
      <c r="B67" s="7">
        <v>0.817353</v>
      </c>
      <c r="C67" s="4"/>
      <c r="D67" s="5"/>
    </row>
    <row r="68" spans="1:4" ht="12.75">
      <c r="A68" s="2">
        <v>39995</v>
      </c>
      <c r="B68" s="7">
        <v>0.974057</v>
      </c>
      <c r="C68" s="4"/>
      <c r="D68" s="5"/>
    </row>
    <row r="69" spans="1:4" ht="12.75">
      <c r="A69" s="2">
        <v>40026</v>
      </c>
      <c r="B69" s="7">
        <v>0.863174</v>
      </c>
      <c r="D69" s="5"/>
    </row>
    <row r="70" spans="1:4" ht="12.75">
      <c r="A70" s="2">
        <v>40057</v>
      </c>
      <c r="B70" s="7">
        <v>0.564924</v>
      </c>
      <c r="D70" s="5"/>
    </row>
    <row r="71" spans="1:4" ht="12.75">
      <c r="A71" s="2">
        <v>40087</v>
      </c>
      <c r="B71" s="7">
        <v>0.845968</v>
      </c>
      <c r="D71" s="5"/>
    </row>
    <row r="72" spans="1:4" ht="12.75">
      <c r="A72" s="2">
        <v>40118</v>
      </c>
      <c r="B72" s="7">
        <v>0.532128</v>
      </c>
      <c r="D72" s="5"/>
    </row>
    <row r="73" spans="1:4" ht="12.75">
      <c r="A73" s="2">
        <v>40148</v>
      </c>
      <c r="B73" s="7">
        <v>0.267101</v>
      </c>
      <c r="D73" s="5"/>
    </row>
    <row r="74" spans="1:4" ht="12.75">
      <c r="A74" s="2">
        <v>40179</v>
      </c>
      <c r="B74" s="7">
        <v>0.858869</v>
      </c>
      <c r="D74" s="5"/>
    </row>
    <row r="75" spans="1:4" ht="12.75">
      <c r="A75" s="2">
        <v>40210</v>
      </c>
      <c r="B75" s="7">
        <v>0.660203</v>
      </c>
      <c r="D75" s="5"/>
    </row>
    <row r="76" spans="1:4" ht="12.75">
      <c r="A76" s="2">
        <v>40238</v>
      </c>
      <c r="B76" s="7">
        <v>0.972171213</v>
      </c>
      <c r="D76" s="5"/>
    </row>
    <row r="77" spans="1:4" ht="12.75">
      <c r="A77" s="2">
        <v>40269</v>
      </c>
      <c r="B77" s="7">
        <v>1.191411736</v>
      </c>
      <c r="D77" s="5"/>
    </row>
    <row r="78" ht="12.75">
      <c r="A78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11" sqref="C11"/>
    </sheetView>
  </sheetViews>
  <sheetFormatPr defaultColWidth="9.140625" defaultRowHeight="12.75"/>
  <cols>
    <col min="1" max="1" width="12.8515625" style="22" customWidth="1"/>
    <col min="2" max="11" width="12.7109375" style="22" customWidth="1"/>
    <col min="12" max="16384" width="9.140625" style="22" customWidth="1"/>
  </cols>
  <sheetData>
    <row r="1" ht="12.75">
      <c r="A1" s="22" t="s">
        <v>199</v>
      </c>
    </row>
    <row r="3" spans="2:11" ht="12.75">
      <c r="B3" s="139" t="s">
        <v>92</v>
      </c>
      <c r="C3" s="139"/>
      <c r="D3" s="139"/>
      <c r="E3" s="139"/>
      <c r="F3" s="139"/>
      <c r="G3" s="139"/>
      <c r="H3" s="139"/>
      <c r="I3" s="139"/>
      <c r="J3" s="139"/>
      <c r="K3" s="130"/>
    </row>
    <row r="4" spans="2:10" ht="12.75">
      <c r="B4" s="55" t="s">
        <v>200</v>
      </c>
      <c r="C4" s="55" t="s">
        <v>201</v>
      </c>
      <c r="D4" s="55" t="s">
        <v>202</v>
      </c>
      <c r="E4" s="55" t="s">
        <v>203</v>
      </c>
      <c r="F4" s="55" t="s">
        <v>204</v>
      </c>
      <c r="G4" s="55" t="s">
        <v>205</v>
      </c>
      <c r="H4" s="55" t="s">
        <v>206</v>
      </c>
      <c r="I4" s="55" t="s">
        <v>207</v>
      </c>
      <c r="J4" s="55" t="s">
        <v>208</v>
      </c>
    </row>
    <row r="5" spans="1:11" ht="12.75">
      <c r="A5" s="32">
        <v>39783</v>
      </c>
      <c r="B5" s="29">
        <v>0</v>
      </c>
      <c r="C5" s="29">
        <v>0</v>
      </c>
      <c r="D5" s="29">
        <v>0.005330729369683584</v>
      </c>
      <c r="E5" s="29">
        <v>0.06434602802109403</v>
      </c>
      <c r="F5" s="29">
        <v>0.2658174066894039</v>
      </c>
      <c r="G5" s="29">
        <v>0.17035010897420377</v>
      </c>
      <c r="H5" s="29">
        <v>0.4072394120321362</v>
      </c>
      <c r="I5" s="29">
        <v>0.06326977144913762</v>
      </c>
      <c r="J5" s="29">
        <v>0.02364654346434086</v>
      </c>
      <c r="K5" s="57"/>
    </row>
    <row r="6" spans="1:11" ht="12.75">
      <c r="A6" s="131">
        <v>39965</v>
      </c>
      <c r="B6" s="48">
        <v>0</v>
      </c>
      <c r="C6" s="48">
        <v>0.0037140003292968995</v>
      </c>
      <c r="D6" s="48">
        <v>0.0025574246473339195</v>
      </c>
      <c r="E6" s="48">
        <v>0.01845731314168928</v>
      </c>
      <c r="F6" s="48">
        <v>0.13794881413546758</v>
      </c>
      <c r="G6" s="48">
        <v>0.3178974751839791</v>
      </c>
      <c r="H6" s="48">
        <v>0.22120854351204297</v>
      </c>
      <c r="I6" s="48">
        <v>0.22670071034572092</v>
      </c>
      <c r="J6" s="48">
        <v>0.07151571870446938</v>
      </c>
      <c r="K6" s="57"/>
    </row>
    <row r="7" spans="1:11" ht="12.75">
      <c r="A7" s="131">
        <v>40148</v>
      </c>
      <c r="B7" s="48">
        <v>0</v>
      </c>
      <c r="C7" s="48">
        <v>0</v>
      </c>
      <c r="D7" s="48">
        <v>0</v>
      </c>
      <c r="E7" s="48">
        <v>0</v>
      </c>
      <c r="F7" s="48">
        <v>0.06239073836302097</v>
      </c>
      <c r="G7" s="48">
        <v>0.0799519238316382</v>
      </c>
      <c r="H7" s="48">
        <v>0.31613127360875326</v>
      </c>
      <c r="I7" s="48">
        <v>0.46885220621107554</v>
      </c>
      <c r="J7" s="48">
        <v>0.07267385798551204</v>
      </c>
      <c r="K7" s="57"/>
    </row>
    <row r="8" spans="1:10" ht="12.75">
      <c r="A8" s="131">
        <v>40269</v>
      </c>
      <c r="B8" s="48">
        <v>0</v>
      </c>
      <c r="C8" s="48">
        <v>0</v>
      </c>
      <c r="D8" s="48">
        <v>0</v>
      </c>
      <c r="E8" s="48">
        <v>0.018336155413841135</v>
      </c>
      <c r="F8" s="48">
        <v>0.012055767066436232</v>
      </c>
      <c r="G8" s="48">
        <v>0.07899761683139617</v>
      </c>
      <c r="H8" s="48">
        <v>0.1018344066262909</v>
      </c>
      <c r="I8" s="48">
        <v>0.5857667414444137</v>
      </c>
      <c r="J8" s="48">
        <v>0.20300931261762195</v>
      </c>
    </row>
  </sheetData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J22" sqref="J22"/>
    </sheetView>
  </sheetViews>
  <sheetFormatPr defaultColWidth="9.140625" defaultRowHeight="12.75"/>
  <sheetData>
    <row r="1" ht="12.75">
      <c r="A1" t="s">
        <v>260</v>
      </c>
    </row>
    <row r="2" ht="12.75">
      <c r="A2" s="23"/>
    </row>
    <row r="3" spans="2:5" ht="12.75">
      <c r="B3" s="153">
        <v>40057</v>
      </c>
      <c r="C3" s="153">
        <v>40148</v>
      </c>
      <c r="D3" s="153">
        <v>39965</v>
      </c>
      <c r="E3" s="153">
        <v>40238</v>
      </c>
    </row>
    <row r="4" spans="1:5" ht="12.75">
      <c r="A4" s="152">
        <v>0</v>
      </c>
      <c r="B4" s="121">
        <v>0</v>
      </c>
      <c r="C4" s="151">
        <v>0</v>
      </c>
      <c r="D4" s="121">
        <v>0</v>
      </c>
      <c r="E4" s="121">
        <v>0</v>
      </c>
    </row>
    <row r="5" spans="1:5" ht="12.75">
      <c r="A5" s="152">
        <v>0.01</v>
      </c>
      <c r="B5" s="121">
        <v>0</v>
      </c>
      <c r="C5" s="151">
        <v>0</v>
      </c>
      <c r="D5" s="121">
        <v>0</v>
      </c>
      <c r="E5" s="121">
        <v>0</v>
      </c>
    </row>
    <row r="6" spans="1:5" ht="12.75">
      <c r="A6" s="152">
        <v>0.02</v>
      </c>
      <c r="B6" s="121">
        <v>0</v>
      </c>
      <c r="C6" s="151">
        <v>0</v>
      </c>
      <c r="D6" s="121">
        <v>0.018715062998158512</v>
      </c>
      <c r="E6" s="121">
        <v>0</v>
      </c>
    </row>
    <row r="7" spans="1:5" ht="12.75">
      <c r="A7" s="152">
        <v>0.03</v>
      </c>
      <c r="B7" s="121">
        <v>0</v>
      </c>
      <c r="C7" s="151">
        <v>0.01806398798766158</v>
      </c>
      <c r="D7" s="121">
        <v>0.018715062998158512</v>
      </c>
      <c r="E7" s="121">
        <v>0.03062191916733626</v>
      </c>
    </row>
    <row r="8" spans="1:5" ht="12.75">
      <c r="A8" s="152">
        <v>0.04</v>
      </c>
      <c r="B8" s="121">
        <v>0</v>
      </c>
      <c r="C8" s="151">
        <v>0.02769297071738165</v>
      </c>
      <c r="D8" s="121">
        <v>0.0863026916921034</v>
      </c>
      <c r="E8" s="121">
        <v>0.03062191916733626</v>
      </c>
    </row>
    <row r="9" spans="1:5" ht="12.75">
      <c r="A9" s="152">
        <v>0.05</v>
      </c>
      <c r="B9" s="121">
        <v>0.04916235063013943</v>
      </c>
      <c r="C9" s="151">
        <v>0.10839284184779527</v>
      </c>
      <c r="D9" s="121">
        <v>0.1346827005080036</v>
      </c>
      <c r="E9" s="121">
        <v>0.03062191916733626</v>
      </c>
    </row>
    <row r="10" spans="1:5" ht="12.75">
      <c r="A10" s="152">
        <v>0.06</v>
      </c>
      <c r="B10" s="121">
        <v>0.11044488843982016</v>
      </c>
      <c r="C10" s="151">
        <v>0.12166645097483354</v>
      </c>
      <c r="D10" s="121">
        <v>0.19665268380961043</v>
      </c>
      <c r="E10" s="121">
        <v>0.03722941136977441</v>
      </c>
    </row>
    <row r="11" spans="1:5" ht="12.75">
      <c r="A11" s="152">
        <v>0.07</v>
      </c>
      <c r="B11" s="121">
        <v>0.2974747221268694</v>
      </c>
      <c r="C11" s="151">
        <v>0.13230379927910496</v>
      </c>
      <c r="D11" s="121">
        <v>0.19665268380961043</v>
      </c>
      <c r="E11" s="121">
        <v>0.10832073969808238</v>
      </c>
    </row>
    <row r="12" spans="1:5" ht="12.75">
      <c r="A12" s="152">
        <v>0.08</v>
      </c>
      <c r="B12" s="121">
        <v>0.3397440453464173</v>
      </c>
      <c r="C12" s="151">
        <v>0.17090349343454955</v>
      </c>
      <c r="D12" s="121">
        <v>0.5822760162167909</v>
      </c>
      <c r="E12" s="121">
        <v>0.11827876170489891</v>
      </c>
    </row>
    <row r="13" spans="1:5" ht="12.75">
      <c r="A13" s="152">
        <v>0.09</v>
      </c>
      <c r="B13" s="121">
        <v>0.3874761021740645</v>
      </c>
      <c r="C13" s="151">
        <v>0.2102119010067886</v>
      </c>
      <c r="D13" s="121">
        <v>0.6292847986454972</v>
      </c>
      <c r="E13" s="121">
        <v>0.12081954005039625</v>
      </c>
    </row>
    <row r="14" spans="1:5" ht="12.75">
      <c r="A14" s="152">
        <v>0.1</v>
      </c>
      <c r="B14" s="121">
        <v>0.5434244258629028</v>
      </c>
      <c r="C14" s="151">
        <v>0.29745921232224465</v>
      </c>
      <c r="D14" s="121">
        <v>0.7032235256472511</v>
      </c>
      <c r="E14" s="121">
        <v>0.15889090128648795</v>
      </c>
    </row>
    <row r="15" spans="1:5" ht="12.75">
      <c r="A15" s="152">
        <v>0.11</v>
      </c>
      <c r="B15" s="121">
        <v>0.6023766073170209</v>
      </c>
      <c r="C15" s="151">
        <v>0.3978587563192876</v>
      </c>
      <c r="D15" s="121">
        <v>0.7069433421487007</v>
      </c>
      <c r="E15" s="121">
        <v>0.22015975300484927</v>
      </c>
    </row>
    <row r="16" spans="1:5" ht="12.75">
      <c r="A16" s="152">
        <v>0.12</v>
      </c>
      <c r="B16" s="121">
        <v>0.6722865769733571</v>
      </c>
      <c r="C16" s="151">
        <v>0.5172648256737197</v>
      </c>
      <c r="D16" s="121">
        <v>0.7069433421487007</v>
      </c>
      <c r="E16" s="121">
        <v>0.3431824896541238</v>
      </c>
    </row>
    <row r="17" spans="1:5" ht="12.75">
      <c r="A17" s="152">
        <v>0.13</v>
      </c>
      <c r="B17" s="121">
        <v>0.7057254138337515</v>
      </c>
      <c r="C17" s="151">
        <v>0.5389922285641724</v>
      </c>
      <c r="D17" s="121">
        <v>0.7069433421487007</v>
      </c>
      <c r="E17" s="121">
        <v>0.4033779502837701</v>
      </c>
    </row>
    <row r="18" spans="1:5" ht="12.75">
      <c r="A18" s="152">
        <v>0.14</v>
      </c>
      <c r="B18" s="121">
        <v>0.7057254138337515</v>
      </c>
      <c r="C18" s="151">
        <v>0.5389922285641724</v>
      </c>
      <c r="D18" s="121">
        <v>0.7123386030993448</v>
      </c>
      <c r="E18" s="121">
        <v>0.4601253870338661</v>
      </c>
    </row>
    <row r="19" spans="1:5" ht="12.75">
      <c r="A19" s="152">
        <v>0.15</v>
      </c>
      <c r="B19" s="121">
        <v>0.7291994784446771</v>
      </c>
      <c r="C19" s="151">
        <v>0.5614990872692129</v>
      </c>
      <c r="D19" s="121">
        <v>0.7369062793510617</v>
      </c>
      <c r="E19" s="121">
        <v>0.5002522799795268</v>
      </c>
    </row>
    <row r="20" spans="1:5" ht="12.75">
      <c r="A20" s="152">
        <v>0.16</v>
      </c>
      <c r="B20" s="121">
        <v>0.7291994784446771</v>
      </c>
      <c r="C20" s="151">
        <v>0.7268403498468938</v>
      </c>
      <c r="D20" s="121">
        <v>0.7369062793510617</v>
      </c>
      <c r="E20" s="121">
        <v>0.5648741157509304</v>
      </c>
    </row>
    <row r="21" spans="1:5" ht="12.75">
      <c r="A21" s="152">
        <v>0.17</v>
      </c>
      <c r="B21" s="121">
        <v>0.7291994784446771</v>
      </c>
      <c r="C21" s="151">
        <v>0.7268403498468938</v>
      </c>
      <c r="D21" s="121">
        <v>0.7390025876007295</v>
      </c>
      <c r="E21" s="121">
        <v>0.6263572628158783</v>
      </c>
    </row>
    <row r="22" spans="1:5" ht="12.75">
      <c r="A22" s="152">
        <v>0.18</v>
      </c>
      <c r="B22" s="121">
        <v>0.7312336839590603</v>
      </c>
      <c r="C22" s="151">
        <v>0.731005716670692</v>
      </c>
      <c r="D22" s="121">
        <v>0.7390025876007295</v>
      </c>
      <c r="E22" s="121">
        <v>0.7877587377585308</v>
      </c>
    </row>
    <row r="23" spans="1:5" ht="12.75">
      <c r="A23" s="152">
        <v>0.19</v>
      </c>
      <c r="B23" s="121">
        <v>0.7312336839590603</v>
      </c>
      <c r="C23" s="151">
        <v>0.7915902544521257</v>
      </c>
      <c r="D23" s="121">
        <v>0.8830061496699415</v>
      </c>
      <c r="E23" s="121">
        <v>0.7922216085577636</v>
      </c>
    </row>
    <row r="24" spans="1:5" ht="12.75">
      <c r="A24" s="152">
        <v>0.2</v>
      </c>
      <c r="B24" s="121">
        <v>0.7312336839590603</v>
      </c>
      <c r="C24" s="151">
        <v>0.7940413886722784</v>
      </c>
      <c r="D24" s="121">
        <v>0.8830061496699415</v>
      </c>
      <c r="E24" s="121">
        <v>0.7940968227573009</v>
      </c>
    </row>
    <row r="25" spans="1:5" ht="12.75">
      <c r="A25" s="152">
        <v>0.21</v>
      </c>
      <c r="B25" s="121">
        <v>0.7312336839590603</v>
      </c>
      <c r="C25" s="151">
        <v>0.7940413886722784</v>
      </c>
      <c r="D25" s="121">
        <v>0.8830061496699415</v>
      </c>
      <c r="E25" s="121">
        <v>0.7983454937015023</v>
      </c>
    </row>
    <row r="26" spans="1:5" ht="12.75">
      <c r="A26" s="152">
        <v>0.22</v>
      </c>
      <c r="B26" s="121">
        <v>0.871588744731319</v>
      </c>
      <c r="C26" s="151">
        <v>0.7940413886722784</v>
      </c>
      <c r="D26" s="121">
        <v>0.8830061496699415</v>
      </c>
      <c r="E26" s="121">
        <v>0.7983454937015023</v>
      </c>
    </row>
    <row r="27" spans="1:5" ht="12.75">
      <c r="A27" s="152">
        <v>0.23</v>
      </c>
      <c r="B27" s="121">
        <v>0.871588744731319</v>
      </c>
      <c r="C27" s="151">
        <v>0.7940413886722784</v>
      </c>
      <c r="D27" s="121">
        <v>0.8830061496699415</v>
      </c>
      <c r="E27" s="121">
        <v>0.8015838344867844</v>
      </c>
    </row>
    <row r="28" spans="1:5" ht="12.75">
      <c r="A28" s="152">
        <v>0.24</v>
      </c>
      <c r="B28" s="121">
        <v>0.871588744731319</v>
      </c>
      <c r="C28" s="151">
        <v>0.9299033557265499</v>
      </c>
      <c r="D28" s="121">
        <v>0.8872256849121617</v>
      </c>
      <c r="E28" s="121">
        <v>0.8015838344867844</v>
      </c>
    </row>
    <row r="29" spans="1:5" ht="12.75">
      <c r="A29" s="152">
        <v>0.25</v>
      </c>
      <c r="B29" s="121">
        <v>0.871588744731319</v>
      </c>
      <c r="C29" s="151">
        <v>0.9299033557265499</v>
      </c>
      <c r="D29" s="121">
        <v>0.8872256849121617</v>
      </c>
      <c r="E29" s="121">
        <v>0.8015838344867844</v>
      </c>
    </row>
    <row r="30" spans="1:5" ht="12.75">
      <c r="A30" s="152">
        <v>0.26</v>
      </c>
      <c r="B30" s="121">
        <v>0.871588744731319</v>
      </c>
      <c r="C30" s="151">
        <v>0.9303048956969763</v>
      </c>
      <c r="D30" s="121">
        <v>0.8965515584736221</v>
      </c>
      <c r="E30" s="121">
        <v>0.8044143674444769</v>
      </c>
    </row>
    <row r="31" spans="1:5" ht="12.75">
      <c r="A31" s="152">
        <v>0.27</v>
      </c>
      <c r="B31" s="121">
        <v>0.8719883772469125</v>
      </c>
      <c r="C31" s="151">
        <v>0.9303048956969763</v>
      </c>
      <c r="D31" s="121">
        <v>0.8965515584736221</v>
      </c>
      <c r="E31" s="121">
        <v>0.8044143674444769</v>
      </c>
    </row>
    <row r="32" spans="1:5" ht="12.75">
      <c r="A32" s="152">
        <v>0.28</v>
      </c>
      <c r="B32" s="121">
        <v>0.8776097325536033</v>
      </c>
      <c r="C32" s="151">
        <v>0.9303048956969763</v>
      </c>
      <c r="D32" s="121">
        <v>0.8969808895495602</v>
      </c>
      <c r="E32" s="121">
        <v>0.8044143674444769</v>
      </c>
    </row>
    <row r="33" spans="1:5" ht="12.75">
      <c r="A33" s="152">
        <v>0.29</v>
      </c>
      <c r="B33" s="121">
        <v>0.887864648324518</v>
      </c>
      <c r="C33" s="151">
        <v>0.9303048956969763</v>
      </c>
      <c r="D33" s="121">
        <v>0.8969808895495602</v>
      </c>
      <c r="E33" s="121">
        <v>0.8044143674444769</v>
      </c>
    </row>
    <row r="34" spans="1:5" ht="12.75">
      <c r="A34" s="152">
        <v>0.3</v>
      </c>
      <c r="B34" s="121">
        <v>0.887864648324518</v>
      </c>
      <c r="C34" s="151">
        <v>0.9317367924373291</v>
      </c>
      <c r="D34" s="121">
        <v>0.8969808895495602</v>
      </c>
      <c r="E34" s="121">
        <v>0.8044143674444769</v>
      </c>
    </row>
    <row r="35" spans="1:5" ht="12.75">
      <c r="A35" s="152">
        <v>0.31</v>
      </c>
      <c r="B35" s="121">
        <v>0.8892231815654461</v>
      </c>
      <c r="C35" s="151">
        <v>0.9317367924373291</v>
      </c>
      <c r="D35" s="121">
        <v>0.9409638763401169</v>
      </c>
      <c r="E35" s="121">
        <v>0.8044143674444769</v>
      </c>
    </row>
    <row r="36" spans="1:5" ht="12.75">
      <c r="A36" s="152">
        <v>0.32</v>
      </c>
      <c r="B36" s="121">
        <v>0.8892231815654461</v>
      </c>
      <c r="C36" s="151">
        <v>0.9348459986755077</v>
      </c>
      <c r="D36" s="121">
        <v>0.9422974775610764</v>
      </c>
      <c r="E36" s="121">
        <v>0.9342395319492749</v>
      </c>
    </row>
    <row r="37" spans="1:5" ht="12.75">
      <c r="A37" s="152">
        <v>0.33</v>
      </c>
      <c r="B37" s="121">
        <v>0.8892231815654461</v>
      </c>
      <c r="C37" s="151">
        <v>0.9425239598109588</v>
      </c>
      <c r="D37" s="121">
        <v>0.9422974775610764</v>
      </c>
      <c r="E37" s="121">
        <v>0.9342395319492749</v>
      </c>
    </row>
    <row r="38" spans="1:5" ht="12.75">
      <c r="A38" s="152">
        <v>0.34</v>
      </c>
      <c r="B38" s="121">
        <v>0.8892231815654461</v>
      </c>
      <c r="C38" s="151">
        <v>0.9425239598109588</v>
      </c>
      <c r="D38" s="121">
        <v>0.9422974775610764</v>
      </c>
      <c r="E38" s="121">
        <v>0.9342395319492749</v>
      </c>
    </row>
    <row r="39" spans="1:5" ht="12.75">
      <c r="A39" s="152">
        <v>0.35</v>
      </c>
      <c r="B39" s="121">
        <v>0.8892231815654461</v>
      </c>
      <c r="C39" s="151">
        <v>0.9425239598109588</v>
      </c>
      <c r="D39" s="121">
        <v>0.9422974775610764</v>
      </c>
      <c r="E39" s="121">
        <v>0.9356426753260335</v>
      </c>
    </row>
    <row r="40" spans="1:5" ht="12.75">
      <c r="A40" s="152">
        <v>0.36</v>
      </c>
      <c r="B40" s="121">
        <v>0.8892231815654461</v>
      </c>
      <c r="C40" s="151">
        <v>0.9425239598109588</v>
      </c>
      <c r="D40" s="121">
        <v>0.9422974775610764</v>
      </c>
      <c r="E40" s="121">
        <v>0.9356426753260335</v>
      </c>
    </row>
    <row r="41" spans="1:5" ht="12.75">
      <c r="A41" s="152">
        <v>0.37</v>
      </c>
      <c r="B41" s="121">
        <v>0.9296211802867212</v>
      </c>
      <c r="C41" s="151">
        <v>0.9425239598109588</v>
      </c>
      <c r="D41" s="121">
        <v>0.9422974775610764</v>
      </c>
      <c r="E41" s="121">
        <v>0.9356426753260335</v>
      </c>
    </row>
    <row r="42" spans="1:5" ht="12.75">
      <c r="A42" s="152">
        <v>0.38</v>
      </c>
      <c r="B42" s="121">
        <v>0.9296211802867212</v>
      </c>
      <c r="C42" s="151">
        <v>0.9425239598109588</v>
      </c>
      <c r="D42" s="121">
        <v>0.9422974775610764</v>
      </c>
      <c r="E42" s="121">
        <v>0.9356426753260335</v>
      </c>
    </row>
    <row r="43" spans="1:5" ht="12.75">
      <c r="A43" s="152">
        <v>0.39</v>
      </c>
      <c r="B43" s="121">
        <v>0.9296211802867212</v>
      </c>
      <c r="C43" s="151">
        <v>0.9425239598109588</v>
      </c>
      <c r="D43" s="121">
        <v>0.9422974775610764</v>
      </c>
      <c r="E43" s="121">
        <v>0.9436342863768505</v>
      </c>
    </row>
    <row r="44" spans="1:5" ht="12.75">
      <c r="A44" s="152">
        <v>0.4</v>
      </c>
      <c r="B44" s="121">
        <v>0.9296211802867212</v>
      </c>
      <c r="C44" s="151">
        <v>0.9425239598109588</v>
      </c>
      <c r="D44" s="121">
        <v>0.9422974775610764</v>
      </c>
      <c r="E44" s="121">
        <v>0.9436342863768505</v>
      </c>
    </row>
    <row r="45" spans="1:5" ht="12.75">
      <c r="A45" s="152">
        <v>0.41</v>
      </c>
      <c r="B45" s="121">
        <v>0.9313250234869715</v>
      </c>
      <c r="C45" s="151">
        <v>0.9425239598109588</v>
      </c>
      <c r="D45" s="121">
        <v>0.9422974775610764</v>
      </c>
      <c r="E45" s="121">
        <v>0.9436342863768505</v>
      </c>
    </row>
    <row r="46" spans="1:5" ht="12.75">
      <c r="A46" s="152">
        <v>0.42</v>
      </c>
      <c r="B46" s="121">
        <v>0.9313250234869715</v>
      </c>
      <c r="C46" s="151">
        <v>0.9434486619859243</v>
      </c>
      <c r="D46" s="121">
        <v>0.9432200726623359</v>
      </c>
      <c r="E46" s="121">
        <v>0.94457556122305</v>
      </c>
    </row>
    <row r="47" spans="1:5" ht="12.75">
      <c r="A47" s="152">
        <v>0.43</v>
      </c>
      <c r="B47" s="121">
        <v>0.9313250234869715</v>
      </c>
      <c r="C47" s="151">
        <v>0.944221815494814</v>
      </c>
      <c r="D47" s="121">
        <v>0.9432200726623359</v>
      </c>
      <c r="E47" s="121">
        <v>0.94457556122305</v>
      </c>
    </row>
    <row r="48" spans="1:5" ht="12.75">
      <c r="A48" s="152">
        <v>0.44</v>
      </c>
      <c r="B48" s="121">
        <v>0.9313250234869715</v>
      </c>
      <c r="C48" s="151">
        <v>0.944221815494814</v>
      </c>
      <c r="D48" s="121">
        <v>0.9432200726623359</v>
      </c>
      <c r="E48" s="121">
        <v>0.94457556122305</v>
      </c>
    </row>
    <row r="49" spans="1:5" ht="12.75">
      <c r="A49" s="152">
        <v>0.45</v>
      </c>
      <c r="B49" s="121">
        <v>0.9313250234869715</v>
      </c>
      <c r="C49" s="151">
        <v>0.9831455836010796</v>
      </c>
      <c r="D49" s="121">
        <v>0.9432200726623359</v>
      </c>
      <c r="E49" s="121">
        <v>0.94457556122305</v>
      </c>
    </row>
    <row r="50" spans="1:5" ht="12.75">
      <c r="A50" s="152">
        <v>0.46</v>
      </c>
      <c r="B50" s="121">
        <v>0.9313250234869715</v>
      </c>
      <c r="C50" s="151">
        <v>0.9831455836010796</v>
      </c>
      <c r="D50" s="121">
        <v>0.9432200726623359</v>
      </c>
      <c r="E50" s="121">
        <v>0.94457556122305</v>
      </c>
    </row>
    <row r="51" spans="1:5" ht="12.75">
      <c r="A51" s="152">
        <v>0.47</v>
      </c>
      <c r="B51" s="121">
        <v>0.9313250234869715</v>
      </c>
      <c r="C51" s="151">
        <v>0.9831455836010796</v>
      </c>
      <c r="D51" s="121">
        <v>0.9439423682140363</v>
      </c>
      <c r="E51" s="121">
        <v>0.94457556122305</v>
      </c>
    </row>
    <row r="52" spans="1:5" ht="12.75">
      <c r="A52" s="152">
        <v>0.48</v>
      </c>
      <c r="B52" s="121">
        <v>0.9313250234869715</v>
      </c>
      <c r="C52" s="151">
        <v>0.9831455836010796</v>
      </c>
      <c r="D52" s="121">
        <v>0.9439423682140363</v>
      </c>
      <c r="E52" s="121">
        <v>0.94457556122305</v>
      </c>
    </row>
    <row r="53" spans="1:5" ht="12.75">
      <c r="A53" s="152">
        <v>0.49</v>
      </c>
      <c r="B53" s="121">
        <v>0.9313250234869715</v>
      </c>
      <c r="C53" s="151">
        <v>0.9831455836010796</v>
      </c>
      <c r="D53" s="121">
        <v>0.9439423682140363</v>
      </c>
      <c r="E53" s="121">
        <v>0.94457556122305</v>
      </c>
    </row>
    <row r="54" spans="1:5" ht="12.75">
      <c r="A54" s="152">
        <v>0.5</v>
      </c>
      <c r="B54" s="121">
        <v>0.9313250234869715</v>
      </c>
      <c r="C54" s="151">
        <v>0.9831455836010796</v>
      </c>
      <c r="D54" s="121">
        <v>0.9439423682140363</v>
      </c>
      <c r="E54" s="121">
        <v>0.9518766498258164</v>
      </c>
    </row>
    <row r="55" spans="1:5" ht="12.75">
      <c r="A55" s="152">
        <v>0.51</v>
      </c>
      <c r="B55" s="121">
        <v>0.9313250234869715</v>
      </c>
      <c r="C55" s="151">
        <v>0.9831455836010796</v>
      </c>
      <c r="D55" s="121">
        <v>0.9439423682140363</v>
      </c>
      <c r="E55" s="121">
        <v>0.9518766498258164</v>
      </c>
    </row>
    <row r="56" spans="1:5" ht="12.75">
      <c r="A56" s="152">
        <v>0.52</v>
      </c>
      <c r="B56" s="121">
        <v>0.9313250234869715</v>
      </c>
      <c r="C56" s="151">
        <v>0.9831455836010796</v>
      </c>
      <c r="D56" s="121">
        <v>0.9439423682140363</v>
      </c>
      <c r="E56" s="121">
        <v>0.9518766498258164</v>
      </c>
    </row>
    <row r="57" spans="1:5" ht="12.75">
      <c r="A57" s="152">
        <v>0.53</v>
      </c>
      <c r="B57" s="121">
        <v>0.9313250234869715</v>
      </c>
      <c r="C57" s="151">
        <v>0.9831455836010796</v>
      </c>
      <c r="D57" s="121">
        <v>0.9439423682140363</v>
      </c>
      <c r="E57" s="121">
        <v>0.9897697148165012</v>
      </c>
    </row>
    <row r="58" spans="1:5" ht="12.75">
      <c r="A58" s="152">
        <v>0.54</v>
      </c>
      <c r="B58" s="121">
        <v>0.9313250234869715</v>
      </c>
      <c r="C58" s="151">
        <v>0.9831455836010796</v>
      </c>
      <c r="D58" s="121">
        <v>0.9439423682140363</v>
      </c>
      <c r="E58" s="121">
        <v>0.9897697148165012</v>
      </c>
    </row>
    <row r="59" spans="1:5" ht="12.75">
      <c r="A59" s="152">
        <v>0.55</v>
      </c>
      <c r="B59" s="121">
        <v>0.9313250234869715</v>
      </c>
      <c r="C59" s="151">
        <v>0.9831455836010796</v>
      </c>
      <c r="D59" s="121">
        <v>0.9439423682140363</v>
      </c>
      <c r="E59" s="121">
        <v>0.9897697148165012</v>
      </c>
    </row>
    <row r="60" spans="1:5" ht="12.75">
      <c r="A60" s="152">
        <v>0.56</v>
      </c>
      <c r="B60" s="121">
        <v>0.9313250234869715</v>
      </c>
      <c r="C60" s="151">
        <v>0.9831455836010796</v>
      </c>
      <c r="D60" s="121">
        <v>0.9439423682140363</v>
      </c>
      <c r="E60" s="121">
        <v>0.9897697148165012</v>
      </c>
    </row>
    <row r="61" spans="1:5" ht="12.75">
      <c r="A61" s="152">
        <v>0.57</v>
      </c>
      <c r="B61" s="121">
        <v>0.9313250234869715</v>
      </c>
      <c r="C61" s="151">
        <v>0.9831455836010796</v>
      </c>
      <c r="D61" s="121">
        <v>0.9439423682140363</v>
      </c>
      <c r="E61" s="121">
        <v>0.9897697148165012</v>
      </c>
    </row>
    <row r="62" spans="1:5" ht="12.75">
      <c r="A62" s="152">
        <v>0.58</v>
      </c>
      <c r="B62" s="121">
        <v>0.9313250234869715</v>
      </c>
      <c r="C62" s="151">
        <v>0.9831455836010796</v>
      </c>
      <c r="D62" s="121">
        <v>0.9439423682140363</v>
      </c>
      <c r="E62" s="121">
        <v>0.9897697148165012</v>
      </c>
    </row>
    <row r="63" spans="1:5" ht="12.75">
      <c r="A63" s="152">
        <v>0.59</v>
      </c>
      <c r="B63" s="121">
        <v>0.9313250234869715</v>
      </c>
      <c r="C63" s="151">
        <v>0.9831455836010796</v>
      </c>
      <c r="D63" s="121">
        <v>0.9444622884216591</v>
      </c>
      <c r="E63" s="121">
        <v>0.9897697148165012</v>
      </c>
    </row>
    <row r="64" spans="1:5" ht="12.75">
      <c r="A64" s="152">
        <v>0.6</v>
      </c>
      <c r="B64" s="121">
        <v>0.9313250234869715</v>
      </c>
      <c r="C64" s="151">
        <v>0.9831455836010796</v>
      </c>
      <c r="D64" s="121">
        <v>0.9444622884216591</v>
      </c>
      <c r="E64" s="121">
        <v>0.9897697148165012</v>
      </c>
    </row>
    <row r="65" spans="1:5" ht="12.75">
      <c r="A65" s="152">
        <v>0.61</v>
      </c>
      <c r="B65" s="121">
        <v>0.9313250234869715</v>
      </c>
      <c r="C65" s="151">
        <v>0.9831455836010796</v>
      </c>
      <c r="D65" s="121">
        <v>0.9444622884216591</v>
      </c>
      <c r="E65" s="121">
        <v>0.9897697148165012</v>
      </c>
    </row>
    <row r="66" spans="1:5" ht="12.75">
      <c r="A66" s="152">
        <v>0.62</v>
      </c>
      <c r="B66" s="121">
        <v>0.9313250234869715</v>
      </c>
      <c r="C66" s="151">
        <v>0.9831455836010796</v>
      </c>
      <c r="D66" s="121">
        <v>0.9444622884216591</v>
      </c>
      <c r="E66" s="121">
        <v>0.9897697148165012</v>
      </c>
    </row>
    <row r="67" spans="1:5" ht="12.75">
      <c r="A67" s="152">
        <v>0.63</v>
      </c>
      <c r="B67" s="121">
        <v>0.9316970491187301</v>
      </c>
      <c r="C67" s="151">
        <v>0.9899155475613799</v>
      </c>
      <c r="D67" s="121">
        <v>0.9444622884216591</v>
      </c>
      <c r="E67" s="121">
        <v>0.9897697148165012</v>
      </c>
    </row>
    <row r="68" spans="1:5" ht="12.75">
      <c r="A68" s="152">
        <v>0.64</v>
      </c>
      <c r="B68" s="121">
        <v>0.9316970491187301</v>
      </c>
      <c r="C68" s="151">
        <v>0.9899155475613799</v>
      </c>
      <c r="D68" s="121">
        <v>0.9444622884216591</v>
      </c>
      <c r="E68" s="121">
        <v>0.9897697148165012</v>
      </c>
    </row>
    <row r="69" spans="1:5" ht="12.75">
      <c r="A69" s="152">
        <v>0.65</v>
      </c>
      <c r="B69" s="121">
        <v>0.9316970491187301</v>
      </c>
      <c r="C69" s="151">
        <v>0.9899155475613799</v>
      </c>
      <c r="D69" s="121">
        <v>0.9444622884216591</v>
      </c>
      <c r="E69" s="121">
        <v>0.9897697148165012</v>
      </c>
    </row>
    <row r="70" spans="1:5" ht="12.75">
      <c r="A70" s="152">
        <v>0.66</v>
      </c>
      <c r="B70" s="121">
        <v>0.9316970491187301</v>
      </c>
      <c r="C70" s="151">
        <v>0.9905153381292366</v>
      </c>
      <c r="D70" s="121">
        <v>0.9444622884216591</v>
      </c>
      <c r="E70" s="121">
        <v>0.9897697148165012</v>
      </c>
    </row>
    <row r="71" spans="1:5" ht="12.75">
      <c r="A71" s="152">
        <v>0.67</v>
      </c>
      <c r="B71" s="121">
        <v>0.9316970491187301</v>
      </c>
      <c r="C71" s="151">
        <v>0.9905153381292366</v>
      </c>
      <c r="D71" s="121">
        <v>0.9448344224226933</v>
      </c>
      <c r="E71" s="121">
        <v>0.9897697148165012</v>
      </c>
    </row>
    <row r="72" spans="1:5" ht="12.75">
      <c r="A72" s="152">
        <v>0.68</v>
      </c>
      <c r="B72" s="121">
        <v>0.9316970491187301</v>
      </c>
      <c r="C72" s="151">
        <v>0.990887192611311</v>
      </c>
      <c r="D72" s="121">
        <v>0.9448344224226933</v>
      </c>
      <c r="E72" s="121">
        <v>0.9897697148165012</v>
      </c>
    </row>
    <row r="73" spans="1:5" ht="12.75">
      <c r="A73" s="152">
        <v>0.69</v>
      </c>
      <c r="B73" s="121">
        <v>0.9321358066461382</v>
      </c>
      <c r="C73" s="151">
        <v>0.990887192611311</v>
      </c>
      <c r="D73" s="121">
        <v>0.9448344224226933</v>
      </c>
      <c r="E73" s="121">
        <v>0.9903533167452394</v>
      </c>
    </row>
    <row r="74" spans="1:5" ht="12.75">
      <c r="A74" s="152">
        <v>0.7</v>
      </c>
      <c r="B74" s="121">
        <v>0.9321358066461382</v>
      </c>
      <c r="C74" s="151">
        <v>0.990887192611311</v>
      </c>
      <c r="D74" s="121">
        <v>0.9448344224226933</v>
      </c>
      <c r="E74" s="121">
        <v>0.9903533167452394</v>
      </c>
    </row>
    <row r="75" spans="1:5" ht="12.75">
      <c r="A75" s="152">
        <v>0.71</v>
      </c>
      <c r="B75" s="121">
        <v>0.9321358066461382</v>
      </c>
      <c r="C75" s="151">
        <v>0.990887192611311</v>
      </c>
      <c r="D75" s="121">
        <v>0.9448344224226933</v>
      </c>
      <c r="E75" s="121">
        <v>0.9903533167452394</v>
      </c>
    </row>
    <row r="76" spans="1:5" ht="12.75">
      <c r="A76" s="152">
        <v>0.72</v>
      </c>
      <c r="B76" s="121">
        <v>0.9321358066461382</v>
      </c>
      <c r="C76" s="151">
        <v>0.990887192611311</v>
      </c>
      <c r="D76" s="121">
        <v>0.9448344224226933</v>
      </c>
      <c r="E76" s="121">
        <v>0.9903533167452394</v>
      </c>
    </row>
    <row r="77" spans="1:5" ht="12.75">
      <c r="A77" s="152">
        <v>0.73</v>
      </c>
      <c r="B77" s="121">
        <v>0.9321358066461382</v>
      </c>
      <c r="C77" s="151">
        <v>0.990887192611311</v>
      </c>
      <c r="D77" s="121">
        <v>0.9448344224226933</v>
      </c>
      <c r="E77" s="121">
        <v>0.9906846153058656</v>
      </c>
    </row>
    <row r="78" spans="1:5" ht="12.75">
      <c r="A78" s="152">
        <v>0.74</v>
      </c>
      <c r="B78" s="121">
        <v>0.9321358066461382</v>
      </c>
      <c r="C78" s="151">
        <v>0.990887192611311</v>
      </c>
      <c r="D78" s="121">
        <v>0.9448344224226933</v>
      </c>
      <c r="E78" s="121">
        <v>0.9906846153058656</v>
      </c>
    </row>
    <row r="79" spans="1:5" ht="12.75">
      <c r="A79" s="152">
        <v>0.75</v>
      </c>
      <c r="B79" s="121">
        <v>0.9327177112217387</v>
      </c>
      <c r="C79" s="151">
        <v>0.990887192611311</v>
      </c>
      <c r="D79" s="121">
        <v>0.9448344224226933</v>
      </c>
      <c r="E79" s="121">
        <v>0.9906846153058656</v>
      </c>
    </row>
    <row r="80" spans="1:5" ht="12.75">
      <c r="A80" s="152">
        <v>0.76</v>
      </c>
      <c r="B80" s="121">
        <v>0.9327177112217387</v>
      </c>
      <c r="C80" s="151">
        <v>0.990887192611311</v>
      </c>
      <c r="D80" s="121">
        <v>0.9464874311127751</v>
      </c>
      <c r="E80" s="121">
        <v>0.9906846153058656</v>
      </c>
    </row>
    <row r="81" spans="1:5" ht="12.75">
      <c r="A81" s="152">
        <v>0.77</v>
      </c>
      <c r="B81" s="121">
        <v>0.9327177112217387</v>
      </c>
      <c r="C81" s="151">
        <v>0.990887192611311</v>
      </c>
      <c r="D81" s="121">
        <v>0.9464874311127751</v>
      </c>
      <c r="E81" s="121">
        <v>0.9906846153058656</v>
      </c>
    </row>
    <row r="82" spans="1:5" ht="12.75">
      <c r="A82" s="152">
        <v>0.78</v>
      </c>
      <c r="B82" s="121">
        <v>0.9327177112217387</v>
      </c>
      <c r="C82" s="151">
        <v>0.990887192611311</v>
      </c>
      <c r="D82" s="121">
        <v>0.9536069094341058</v>
      </c>
      <c r="E82" s="121">
        <v>0.9906846153058656</v>
      </c>
    </row>
    <row r="83" spans="1:5" ht="12.75">
      <c r="A83" s="152">
        <v>0.79</v>
      </c>
      <c r="B83" s="121">
        <v>0.9327177112217387</v>
      </c>
      <c r="C83" s="151">
        <v>0.990887192611311</v>
      </c>
      <c r="D83" s="121">
        <v>0.9536069094341058</v>
      </c>
      <c r="E83" s="121">
        <v>0.9906846153058656</v>
      </c>
    </row>
    <row r="84" spans="1:5" ht="12.75">
      <c r="A84" s="152">
        <v>0.8</v>
      </c>
      <c r="B84" s="121">
        <v>0.9327177112217387</v>
      </c>
      <c r="C84" s="151">
        <v>0.990887192611311</v>
      </c>
      <c r="D84" s="121">
        <v>0.9541149859781831</v>
      </c>
      <c r="E84" s="121">
        <v>0.9906846153058656</v>
      </c>
    </row>
    <row r="85" spans="1:5" ht="12.75">
      <c r="A85" s="152">
        <v>0.8100000000000005</v>
      </c>
      <c r="B85" s="121">
        <v>0.9342727377542198</v>
      </c>
      <c r="C85" s="151">
        <v>0.990887192611311</v>
      </c>
      <c r="D85" s="121">
        <v>0.9541149859781831</v>
      </c>
      <c r="E85" s="121">
        <v>0.9906846153058656</v>
      </c>
    </row>
    <row r="86" spans="1:5" ht="12.75">
      <c r="A86" s="152">
        <v>0.8200000000000005</v>
      </c>
      <c r="B86" s="121">
        <v>0.9342727377542198</v>
      </c>
      <c r="C86" s="151">
        <v>0.990887192611311</v>
      </c>
      <c r="D86" s="121">
        <v>0.9541149859781831</v>
      </c>
      <c r="E86" s="121">
        <v>0.9906846153058656</v>
      </c>
    </row>
    <row r="87" spans="1:5" ht="12.75">
      <c r="A87" s="152">
        <v>0.8300000000000005</v>
      </c>
      <c r="B87" s="121">
        <v>0.9342727377542198</v>
      </c>
      <c r="C87" s="151">
        <v>0.990887192611311</v>
      </c>
      <c r="D87" s="121">
        <v>0.9541149859781831</v>
      </c>
      <c r="E87" s="121">
        <v>0.9906846153058656</v>
      </c>
    </row>
    <row r="88" spans="1:5" ht="12.75">
      <c r="A88" s="152">
        <v>0.8400000000000005</v>
      </c>
      <c r="B88" s="121">
        <v>0.9342727377542198</v>
      </c>
      <c r="C88" s="151">
        <v>0.990887192611311</v>
      </c>
      <c r="D88" s="121">
        <v>0.9541149859781831</v>
      </c>
      <c r="E88" s="121">
        <v>0.9906846153058656</v>
      </c>
    </row>
    <row r="89" spans="1:5" ht="12.75">
      <c r="A89" s="152">
        <v>0.8500000000000005</v>
      </c>
      <c r="B89" s="121">
        <v>0.9342727377542198</v>
      </c>
      <c r="C89" s="151">
        <v>0.990887192611311</v>
      </c>
      <c r="D89" s="121">
        <v>0.9541149859781831</v>
      </c>
      <c r="E89" s="121">
        <v>0.9906846153058656</v>
      </c>
    </row>
    <row r="90" spans="1:5" ht="12.75">
      <c r="A90" s="152">
        <v>0.8600000000000005</v>
      </c>
      <c r="B90" s="121">
        <v>0.9342727377542198</v>
      </c>
      <c r="C90" s="151">
        <v>0.990887192611311</v>
      </c>
      <c r="D90" s="121">
        <v>0.9541149859781831</v>
      </c>
      <c r="E90" s="121">
        <v>0.9906846153058656</v>
      </c>
    </row>
    <row r="91" spans="1:5" ht="12.75">
      <c r="A91" s="152">
        <v>0.8700000000000006</v>
      </c>
      <c r="B91" s="121">
        <v>0.9342727377542198</v>
      </c>
      <c r="C91" s="151">
        <v>0.990887192611311</v>
      </c>
      <c r="D91" s="121">
        <v>0.9541149859781831</v>
      </c>
      <c r="E91" s="121">
        <v>0.9906846153058656</v>
      </c>
    </row>
    <row r="92" spans="1:5" ht="12.75">
      <c r="A92" s="152">
        <v>0.8800000000000006</v>
      </c>
      <c r="B92" s="121">
        <v>0.9342727377542198</v>
      </c>
      <c r="C92" s="151">
        <v>0.990887192611311</v>
      </c>
      <c r="D92" s="121">
        <v>0.9541149859781831</v>
      </c>
      <c r="E92" s="121">
        <v>0.9906846153058656</v>
      </c>
    </row>
    <row r="93" spans="1:5" ht="12.75">
      <c r="A93" s="152">
        <v>0.8900000000000006</v>
      </c>
      <c r="B93" s="121">
        <v>0.9342727377542198</v>
      </c>
      <c r="C93" s="151">
        <v>0.990887192611311</v>
      </c>
      <c r="D93" s="121">
        <v>0.9541149859781831</v>
      </c>
      <c r="E93" s="121">
        <v>0.9906846153058656</v>
      </c>
    </row>
    <row r="94" spans="1:5" ht="12.75">
      <c r="A94" s="152">
        <v>0.9000000000000006</v>
      </c>
      <c r="B94" s="121">
        <v>0.9342727377542198</v>
      </c>
      <c r="C94" s="151">
        <v>0.990887192611311</v>
      </c>
      <c r="D94" s="121">
        <v>0.9541149859781831</v>
      </c>
      <c r="E94" s="121">
        <v>0.9906846153058656</v>
      </c>
    </row>
    <row r="95" spans="1:5" ht="12.75">
      <c r="A95" s="152">
        <v>0.9100000000000006</v>
      </c>
      <c r="B95" s="121">
        <v>0.9342727377542198</v>
      </c>
      <c r="C95" s="151">
        <v>0.990887192611311</v>
      </c>
      <c r="D95" s="121">
        <v>0.9541149859781831</v>
      </c>
      <c r="E95" s="121">
        <v>0.9906846153058656</v>
      </c>
    </row>
    <row r="96" spans="1:5" ht="12.75">
      <c r="A96" s="152">
        <v>0.9200000000000006</v>
      </c>
      <c r="B96" s="121">
        <v>0.9342727377542198</v>
      </c>
      <c r="C96" s="151">
        <v>0.990887192611311</v>
      </c>
      <c r="D96" s="121">
        <v>0.9541149859781831</v>
      </c>
      <c r="E96" s="121">
        <v>0.9906846153058656</v>
      </c>
    </row>
    <row r="97" spans="1:5" ht="12.75">
      <c r="A97" s="152">
        <v>0.9300000000000006</v>
      </c>
      <c r="B97" s="121">
        <v>0.9404412884256733</v>
      </c>
      <c r="C97" s="151">
        <v>0.990887192611311</v>
      </c>
      <c r="D97" s="121">
        <v>0.9541149859781831</v>
      </c>
      <c r="E97" s="121">
        <v>0.9906846153058656</v>
      </c>
    </row>
    <row r="98" spans="1:5" ht="12.75">
      <c r="A98" s="152">
        <v>0.9400000000000006</v>
      </c>
      <c r="B98" s="121">
        <v>0.9404412884256733</v>
      </c>
      <c r="C98" s="151">
        <v>0.990887192611311</v>
      </c>
      <c r="D98" s="121">
        <v>0.9541149859781831</v>
      </c>
      <c r="E98" s="121">
        <v>0.9906846153058656</v>
      </c>
    </row>
    <row r="99" spans="1:5" ht="12.75">
      <c r="A99" s="152">
        <v>0.9500000000000006</v>
      </c>
      <c r="B99" s="121">
        <v>0.9404412884256733</v>
      </c>
      <c r="C99" s="151">
        <v>0.990887192611311</v>
      </c>
      <c r="D99" s="121">
        <v>0.9541149859781831</v>
      </c>
      <c r="E99" s="121">
        <v>0.9906846153058656</v>
      </c>
    </row>
    <row r="100" spans="1:5" ht="12.75">
      <c r="A100" s="152">
        <v>0.9600000000000006</v>
      </c>
      <c r="B100" s="121">
        <v>0.9404412884256733</v>
      </c>
      <c r="C100" s="151">
        <v>0.990887192611311</v>
      </c>
      <c r="D100" s="121">
        <v>0.9541149859781831</v>
      </c>
      <c r="E100" s="121">
        <v>0.9906846153058656</v>
      </c>
    </row>
    <row r="101" spans="1:5" ht="12.75">
      <c r="A101" s="152">
        <v>0.9700000000000006</v>
      </c>
      <c r="B101" s="121">
        <v>0.9404412884256733</v>
      </c>
      <c r="C101" s="151">
        <v>0.990887192611311</v>
      </c>
      <c r="D101" s="121">
        <v>0.9541149859781831</v>
      </c>
      <c r="E101" s="121">
        <v>0.9906846153058656</v>
      </c>
    </row>
    <row r="102" spans="1:5" ht="12.75">
      <c r="A102" s="152">
        <v>0.9800000000000006</v>
      </c>
      <c r="B102" s="121">
        <v>0.9404412884256733</v>
      </c>
      <c r="C102" s="151">
        <v>0.990887192611311</v>
      </c>
      <c r="D102" s="121">
        <v>0.9541149859781831</v>
      </c>
      <c r="E102" s="121">
        <v>0.9906846153058656</v>
      </c>
    </row>
    <row r="103" spans="1:5" ht="12.75">
      <c r="A103" s="152">
        <v>0.9900000000000007</v>
      </c>
      <c r="B103" s="121">
        <v>0.9404412884256733</v>
      </c>
      <c r="C103" s="151">
        <v>0.9954176787089656</v>
      </c>
      <c r="D103" s="121">
        <v>0.9541149859781831</v>
      </c>
      <c r="E103" s="121">
        <v>0.9906846153058656</v>
      </c>
    </row>
    <row r="104" spans="1:5" ht="12.75">
      <c r="A104" s="152">
        <v>1</v>
      </c>
      <c r="B104" s="121">
        <v>0.9404412884256733</v>
      </c>
      <c r="C104" s="151">
        <v>0.9954176787089656</v>
      </c>
      <c r="D104" s="121">
        <v>0.9541149859781831</v>
      </c>
      <c r="E104" s="121">
        <v>0.9906846153058656</v>
      </c>
    </row>
    <row r="105" spans="1:5" ht="12.75">
      <c r="A105" s="152" t="s">
        <v>261</v>
      </c>
      <c r="B105" s="121">
        <v>1</v>
      </c>
      <c r="C105" s="151">
        <v>1</v>
      </c>
      <c r="D105" s="121">
        <v>1</v>
      </c>
      <c r="E105" s="121">
        <v>1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1" sqref="B11"/>
    </sheetView>
  </sheetViews>
  <sheetFormatPr defaultColWidth="9.140625" defaultRowHeight="12.75"/>
  <cols>
    <col min="1" max="5" width="18.7109375" style="0" customWidth="1"/>
  </cols>
  <sheetData>
    <row r="1" ht="12.75">
      <c r="A1" t="s">
        <v>259</v>
      </c>
    </row>
    <row r="3" spans="1:5" ht="51">
      <c r="A3" s="23"/>
      <c r="B3" s="154" t="s">
        <v>92</v>
      </c>
      <c r="C3" s="154" t="s">
        <v>262</v>
      </c>
      <c r="D3" s="154" t="s">
        <v>263</v>
      </c>
      <c r="E3" s="154" t="s">
        <v>264</v>
      </c>
    </row>
    <row r="4" spans="1:5" ht="12.75">
      <c r="A4" s="73">
        <v>39142</v>
      </c>
      <c r="B4" s="155">
        <v>0.12366281142504967</v>
      </c>
      <c r="C4" s="155">
        <v>0.11780831619850599</v>
      </c>
      <c r="D4" s="155">
        <v>0.11516388361903626</v>
      </c>
      <c r="E4" s="155">
        <v>0.11246716673567317</v>
      </c>
    </row>
    <row r="5" spans="1:5" ht="12.75">
      <c r="A5" s="73">
        <v>39234</v>
      </c>
      <c r="B5" s="155">
        <v>0.1228662779402767</v>
      </c>
      <c r="C5" s="155">
        <v>0.11720048423006085</v>
      </c>
      <c r="D5" s="155">
        <v>0.11483806991006427</v>
      </c>
      <c r="E5" s="155">
        <v>0.11235735812618365</v>
      </c>
    </row>
    <row r="6" spans="1:5" ht="12.75">
      <c r="A6" s="73">
        <v>39326</v>
      </c>
      <c r="B6" s="155">
        <v>0.11639185443427393</v>
      </c>
      <c r="C6" s="155">
        <v>0.11106901238337517</v>
      </c>
      <c r="D6" s="155">
        <v>0.10905286325750493</v>
      </c>
      <c r="E6" s="155">
        <v>0.106951224694801</v>
      </c>
    </row>
    <row r="7" spans="1:5" ht="12.75">
      <c r="A7" s="73">
        <v>39417</v>
      </c>
      <c r="B7" s="155">
        <v>0.11962209713740223</v>
      </c>
      <c r="C7" s="155">
        <v>0.11470373726779853</v>
      </c>
      <c r="D7" s="155">
        <v>0.11285940991206664</v>
      </c>
      <c r="E7" s="155">
        <v>0.1108742283574078</v>
      </c>
    </row>
    <row r="8" spans="1:5" ht="12.75">
      <c r="A8" s="73">
        <v>39508</v>
      </c>
      <c r="B8" s="155">
        <v>0.10903968285830094</v>
      </c>
      <c r="C8" s="155">
        <v>0.1044792696103133</v>
      </c>
      <c r="D8" s="155">
        <v>0.10281904750633031</v>
      </c>
      <c r="E8" s="155">
        <v>0.10106610958236699</v>
      </c>
    </row>
    <row r="9" spans="1:5" ht="12.75">
      <c r="A9" s="73">
        <v>39600</v>
      </c>
      <c r="B9" s="155">
        <v>0.10691869891663146</v>
      </c>
      <c r="C9" s="155">
        <v>0.10189680988061191</v>
      </c>
      <c r="D9" s="155">
        <v>0.10011748240732116</v>
      </c>
      <c r="E9" s="155">
        <v>0.09825767216043817</v>
      </c>
    </row>
    <row r="10" spans="1:5" ht="12.75">
      <c r="A10" s="73">
        <v>39692</v>
      </c>
      <c r="B10" s="155">
        <v>0.11453223266624454</v>
      </c>
      <c r="C10" s="155">
        <v>0.10950039239108024</v>
      </c>
      <c r="D10" s="155">
        <v>0.10778012311067256</v>
      </c>
      <c r="E10" s="155">
        <v>0.10598574573642866</v>
      </c>
    </row>
    <row r="11" spans="1:5" ht="12.75">
      <c r="A11" s="73">
        <v>39783</v>
      </c>
      <c r="B11" s="155">
        <v>0.10961021040336347</v>
      </c>
      <c r="C11" s="155">
        <v>0.10297095473329952</v>
      </c>
      <c r="D11" s="155">
        <v>0.10148333622358843</v>
      </c>
      <c r="E11" s="155">
        <v>0.09917231211973696</v>
      </c>
    </row>
    <row r="12" spans="1:5" ht="12.75">
      <c r="A12" s="73">
        <v>39873</v>
      </c>
      <c r="B12" s="155">
        <v>0.10947256272339612</v>
      </c>
      <c r="C12" s="155">
        <v>0.09665697652419905</v>
      </c>
      <c r="D12" s="155">
        <v>0.09479875340660493</v>
      </c>
      <c r="E12" s="155">
        <v>0.09228548233215429</v>
      </c>
    </row>
    <row r="13" spans="1:5" ht="12.75">
      <c r="A13" s="73">
        <v>39965</v>
      </c>
      <c r="B13" s="155">
        <v>0.12348538547217773</v>
      </c>
      <c r="C13" s="155">
        <v>0.10864379744659747</v>
      </c>
      <c r="D13" s="155">
        <v>0.10631516067131784</v>
      </c>
      <c r="E13" s="155">
        <v>0.10326833918656415</v>
      </c>
    </row>
    <row r="14" spans="1:5" ht="12.75">
      <c r="A14" s="73">
        <v>40057</v>
      </c>
      <c r="B14" s="155">
        <v>0.12138516472795795</v>
      </c>
      <c r="C14" s="155">
        <v>0.1090549712479232</v>
      </c>
      <c r="D14" s="155">
        <v>0.10677175569980923</v>
      </c>
      <c r="E14" s="155">
        <v>0.10367847525508621</v>
      </c>
    </row>
    <row r="15" spans="1:5" ht="12.75">
      <c r="A15" s="73">
        <v>40148</v>
      </c>
      <c r="B15" s="155">
        <v>0.13305235285069444</v>
      </c>
      <c r="C15" s="155">
        <v>0.1183888775334937</v>
      </c>
      <c r="D15" s="155">
        <v>0.115774067428799</v>
      </c>
      <c r="E15" s="155">
        <v>0.11222227082966985</v>
      </c>
    </row>
    <row r="16" spans="1:5" ht="12.75">
      <c r="A16" s="73">
        <v>40238</v>
      </c>
      <c r="B16" s="155">
        <v>0.14208298835226027</v>
      </c>
      <c r="C16" s="155">
        <v>0.12663891345755096</v>
      </c>
      <c r="D16" s="155">
        <v>0.12401577034377359</v>
      </c>
      <c r="E16" s="155">
        <v>0.12058258489914392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499"/>
  <sheetViews>
    <sheetView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1.00390625" style="0" customWidth="1"/>
  </cols>
  <sheetData>
    <row r="1" spans="1:3" ht="12.75">
      <c r="A1" s="22" t="s">
        <v>87</v>
      </c>
      <c r="B1" s="22"/>
      <c r="C1" s="22"/>
    </row>
    <row r="2" spans="1:3" ht="12.75">
      <c r="A2" s="22"/>
      <c r="B2" s="22"/>
      <c r="C2" s="22"/>
    </row>
    <row r="3" spans="1:3" ht="25.5">
      <c r="A3" s="43"/>
      <c r="B3" s="49" t="s">
        <v>88</v>
      </c>
      <c r="C3" s="49" t="s">
        <v>89</v>
      </c>
    </row>
    <row r="4" spans="1:3" ht="12.75">
      <c r="A4" s="77">
        <v>39629</v>
      </c>
      <c r="B4" s="78">
        <v>100</v>
      </c>
      <c r="C4" s="79">
        <v>100</v>
      </c>
    </row>
    <row r="5" spans="1:3" ht="12.75">
      <c r="A5" s="77">
        <v>39630</v>
      </c>
      <c r="B5" s="78">
        <v>98.40357301003785</v>
      </c>
      <c r="C5" s="79">
        <v>98.8272683405714</v>
      </c>
    </row>
    <row r="6" spans="1:3" ht="12.75">
      <c r="A6" s="77">
        <v>39631</v>
      </c>
      <c r="B6" s="78">
        <v>98.23490640461611</v>
      </c>
      <c r="C6" s="79">
        <v>97.67483651974243</v>
      </c>
    </row>
    <row r="7" spans="1:3" ht="12.75">
      <c r="A7" s="77">
        <v>39632</v>
      </c>
      <c r="B7" s="78">
        <v>97.46149467776658</v>
      </c>
      <c r="C7" s="79">
        <v>97.0237441554768</v>
      </c>
    </row>
    <row r="8" spans="1:3" ht="12.75">
      <c r="A8" s="77">
        <v>39633</v>
      </c>
      <c r="B8" s="78">
        <v>96.20320291564772</v>
      </c>
      <c r="C8" s="78">
        <v>95.86765170801512</v>
      </c>
    </row>
    <row r="9" spans="1:3" ht="12.75">
      <c r="A9" s="77">
        <v>39636</v>
      </c>
      <c r="B9" s="78">
        <v>95.92998245770089</v>
      </c>
      <c r="C9" s="78">
        <v>96.4729862393717</v>
      </c>
    </row>
    <row r="10" spans="1:3" ht="12.75">
      <c r="A10" s="77">
        <v>39637</v>
      </c>
      <c r="B10" s="78">
        <v>95.8283693341752</v>
      </c>
      <c r="C10" s="78">
        <v>97.35253498394317</v>
      </c>
    </row>
    <row r="11" spans="1:3" ht="12.75">
      <c r="A11" s="77">
        <v>39638</v>
      </c>
      <c r="B11" s="78">
        <v>97.22164298772233</v>
      </c>
      <c r="C11" s="78">
        <v>98.96254513386246</v>
      </c>
    </row>
    <row r="12" spans="1:3" ht="12.75">
      <c r="A12" s="77">
        <v>39639</v>
      </c>
      <c r="B12" s="78">
        <v>96.32182852098829</v>
      </c>
      <c r="C12" s="78">
        <v>98.06735553004211</v>
      </c>
    </row>
    <row r="13" spans="1:3" ht="12.75">
      <c r="A13" s="77">
        <v>39640</v>
      </c>
      <c r="B13" s="78">
        <v>94.60864729868523</v>
      </c>
      <c r="C13" s="78">
        <v>96.2914524368126</v>
      </c>
    </row>
    <row r="14" spans="1:3" ht="12.75">
      <c r="A14" s="77">
        <v>39643</v>
      </c>
      <c r="B14" s="78">
        <v>94.3669485391868</v>
      </c>
      <c r="C14" s="78">
        <v>96.77482154445165</v>
      </c>
    </row>
    <row r="15" spans="1:3" ht="12.75">
      <c r="A15" s="77">
        <v>39644</v>
      </c>
      <c r="B15" s="78">
        <v>91.51286167928751</v>
      </c>
      <c r="C15" s="78">
        <v>92.92384232682741</v>
      </c>
    </row>
    <row r="16" spans="1:3" ht="12.75">
      <c r="A16" s="77">
        <v>39645</v>
      </c>
      <c r="B16" s="78">
        <v>91.15664461362954</v>
      </c>
      <c r="C16" s="78">
        <v>92.98773690078039</v>
      </c>
    </row>
    <row r="17" spans="1:3" ht="12.75">
      <c r="A17" s="77">
        <v>39646</v>
      </c>
      <c r="B17" s="78">
        <v>94.01274866780116</v>
      </c>
      <c r="C17" s="78">
        <v>98.32726002096541</v>
      </c>
    </row>
    <row r="18" spans="1:3" ht="12.75">
      <c r="A18" s="77">
        <v>39647</v>
      </c>
      <c r="B18" s="78">
        <v>94.412614901087</v>
      </c>
      <c r="C18" s="78">
        <v>100.6983477262517</v>
      </c>
    </row>
    <row r="19" spans="1:3" ht="12.75">
      <c r="A19" s="77">
        <v>39650</v>
      </c>
      <c r="B19" s="78">
        <v>96.59531631793509</v>
      </c>
      <c r="C19" s="78">
        <v>103.00554085758499</v>
      </c>
    </row>
    <row r="20" spans="1:3" ht="12.75">
      <c r="A20" s="77">
        <v>39651</v>
      </c>
      <c r="B20" s="78">
        <v>96.726117999546</v>
      </c>
      <c r="C20" s="78">
        <v>102.71768249055725</v>
      </c>
    </row>
    <row r="21" spans="1:3" ht="12.75">
      <c r="A21" s="77">
        <v>39652</v>
      </c>
      <c r="B21" s="78">
        <v>98.9216030813007</v>
      </c>
      <c r="C21" s="78">
        <v>106.14020200003328</v>
      </c>
    </row>
    <row r="22" spans="1:3" ht="12.75">
      <c r="A22" s="77">
        <v>39653</v>
      </c>
      <c r="B22" s="78">
        <v>98.14204255745236</v>
      </c>
      <c r="C22" s="78">
        <v>106.53854473452138</v>
      </c>
    </row>
    <row r="23" spans="1:3" ht="12.75">
      <c r="A23" s="77">
        <v>39654</v>
      </c>
      <c r="B23" s="78">
        <v>98.77055654633008</v>
      </c>
      <c r="C23" s="78">
        <v>108.37767683322518</v>
      </c>
    </row>
    <row r="24" spans="1:3" ht="12.75">
      <c r="A24" s="77">
        <v>39657</v>
      </c>
      <c r="B24" s="78">
        <v>99.35163001448979</v>
      </c>
      <c r="C24" s="78">
        <v>108.99865222383069</v>
      </c>
    </row>
    <row r="25" spans="1:3" ht="12.75">
      <c r="A25" s="77">
        <v>39658</v>
      </c>
      <c r="B25" s="78">
        <v>99.32671888040372</v>
      </c>
      <c r="C25" s="78">
        <v>109.12011847118922</v>
      </c>
    </row>
    <row r="26" spans="1:3" ht="12.75">
      <c r="A26" s="77">
        <v>39659</v>
      </c>
      <c r="B26" s="78">
        <v>103.08679330758129</v>
      </c>
      <c r="C26" s="78">
        <v>114.75964658313782</v>
      </c>
    </row>
    <row r="27" spans="1:3" ht="12.75">
      <c r="A27" s="77">
        <v>39660</v>
      </c>
      <c r="B27" s="78">
        <v>103.06120167422263</v>
      </c>
      <c r="C27" s="78">
        <v>113.57227241717833</v>
      </c>
    </row>
    <row r="28" spans="1:3" ht="12.75">
      <c r="A28" s="77">
        <v>39661</v>
      </c>
      <c r="B28" s="78">
        <v>102.11846714622422</v>
      </c>
      <c r="C28" s="78">
        <v>112.37508111615834</v>
      </c>
    </row>
    <row r="29" spans="1:3" ht="12.75">
      <c r="A29" s="77">
        <v>39664</v>
      </c>
      <c r="B29" s="78">
        <v>101.1710906410449</v>
      </c>
      <c r="C29" s="78">
        <v>110.53761293865124</v>
      </c>
    </row>
    <row r="30" spans="1:3" ht="12.75">
      <c r="A30" s="77">
        <v>39665</v>
      </c>
      <c r="B30" s="78">
        <v>102.36228031417679</v>
      </c>
      <c r="C30" s="78">
        <v>113.13932012179905</v>
      </c>
    </row>
    <row r="31" spans="1:3" ht="12.75">
      <c r="A31" s="77">
        <v>39666</v>
      </c>
      <c r="B31" s="78">
        <v>100.70691722649882</v>
      </c>
      <c r="C31" s="78">
        <v>111.49436762674921</v>
      </c>
    </row>
    <row r="32" spans="1:3" ht="12.75">
      <c r="A32" s="77">
        <v>39667</v>
      </c>
      <c r="B32" s="78">
        <v>99.4604369874686</v>
      </c>
      <c r="C32" s="78">
        <v>110.14209887019751</v>
      </c>
    </row>
    <row r="33" spans="1:3" ht="12.75">
      <c r="A33" s="77">
        <v>39668</v>
      </c>
      <c r="B33" s="78">
        <v>98.79826258814288</v>
      </c>
      <c r="C33" s="78">
        <v>108.09630775886454</v>
      </c>
    </row>
    <row r="34" spans="1:3" ht="12.75">
      <c r="A34" s="77">
        <v>39671</v>
      </c>
      <c r="B34" s="78">
        <v>99.52292140282007</v>
      </c>
      <c r="C34" s="78">
        <v>109.28634419873876</v>
      </c>
    </row>
    <row r="35" spans="1:3" ht="12.75">
      <c r="A35" s="77">
        <v>39672</v>
      </c>
      <c r="B35" s="78">
        <v>100.7575415116708</v>
      </c>
      <c r="C35" s="78">
        <v>110.38935756002597</v>
      </c>
    </row>
    <row r="36" spans="1:3" ht="12.75">
      <c r="A36" s="77">
        <v>39673</v>
      </c>
      <c r="B36" s="78">
        <v>99.76547078640925</v>
      </c>
      <c r="C36" s="78">
        <v>108.25105243015692</v>
      </c>
    </row>
    <row r="37" spans="1:3" ht="12.75">
      <c r="A37" s="77">
        <v>39674</v>
      </c>
      <c r="B37" s="78">
        <v>99.40990991647843</v>
      </c>
      <c r="C37" s="78">
        <v>107.44870962911197</v>
      </c>
    </row>
    <row r="38" spans="1:3" ht="12.75">
      <c r="A38" s="77">
        <v>39678</v>
      </c>
      <c r="B38" s="78">
        <v>99.00489133155723</v>
      </c>
      <c r="C38" s="78">
        <v>108.32126990465733</v>
      </c>
    </row>
    <row r="39" spans="1:3" ht="12.75">
      <c r="A39" s="77">
        <v>39679</v>
      </c>
      <c r="B39" s="78">
        <v>96.67337930591991</v>
      </c>
      <c r="C39" s="78">
        <v>105.91989883359125</v>
      </c>
    </row>
    <row r="40" spans="1:3" ht="12.75">
      <c r="A40" s="77">
        <v>39680</v>
      </c>
      <c r="B40" s="78">
        <v>96.94232233986757</v>
      </c>
      <c r="C40" s="78">
        <v>106.19810645767816</v>
      </c>
    </row>
    <row r="41" spans="1:3" ht="12.75">
      <c r="A41" s="77">
        <v>39681</v>
      </c>
      <c r="B41" s="78">
        <v>96.97904499704225</v>
      </c>
      <c r="C41" s="78">
        <v>104.9992512354615</v>
      </c>
    </row>
    <row r="42" spans="1:3" ht="12.75">
      <c r="A42" s="77">
        <v>39682</v>
      </c>
      <c r="B42" s="78">
        <v>98.21385953425657</v>
      </c>
      <c r="C42" s="78">
        <v>106.71508677349041</v>
      </c>
    </row>
    <row r="43" spans="1:3" ht="12.75">
      <c r="A43" s="77">
        <v>39685</v>
      </c>
      <c r="B43" s="78">
        <v>97.898618246227</v>
      </c>
      <c r="C43" s="78">
        <v>106.15467811444451</v>
      </c>
    </row>
    <row r="44" spans="1:3" ht="12.75">
      <c r="A44" s="77">
        <v>39686</v>
      </c>
      <c r="B44" s="78">
        <v>96.7256805357279</v>
      </c>
      <c r="C44" s="78">
        <v>104.53368608462704</v>
      </c>
    </row>
    <row r="45" spans="1:3" ht="12.75">
      <c r="A45" s="77">
        <v>39687</v>
      </c>
      <c r="B45" s="78">
        <v>95.9216463416116</v>
      </c>
      <c r="C45" s="78">
        <v>102.75378958052548</v>
      </c>
    </row>
    <row r="46" spans="1:3" ht="12.75">
      <c r="A46" s="77">
        <v>39688</v>
      </c>
      <c r="B46" s="78">
        <v>97.57846764201655</v>
      </c>
      <c r="C46" s="78">
        <v>106.5881295861828</v>
      </c>
    </row>
    <row r="47" spans="1:3" ht="12.75">
      <c r="A47" s="77">
        <v>39689</v>
      </c>
      <c r="B47" s="78">
        <v>98.38512661904144</v>
      </c>
      <c r="C47" s="78">
        <v>108.18699146408427</v>
      </c>
    </row>
    <row r="48" spans="1:3" ht="12.75">
      <c r="A48" s="77">
        <v>39692</v>
      </c>
      <c r="B48" s="78">
        <v>98.28385374515203</v>
      </c>
      <c r="C48" s="78">
        <v>107.82209354564968</v>
      </c>
    </row>
    <row r="49" spans="1:3" ht="12.75">
      <c r="A49" s="77">
        <v>39693</v>
      </c>
      <c r="B49" s="78">
        <v>100.5903088154306</v>
      </c>
      <c r="C49" s="78">
        <v>112.23398059867885</v>
      </c>
    </row>
    <row r="50" spans="1:3" ht="12.75">
      <c r="A50" s="77">
        <v>39694</v>
      </c>
      <c r="B50" s="78">
        <v>100.01472794854259</v>
      </c>
      <c r="C50" s="78">
        <v>110.18985340854258</v>
      </c>
    </row>
    <row r="51" spans="1:3" ht="12.75">
      <c r="A51" s="77">
        <v>39695</v>
      </c>
      <c r="B51" s="78">
        <v>100.28379250021752</v>
      </c>
      <c r="C51" s="78">
        <v>108.48100633953976</v>
      </c>
    </row>
    <row r="52" spans="1:3" ht="12.75">
      <c r="A52" s="77">
        <v>39696</v>
      </c>
      <c r="B52" s="78">
        <v>97.00400473821921</v>
      </c>
      <c r="C52" s="78">
        <v>103.87261019318126</v>
      </c>
    </row>
    <row r="53" spans="1:3" ht="12.75">
      <c r="A53" s="77">
        <v>39699</v>
      </c>
      <c r="B53" s="78">
        <v>98.80477593832343</v>
      </c>
      <c r="C53" s="78">
        <v>107.99613970282368</v>
      </c>
    </row>
    <row r="54" spans="1:3" ht="12.75">
      <c r="A54" s="77">
        <v>39700</v>
      </c>
      <c r="B54" s="78">
        <v>97.81399330097074</v>
      </c>
      <c r="C54" s="78">
        <v>106.10293016522738</v>
      </c>
    </row>
    <row r="55" spans="1:3" ht="12.75">
      <c r="A55" s="77">
        <v>39701</v>
      </c>
      <c r="B55" s="78">
        <v>96.1747920710169</v>
      </c>
      <c r="C55" s="78">
        <v>104.42320171716668</v>
      </c>
    </row>
    <row r="56" spans="1:3" ht="12.75">
      <c r="A56" s="77">
        <v>39702</v>
      </c>
      <c r="B56" s="78">
        <v>94.87851386736</v>
      </c>
      <c r="C56" s="78">
        <v>102.22765769813142</v>
      </c>
    </row>
    <row r="57" spans="1:3" ht="12.75">
      <c r="A57" s="77">
        <v>39703</v>
      </c>
      <c r="B57" s="78">
        <v>95.07797306486664</v>
      </c>
      <c r="C57" s="78">
        <v>101.83963127506281</v>
      </c>
    </row>
    <row r="58" spans="1:3" ht="12.75">
      <c r="A58" s="77">
        <v>39706</v>
      </c>
      <c r="B58" s="78">
        <v>91.636834064627</v>
      </c>
      <c r="C58" s="78">
        <v>98.02425997104778</v>
      </c>
    </row>
    <row r="59" spans="1:3" ht="12.75">
      <c r="A59" s="77">
        <v>39707</v>
      </c>
      <c r="B59" s="78">
        <v>88.85609530489526</v>
      </c>
      <c r="C59" s="78">
        <v>94.81771743290238</v>
      </c>
    </row>
    <row r="60" spans="1:3" ht="12.75">
      <c r="A60" s="77">
        <v>39708</v>
      </c>
      <c r="B60" s="78">
        <v>88.54155881968373</v>
      </c>
      <c r="C60" s="78">
        <v>94.46546531556267</v>
      </c>
    </row>
    <row r="61" spans="1:3" ht="12.75">
      <c r="A61" s="77">
        <v>39709</v>
      </c>
      <c r="B61" s="78">
        <v>88.89865081297789</v>
      </c>
      <c r="C61" s="78">
        <v>95.67363849648082</v>
      </c>
    </row>
    <row r="62" spans="1:3" ht="12.75">
      <c r="A62" s="77">
        <v>39710</v>
      </c>
      <c r="B62" s="78">
        <v>93.23080639649874</v>
      </c>
      <c r="C62" s="78">
        <v>102.07840396678814</v>
      </c>
    </row>
    <row r="63" spans="1:3" ht="12.75">
      <c r="A63" s="77">
        <v>39713</v>
      </c>
      <c r="B63" s="78">
        <v>93.02879532671986</v>
      </c>
      <c r="C63" s="78">
        <v>102.2824007055026</v>
      </c>
    </row>
    <row r="64" spans="1:3" ht="12.75">
      <c r="A64" s="77">
        <v>39714</v>
      </c>
      <c r="B64" s="78">
        <v>90.90886996776864</v>
      </c>
      <c r="C64" s="78">
        <v>98.58250553253798</v>
      </c>
    </row>
    <row r="65" spans="1:3" ht="12.75">
      <c r="A65" s="77">
        <v>39715</v>
      </c>
      <c r="B65" s="78">
        <v>91.10453781218511</v>
      </c>
      <c r="C65" s="78">
        <v>98.39564718214946</v>
      </c>
    </row>
    <row r="66" spans="1:3" ht="12.75">
      <c r="A66" s="77">
        <v>39716</v>
      </c>
      <c r="B66" s="78">
        <v>93.32597908048021</v>
      </c>
      <c r="C66" s="78">
        <v>102.26126890630461</v>
      </c>
    </row>
    <row r="67" spans="1:3" ht="12.75">
      <c r="A67" s="77">
        <v>39717</v>
      </c>
      <c r="B67" s="78">
        <v>93.47274819145166</v>
      </c>
      <c r="C67" s="78">
        <v>102.96610592522339</v>
      </c>
    </row>
    <row r="68" spans="1:3" ht="12.75">
      <c r="A68" s="77">
        <v>39720</v>
      </c>
      <c r="B68" s="78">
        <v>89.5701820773018</v>
      </c>
      <c r="C68" s="78">
        <v>97.0653421853941</v>
      </c>
    </row>
    <row r="69" spans="1:3" ht="12.75">
      <c r="A69" s="77">
        <v>39721</v>
      </c>
      <c r="B69" s="78">
        <v>90.81586029933219</v>
      </c>
      <c r="C69" s="78">
        <v>99.11246443368442</v>
      </c>
    </row>
    <row r="70" spans="1:3" ht="12.75">
      <c r="A70" s="77">
        <v>39722</v>
      </c>
      <c r="B70" s="78">
        <v>91.82628020140834</v>
      </c>
      <c r="C70" s="78">
        <v>100.87106274646834</v>
      </c>
    </row>
    <row r="71" spans="1:3" ht="12.75">
      <c r="A71" s="77">
        <v>39723</v>
      </c>
      <c r="B71" s="78">
        <v>90.35973135833001</v>
      </c>
      <c r="C71" s="78">
        <v>99.49400156408593</v>
      </c>
    </row>
    <row r="72" spans="1:3" ht="12.75">
      <c r="A72" s="77">
        <v>39724</v>
      </c>
      <c r="B72" s="78">
        <v>89.51061408740428</v>
      </c>
      <c r="C72" s="78">
        <v>99.30331619494501</v>
      </c>
    </row>
    <row r="73" spans="1:3" ht="12.75">
      <c r="A73" s="77">
        <v>39727</v>
      </c>
      <c r="B73" s="78">
        <v>84.6548143136217</v>
      </c>
      <c r="C73" s="78">
        <v>92.26492953293733</v>
      </c>
    </row>
    <row r="74" spans="1:3" ht="12.75">
      <c r="A74" s="77">
        <v>39728</v>
      </c>
      <c r="B74" s="78">
        <v>83.0375834887545</v>
      </c>
      <c r="C74" s="78">
        <v>90.62280570392187</v>
      </c>
    </row>
    <row r="75" spans="1:3" ht="12.75">
      <c r="A75" s="77">
        <v>39729</v>
      </c>
      <c r="B75" s="78">
        <v>81.76543870572927</v>
      </c>
      <c r="C75" s="78">
        <v>88.00978385663656</v>
      </c>
    </row>
    <row r="76" spans="1:3" ht="12.75">
      <c r="A76" s="77">
        <v>39730</v>
      </c>
      <c r="B76" s="78">
        <v>81.96134958560025</v>
      </c>
      <c r="C76" s="78">
        <v>88.23690909998503</v>
      </c>
    </row>
    <row r="77" spans="1:3" ht="12.75">
      <c r="A77" s="77">
        <v>39731</v>
      </c>
      <c r="B77" s="78">
        <v>75.4416561796868</v>
      </c>
      <c r="C77" s="78">
        <v>82.28389823457961</v>
      </c>
    </row>
    <row r="78" spans="1:3" ht="12.75">
      <c r="A78" s="77">
        <v>39734</v>
      </c>
      <c r="B78" s="78">
        <v>76.68959463144402</v>
      </c>
      <c r="C78" s="78">
        <v>82.85279289172865</v>
      </c>
    </row>
    <row r="79" spans="1:3" ht="12.75">
      <c r="A79" s="77">
        <v>39735</v>
      </c>
      <c r="B79" s="78">
        <v>79.61126965123925</v>
      </c>
      <c r="C79" s="78">
        <v>86.66134211883725</v>
      </c>
    </row>
    <row r="80" spans="1:3" ht="12.75">
      <c r="A80" s="77">
        <v>39736</v>
      </c>
      <c r="B80" s="78">
        <v>75.33445324070766</v>
      </c>
      <c r="C80" s="78">
        <v>79.45456663172433</v>
      </c>
    </row>
    <row r="81" spans="1:3" ht="12.75">
      <c r="A81" s="77">
        <v>39737</v>
      </c>
      <c r="B81" s="78">
        <v>73.0258108513386</v>
      </c>
      <c r="C81" s="78">
        <v>75.55616565999436</v>
      </c>
    </row>
    <row r="82" spans="1:3" ht="12.75">
      <c r="A82" s="77">
        <v>39738</v>
      </c>
      <c r="B82" s="78">
        <v>69.5685342969203</v>
      </c>
      <c r="C82" s="78">
        <v>69.4780279205977</v>
      </c>
    </row>
    <row r="83" spans="1:3" ht="12.75">
      <c r="A83" s="77">
        <v>39741</v>
      </c>
      <c r="B83" s="78">
        <v>69.67858075071707</v>
      </c>
      <c r="C83" s="78">
        <v>68.3077921429641</v>
      </c>
    </row>
    <row r="84" spans="1:3" ht="12.75">
      <c r="A84" s="77">
        <v>39742</v>
      </c>
      <c r="B84" s="78">
        <v>70.71507835706088</v>
      </c>
      <c r="C84" s="78">
        <v>70.32662773091067</v>
      </c>
    </row>
    <row r="85" spans="1:3" ht="12.75">
      <c r="A85" s="77">
        <v>39743</v>
      </c>
      <c r="B85" s="78">
        <v>66.30554028482783</v>
      </c>
      <c r="C85" s="78">
        <v>64.46396778648564</v>
      </c>
    </row>
    <row r="86" spans="1:3" ht="12.75">
      <c r="A86" s="77">
        <v>39744</v>
      </c>
      <c r="B86" s="78">
        <v>63.85343406666851</v>
      </c>
      <c r="C86" s="78">
        <v>61.50501672240803</v>
      </c>
    </row>
    <row r="87" spans="1:3" ht="12.75">
      <c r="A87" s="77">
        <v>39745</v>
      </c>
      <c r="B87" s="78">
        <v>61.4670446354055</v>
      </c>
      <c r="C87" s="78">
        <v>58.466530225128544</v>
      </c>
    </row>
    <row r="88" spans="1:3" ht="12.75">
      <c r="A88" s="77">
        <v>39748</v>
      </c>
      <c r="B88" s="78">
        <v>61.43596040077518</v>
      </c>
      <c r="C88" s="78">
        <v>59.341087206109925</v>
      </c>
    </row>
    <row r="89" spans="1:3" ht="12.75">
      <c r="A89" s="77">
        <v>39749</v>
      </c>
      <c r="B89" s="78">
        <v>62.883115014584554</v>
      </c>
      <c r="C89" s="78">
        <v>62.59671541955773</v>
      </c>
    </row>
    <row r="90" spans="1:3" ht="12.75">
      <c r="A90" s="77">
        <v>39750</v>
      </c>
      <c r="B90" s="78">
        <v>66.827531833999</v>
      </c>
      <c r="C90" s="78">
        <v>68.29431438127091</v>
      </c>
    </row>
    <row r="91" spans="1:3" ht="12.75">
      <c r="A91" s="77">
        <v>39751</v>
      </c>
      <c r="B91" s="78">
        <v>68.1867319168255</v>
      </c>
      <c r="C91" s="78">
        <v>70.35275129369873</v>
      </c>
    </row>
    <row r="92" spans="1:3" ht="12.75">
      <c r="A92" s="77">
        <v>39752</v>
      </c>
      <c r="B92" s="78">
        <v>69.0149238351189</v>
      </c>
      <c r="C92" s="78">
        <v>70.6129885688614</v>
      </c>
    </row>
    <row r="93" spans="1:3" ht="12.75">
      <c r="A93" s="77">
        <v>39755</v>
      </c>
      <c r="B93" s="78">
        <v>69.15802311072744</v>
      </c>
      <c r="C93" s="78">
        <v>70.60017637564685</v>
      </c>
    </row>
    <row r="94" spans="1:3" ht="12.75">
      <c r="A94" s="77">
        <v>39756</v>
      </c>
      <c r="B94" s="78">
        <v>71.93980692291352</v>
      </c>
      <c r="C94" s="78">
        <v>74.99226276643539</v>
      </c>
    </row>
    <row r="95" spans="1:3" ht="12.75">
      <c r="A95" s="77">
        <v>39757</v>
      </c>
      <c r="B95" s="78">
        <v>70.65193774598225</v>
      </c>
      <c r="C95" s="78">
        <v>72.97209604153147</v>
      </c>
    </row>
    <row r="96" spans="1:3" ht="12.75">
      <c r="A96" s="77">
        <v>39758</v>
      </c>
      <c r="B96" s="78">
        <v>67.99356733759033</v>
      </c>
      <c r="C96" s="78">
        <v>69.00464234013876</v>
      </c>
    </row>
    <row r="97" spans="1:3" ht="12.75">
      <c r="A97" s="77">
        <v>39759</v>
      </c>
      <c r="B97" s="78">
        <v>69.08841775655915</v>
      </c>
      <c r="C97" s="78">
        <v>70.347593137989</v>
      </c>
    </row>
    <row r="98" spans="1:3" ht="12.75">
      <c r="A98" s="77">
        <v>39762</v>
      </c>
      <c r="B98" s="78">
        <v>70.04276937928259</v>
      </c>
      <c r="C98" s="78">
        <v>72.25611075059487</v>
      </c>
    </row>
    <row r="99" spans="1:3" ht="12.75">
      <c r="A99" s="77">
        <v>39764</v>
      </c>
      <c r="B99" s="78">
        <v>67.0549158052275</v>
      </c>
      <c r="C99" s="78">
        <v>66.93272766601774</v>
      </c>
    </row>
    <row r="100" spans="1:3" ht="12.75">
      <c r="A100" s="77">
        <v>39765</v>
      </c>
      <c r="B100" s="78">
        <v>64.89649363028377</v>
      </c>
      <c r="C100" s="78">
        <v>64.87295961663256</v>
      </c>
    </row>
    <row r="101" spans="1:3" ht="12.75">
      <c r="A101" s="77">
        <v>39766</v>
      </c>
      <c r="B101" s="78">
        <v>65.88834562363627</v>
      </c>
      <c r="C101" s="78">
        <v>66.79928118604303</v>
      </c>
    </row>
    <row r="102" spans="1:3" ht="12.75">
      <c r="A102" s="77">
        <v>39769</v>
      </c>
      <c r="B102" s="78">
        <v>64.60689258270375</v>
      </c>
      <c r="C102" s="78">
        <v>65.07446047355198</v>
      </c>
    </row>
    <row r="103" spans="1:3" ht="12.75">
      <c r="A103" s="77">
        <v>39770</v>
      </c>
      <c r="B103" s="78">
        <v>62.6511619768115</v>
      </c>
      <c r="C103" s="78">
        <v>62.741642955789615</v>
      </c>
    </row>
    <row r="104" spans="1:3" ht="12.75">
      <c r="A104" s="77">
        <v>39771</v>
      </c>
      <c r="B104" s="78">
        <v>63.45303315538277</v>
      </c>
      <c r="C104" s="78">
        <v>64.04449325279955</v>
      </c>
    </row>
    <row r="105" spans="1:3" ht="12.75">
      <c r="A105" s="77">
        <v>39772</v>
      </c>
      <c r="B105" s="78">
        <v>60.401479988703706</v>
      </c>
      <c r="C105" s="78">
        <v>60.200003327842396</v>
      </c>
    </row>
    <row r="106" spans="1:3" ht="12.75">
      <c r="A106" s="77">
        <v>39773</v>
      </c>
      <c r="B106" s="78">
        <v>61.703882685813966</v>
      </c>
      <c r="C106" s="78">
        <v>61.8234912394549</v>
      </c>
    </row>
    <row r="107" spans="1:3" ht="12.75">
      <c r="A107" s="77">
        <v>39776</v>
      </c>
      <c r="B107" s="78">
        <v>65.53283336079633</v>
      </c>
      <c r="C107" s="78">
        <v>67.46751193863459</v>
      </c>
    </row>
    <row r="108" spans="1:3" ht="12.75">
      <c r="A108" s="77">
        <v>39777</v>
      </c>
      <c r="B108" s="78">
        <v>66.18402255757874</v>
      </c>
      <c r="C108" s="78">
        <v>69.15705752175579</v>
      </c>
    </row>
    <row r="109" spans="1:3" ht="12.75">
      <c r="A109" s="77">
        <v>39778</v>
      </c>
      <c r="B109" s="78">
        <v>66.21836346729933</v>
      </c>
      <c r="C109" s="78">
        <v>68.67518594319374</v>
      </c>
    </row>
    <row r="110" spans="1:3" ht="12.75">
      <c r="A110" s="77">
        <v>39779</v>
      </c>
      <c r="B110" s="78">
        <v>66.9404218026134</v>
      </c>
      <c r="C110" s="78">
        <v>69.71397194628862</v>
      </c>
    </row>
    <row r="111" spans="1:3" ht="12.75">
      <c r="A111" s="77">
        <v>39780</v>
      </c>
      <c r="B111" s="78">
        <v>65.9357375372634</v>
      </c>
      <c r="C111" s="78">
        <v>67.39496497445882</v>
      </c>
    </row>
    <row r="112" spans="1:3" ht="12.75">
      <c r="A112" s="77">
        <v>39783</v>
      </c>
      <c r="B112" s="78">
        <v>64.65948545505715</v>
      </c>
      <c r="C112" s="78">
        <v>65.68062696550692</v>
      </c>
    </row>
    <row r="113" spans="1:3" ht="12.75">
      <c r="A113" s="77">
        <v>39784</v>
      </c>
      <c r="B113" s="78">
        <v>65.63938010404834</v>
      </c>
      <c r="C113" s="78">
        <v>67.14454483435665</v>
      </c>
    </row>
    <row r="114" spans="1:3" ht="12.75">
      <c r="A114" s="77">
        <v>39785</v>
      </c>
      <c r="B114" s="78">
        <v>64.73424316086079</v>
      </c>
      <c r="C114" s="78">
        <v>66.11723988751893</v>
      </c>
    </row>
    <row r="115" spans="1:3" ht="12.75">
      <c r="A115" s="77">
        <v>39786</v>
      </c>
      <c r="B115" s="78">
        <v>66.37900990272263</v>
      </c>
      <c r="C115" s="78">
        <v>69.37203614036838</v>
      </c>
    </row>
    <row r="116" spans="1:3" ht="12.75">
      <c r="A116" s="77">
        <v>39787</v>
      </c>
      <c r="B116" s="78">
        <v>65.57227801506139</v>
      </c>
      <c r="C116" s="78">
        <v>68.21294863475266</v>
      </c>
    </row>
    <row r="117" spans="1:3" ht="12.75">
      <c r="A117" s="77">
        <v>39790</v>
      </c>
      <c r="B117" s="78">
        <v>68.15642539564956</v>
      </c>
      <c r="C117" s="78">
        <v>72.9125276626899</v>
      </c>
    </row>
    <row r="118" spans="1:3" ht="12.75">
      <c r="A118" s="77">
        <v>39791</v>
      </c>
      <c r="B118" s="78">
        <v>69.12730342927887</v>
      </c>
      <c r="C118" s="78">
        <v>74.9030765902927</v>
      </c>
    </row>
    <row r="119" spans="1:3" ht="12.75">
      <c r="A119" s="77">
        <v>39792</v>
      </c>
      <c r="B119" s="78">
        <v>68.80498980952339</v>
      </c>
      <c r="C119" s="78">
        <v>74.46014076773324</v>
      </c>
    </row>
    <row r="120" spans="1:3" ht="12.75">
      <c r="A120" s="77">
        <v>39793</v>
      </c>
      <c r="B120" s="78">
        <v>68.44082548450332</v>
      </c>
      <c r="C120" s="78">
        <v>74.291252766269</v>
      </c>
    </row>
    <row r="121" spans="1:3" ht="12.75">
      <c r="A121" s="77">
        <v>39794</v>
      </c>
      <c r="B121" s="78">
        <v>66.39412670799241</v>
      </c>
      <c r="C121" s="78">
        <v>71.73180918151716</v>
      </c>
    </row>
    <row r="122" spans="1:3" ht="12.75">
      <c r="A122" s="77">
        <v>39797</v>
      </c>
      <c r="B122" s="78">
        <v>67.38216304470929</v>
      </c>
      <c r="C122" s="78">
        <v>73.42834323366446</v>
      </c>
    </row>
    <row r="123" spans="1:3" ht="12.75">
      <c r="A123" s="77">
        <v>39798</v>
      </c>
      <c r="B123" s="78">
        <v>68.67455268109423</v>
      </c>
      <c r="C123" s="78">
        <v>76.35501422652622</v>
      </c>
    </row>
    <row r="124" spans="1:3" ht="12.75">
      <c r="A124" s="77">
        <v>39799</v>
      </c>
      <c r="B124" s="78">
        <v>66.57771569032033</v>
      </c>
      <c r="C124" s="78">
        <v>72.37058852892727</v>
      </c>
    </row>
    <row r="125" spans="1:3" ht="12.75">
      <c r="A125" s="77">
        <v>39800</v>
      </c>
      <c r="B125" s="78">
        <v>66.57929542077457</v>
      </c>
      <c r="C125" s="78">
        <v>72.48506630725969</v>
      </c>
    </row>
    <row r="126" spans="1:3" ht="12.75">
      <c r="A126" s="77">
        <v>39801</v>
      </c>
      <c r="B126" s="78">
        <v>66.15964610149257</v>
      </c>
      <c r="C126" s="78">
        <v>71.96109752242134</v>
      </c>
    </row>
    <row r="127" spans="1:3" ht="12.75">
      <c r="A127" s="77">
        <v>39804</v>
      </c>
      <c r="B127" s="78">
        <v>65.19323992022603</v>
      </c>
      <c r="C127" s="78">
        <v>70.91515665818068</v>
      </c>
    </row>
    <row r="128" spans="1:3" ht="12.75">
      <c r="A128" s="77">
        <v>39805</v>
      </c>
      <c r="B128" s="78">
        <v>65.07587809924887</v>
      </c>
      <c r="C128" s="78">
        <v>70.96790296011582</v>
      </c>
    </row>
    <row r="129" spans="1:3" ht="12.75">
      <c r="A129" s="77">
        <v>39811</v>
      </c>
      <c r="B129" s="78">
        <v>65.85266801891594</v>
      </c>
      <c r="C129" s="78">
        <v>72.39521456263832</v>
      </c>
    </row>
    <row r="130" spans="1:3" ht="12.75">
      <c r="A130" s="77">
        <v>39812</v>
      </c>
      <c r="B130" s="78">
        <v>66.57035171604903</v>
      </c>
      <c r="C130" s="78">
        <v>73.85031364914558</v>
      </c>
    </row>
    <row r="131" spans="1:3" ht="12.75">
      <c r="A131" s="77">
        <v>39813</v>
      </c>
      <c r="B131" s="78">
        <v>66.17524897767136</v>
      </c>
      <c r="C131" s="78">
        <v>73.0611158255545</v>
      </c>
    </row>
    <row r="132" spans="1:3" ht="12.75">
      <c r="A132" s="77">
        <v>39818</v>
      </c>
      <c r="B132" s="78">
        <v>68.856513325877</v>
      </c>
      <c r="C132" s="78">
        <v>76.44919216625902</v>
      </c>
    </row>
    <row r="133" spans="1:3" ht="12.75">
      <c r="A133" s="77">
        <v>39819</v>
      </c>
      <c r="B133" s="78">
        <v>70.31883335204706</v>
      </c>
      <c r="C133" s="78">
        <v>78.0663571773241</v>
      </c>
    </row>
    <row r="134" spans="1:3" ht="12.75">
      <c r="A134" s="77">
        <v>39820</v>
      </c>
      <c r="B134" s="78">
        <v>69.30637195215311</v>
      </c>
      <c r="C134" s="78">
        <v>76.31191866753193</v>
      </c>
    </row>
    <row r="135" spans="1:3" ht="12.75">
      <c r="A135" s="77">
        <v>39821</v>
      </c>
      <c r="B135" s="78">
        <v>68.53636272166656</v>
      </c>
      <c r="C135" s="78">
        <v>74.17427910614154</v>
      </c>
    </row>
    <row r="136" spans="1:3" ht="12.75">
      <c r="A136" s="77">
        <v>39822</v>
      </c>
      <c r="B136" s="78">
        <v>67.27231101927612</v>
      </c>
      <c r="C136" s="78">
        <v>71.83630343266944</v>
      </c>
    </row>
    <row r="137" spans="1:3" ht="12.75">
      <c r="A137" s="77">
        <v>39825</v>
      </c>
      <c r="B137" s="78">
        <v>66.50550985678892</v>
      </c>
      <c r="C137" s="78">
        <v>70.09883691908351</v>
      </c>
    </row>
    <row r="138" spans="1:3" ht="12.75">
      <c r="A138" s="77">
        <v>39826</v>
      </c>
      <c r="B138" s="78">
        <v>65.66893321531532</v>
      </c>
      <c r="C138" s="78">
        <v>68.2106191450773</v>
      </c>
    </row>
    <row r="139" spans="1:3" ht="12.75">
      <c r="A139" s="77">
        <v>39827</v>
      </c>
      <c r="B139" s="78">
        <v>63.74491873623508</v>
      </c>
      <c r="C139" s="78">
        <v>64.44865971147607</v>
      </c>
    </row>
    <row r="140" spans="1:3" ht="12.75">
      <c r="A140" s="77">
        <v>39828</v>
      </c>
      <c r="B140" s="78">
        <v>62.99653966119885</v>
      </c>
      <c r="C140" s="78">
        <v>62.93981597031565</v>
      </c>
    </row>
    <row r="141" spans="1:3" ht="12.75">
      <c r="A141" s="77">
        <v>39829</v>
      </c>
      <c r="B141" s="78">
        <v>63.61953674525947</v>
      </c>
      <c r="C141" s="78">
        <v>63.82119502820347</v>
      </c>
    </row>
    <row r="142" spans="1:3" ht="12.75">
      <c r="A142" s="77">
        <v>39832</v>
      </c>
      <c r="B142" s="78">
        <v>61.91532353122738</v>
      </c>
      <c r="C142" s="78">
        <v>61.100850263731516</v>
      </c>
    </row>
    <row r="143" spans="1:3" ht="12.75">
      <c r="A143" s="77">
        <v>39833</v>
      </c>
      <c r="B143" s="78">
        <v>61.49637901476343</v>
      </c>
      <c r="C143" s="78">
        <v>59.89134594585601</v>
      </c>
    </row>
    <row r="144" spans="1:3" ht="12.75">
      <c r="A144" s="77">
        <v>39834</v>
      </c>
      <c r="B144" s="78">
        <v>62.287046258882334</v>
      </c>
      <c r="C144" s="78">
        <v>61.121982062929504</v>
      </c>
    </row>
    <row r="145" spans="1:3" ht="12.75">
      <c r="A145" s="77">
        <v>39835</v>
      </c>
      <c r="B145" s="78">
        <v>60.593623819029965</v>
      </c>
      <c r="C145" s="78">
        <v>59.04191417494468</v>
      </c>
    </row>
    <row r="146" spans="1:3" ht="12.75">
      <c r="A146" s="77">
        <v>39836</v>
      </c>
      <c r="B146" s="78">
        <v>60.26793200645696</v>
      </c>
      <c r="C146" s="78">
        <v>58.38616283132831</v>
      </c>
    </row>
    <row r="147" spans="1:3" ht="12.75">
      <c r="A147" s="77">
        <v>39839</v>
      </c>
      <c r="B147" s="78">
        <v>61.75795807443981</v>
      </c>
      <c r="C147" s="78">
        <v>60.88021431305014</v>
      </c>
    </row>
    <row r="148" spans="1:3" ht="12.75">
      <c r="A148" s="77">
        <v>39840</v>
      </c>
      <c r="B148" s="78">
        <v>60.301835452359455</v>
      </c>
      <c r="C148" s="78">
        <v>58.31977237558029</v>
      </c>
    </row>
    <row r="149" spans="1:3" ht="12.75">
      <c r="A149" s="77">
        <v>39841</v>
      </c>
      <c r="B149" s="78">
        <v>60.8551785751609</v>
      </c>
      <c r="C149" s="78">
        <v>59.33359956072481</v>
      </c>
    </row>
    <row r="150" spans="1:3" ht="12.75">
      <c r="A150" s="77">
        <v>39842</v>
      </c>
      <c r="B150" s="78">
        <v>60.43103309997068</v>
      </c>
      <c r="C150" s="78">
        <v>59.17003610708997</v>
      </c>
    </row>
    <row r="151" spans="1:3" ht="12.75">
      <c r="A151" s="77">
        <v>39843</v>
      </c>
      <c r="B151" s="78">
        <v>59.99417687051022</v>
      </c>
      <c r="C151" s="78">
        <v>58.085159486846706</v>
      </c>
    </row>
    <row r="152" spans="1:3" ht="12.75">
      <c r="A152" s="77">
        <v>39846</v>
      </c>
      <c r="B152" s="78">
        <v>58.10579138905942</v>
      </c>
      <c r="C152" s="78">
        <v>55.20873891412503</v>
      </c>
    </row>
    <row r="153" spans="1:3" ht="12.75">
      <c r="A153" s="77">
        <v>39847</v>
      </c>
      <c r="B153" s="78">
        <v>55.92187479493883</v>
      </c>
      <c r="C153" s="78">
        <v>51.360921146774494</v>
      </c>
    </row>
    <row r="154" spans="1:3" ht="12.75">
      <c r="A154" s="77">
        <v>39848</v>
      </c>
      <c r="B154" s="78">
        <v>56.4719126355591</v>
      </c>
      <c r="C154" s="78">
        <v>51.57822925506248</v>
      </c>
    </row>
    <row r="155" spans="1:3" ht="12.75">
      <c r="A155" s="77">
        <v>39849</v>
      </c>
      <c r="B155" s="78">
        <v>56.67397231242888</v>
      </c>
      <c r="C155" s="78">
        <v>51.8234912394549</v>
      </c>
    </row>
    <row r="156" spans="1:3" ht="12.75">
      <c r="A156" s="77">
        <v>39850</v>
      </c>
      <c r="B156" s="78">
        <v>58.12037351632931</v>
      </c>
      <c r="C156" s="78">
        <v>54.0172049451738</v>
      </c>
    </row>
    <row r="157" spans="1:3" ht="12.75">
      <c r="A157" s="77">
        <v>39853</v>
      </c>
      <c r="B157" s="78">
        <v>59.47131039370285</v>
      </c>
      <c r="C157" s="78">
        <v>56.59728115276461</v>
      </c>
    </row>
    <row r="158" spans="1:3" ht="12.75">
      <c r="A158" s="77">
        <v>39854</v>
      </c>
      <c r="B158" s="78">
        <v>59.750023452921354</v>
      </c>
      <c r="C158" s="78">
        <v>56.46716251518328</v>
      </c>
    </row>
    <row r="159" spans="1:3" ht="12.75">
      <c r="A159" s="77">
        <v>39855</v>
      </c>
      <c r="B159" s="78">
        <v>58.630140382139224</v>
      </c>
      <c r="C159" s="78">
        <v>54.582938152049124</v>
      </c>
    </row>
    <row r="160" spans="1:3" ht="12.75">
      <c r="A160" s="77">
        <v>39856</v>
      </c>
      <c r="B160" s="78">
        <v>57.270089675221996</v>
      </c>
      <c r="C160" s="78">
        <v>52.08805470972895</v>
      </c>
    </row>
    <row r="161" spans="1:3" ht="12.75">
      <c r="A161" s="77">
        <v>39857</v>
      </c>
      <c r="B161" s="78">
        <v>57.248143573680814</v>
      </c>
      <c r="C161" s="78">
        <v>51.84678613620859</v>
      </c>
    </row>
    <row r="162" spans="1:3" ht="12.75">
      <c r="A162" s="77">
        <v>39860</v>
      </c>
      <c r="B162" s="78">
        <v>55.3872210985883</v>
      </c>
      <c r="C162" s="78">
        <v>48.04971796535716</v>
      </c>
    </row>
    <row r="163" spans="1:3" ht="12.75">
      <c r="A163" s="77">
        <v>39861</v>
      </c>
      <c r="B163" s="78">
        <v>51.70404308921394</v>
      </c>
      <c r="C163" s="78">
        <v>41.59087505615735</v>
      </c>
    </row>
    <row r="164" spans="1:3" ht="12.75">
      <c r="A164" s="77">
        <v>39862</v>
      </c>
      <c r="B164" s="78">
        <v>51.81717609328284</v>
      </c>
      <c r="C164" s="78">
        <v>40.5248007454367</v>
      </c>
    </row>
    <row r="165" spans="1:3" ht="12.75">
      <c r="A165" s="77">
        <v>39863</v>
      </c>
      <c r="B165" s="78">
        <v>53.95263141777649</v>
      </c>
      <c r="C165" s="78">
        <v>43.94981613670777</v>
      </c>
    </row>
    <row r="166" spans="1:3" ht="12.75">
      <c r="A166" s="77">
        <v>39864</v>
      </c>
      <c r="B166" s="78">
        <v>53.05840676649591</v>
      </c>
      <c r="C166" s="78">
        <v>42.654453485082946</v>
      </c>
    </row>
    <row r="167" spans="1:3" ht="12.75">
      <c r="A167" s="77">
        <v>39867</v>
      </c>
      <c r="B167" s="78">
        <v>52.631733722578915</v>
      </c>
      <c r="C167" s="78">
        <v>41.757599960065896</v>
      </c>
    </row>
    <row r="168" spans="1:3" ht="12.75">
      <c r="A168" s="77">
        <v>39868</v>
      </c>
      <c r="B168" s="78">
        <v>52.215098042932695</v>
      </c>
      <c r="C168" s="78">
        <v>40.66989467378825</v>
      </c>
    </row>
    <row r="169" spans="1:3" ht="12.75">
      <c r="A169" s="77">
        <v>39869</v>
      </c>
      <c r="B169" s="78">
        <v>52.06529098878002</v>
      </c>
      <c r="C169" s="78">
        <v>40.544601407677334</v>
      </c>
    </row>
    <row r="170" spans="1:3" ht="12.75">
      <c r="A170" s="77">
        <v>39870</v>
      </c>
      <c r="B170" s="78">
        <v>53.28131888536163</v>
      </c>
      <c r="C170" s="78">
        <v>42.31334963976106</v>
      </c>
    </row>
    <row r="171" spans="1:3" ht="12.75">
      <c r="A171" s="77">
        <v>39871</v>
      </c>
      <c r="B171" s="78">
        <v>52.71621284656248</v>
      </c>
      <c r="C171" s="78">
        <v>42.15311402851961</v>
      </c>
    </row>
    <row r="172" spans="1:3" ht="12.75">
      <c r="A172" s="77">
        <v>39874</v>
      </c>
      <c r="B172" s="78">
        <v>52.908453891070536</v>
      </c>
      <c r="C172" s="78">
        <v>41.434632855787946</v>
      </c>
    </row>
    <row r="173" spans="1:3" ht="12.75">
      <c r="A173" s="77">
        <v>39875</v>
      </c>
      <c r="B173" s="78">
        <v>53.465491152780345</v>
      </c>
      <c r="C173" s="78">
        <v>42.06758847900963</v>
      </c>
    </row>
    <row r="174" spans="1:3" ht="12.75">
      <c r="A174" s="77">
        <v>39876</v>
      </c>
      <c r="B174" s="78">
        <v>55.216707423712386</v>
      </c>
      <c r="C174" s="78">
        <v>44.34183597064843</v>
      </c>
    </row>
    <row r="175" spans="1:3" ht="12.75">
      <c r="A175" s="77">
        <v>39877</v>
      </c>
      <c r="B175" s="78">
        <v>54.79795733561203</v>
      </c>
      <c r="C175" s="78">
        <v>43.601557430240106</v>
      </c>
    </row>
    <row r="176" spans="1:3" ht="12.75">
      <c r="A176" s="77">
        <v>39878</v>
      </c>
      <c r="B176" s="78">
        <v>55.7730155790587</v>
      </c>
      <c r="C176" s="78">
        <v>45.326045358491825</v>
      </c>
    </row>
    <row r="177" spans="1:3" ht="12.75">
      <c r="A177" s="77">
        <v>39881</v>
      </c>
      <c r="B177" s="78">
        <v>55.208249789895845</v>
      </c>
      <c r="C177" s="78">
        <v>44.53085741859266</v>
      </c>
    </row>
    <row r="178" spans="1:3" ht="12.75">
      <c r="A178" s="77">
        <v>39882</v>
      </c>
      <c r="B178" s="78">
        <v>55.98618197619905</v>
      </c>
      <c r="C178" s="78">
        <v>46.110085026373156</v>
      </c>
    </row>
    <row r="179" spans="1:3" ht="12.75">
      <c r="A179" s="77">
        <v>39883</v>
      </c>
      <c r="B179" s="78">
        <v>56.46296893083357</v>
      </c>
      <c r="C179" s="78">
        <v>46.385131200186365</v>
      </c>
    </row>
    <row r="180" spans="1:3" ht="12.75">
      <c r="A180" s="77">
        <v>39884</v>
      </c>
      <c r="B180" s="78">
        <v>56.296586858684115</v>
      </c>
      <c r="C180" s="78">
        <v>46.9453734671126</v>
      </c>
    </row>
    <row r="181" spans="1:3" ht="12.75">
      <c r="A181" s="77">
        <v>39885</v>
      </c>
      <c r="B181" s="78">
        <v>56.32759818267808</v>
      </c>
      <c r="C181" s="78">
        <v>47.62192382568762</v>
      </c>
    </row>
    <row r="182" spans="1:3" ht="12.75">
      <c r="A182" s="77">
        <v>39888</v>
      </c>
      <c r="B182" s="78">
        <v>57.10747465261727</v>
      </c>
      <c r="C182" s="78">
        <v>48.92810196509094</v>
      </c>
    </row>
    <row r="183" spans="1:3" ht="12.75">
      <c r="A183" s="77">
        <v>39889</v>
      </c>
      <c r="B183" s="78">
        <v>56.359994808762686</v>
      </c>
      <c r="C183" s="78">
        <v>47.52142298540741</v>
      </c>
    </row>
    <row r="184" spans="1:3" ht="12.75">
      <c r="A184" s="77">
        <v>39890</v>
      </c>
      <c r="B184" s="78">
        <v>55.636405350085276</v>
      </c>
      <c r="C184" s="78">
        <v>46.20176708431089</v>
      </c>
    </row>
    <row r="185" spans="1:3" ht="12.75">
      <c r="A185" s="77">
        <v>39891</v>
      </c>
      <c r="B185" s="78">
        <v>56.69761966215155</v>
      </c>
      <c r="C185" s="78">
        <v>47.3398891828483</v>
      </c>
    </row>
    <row r="186" spans="1:3" ht="12.75">
      <c r="A186" s="77">
        <v>39892</v>
      </c>
      <c r="B186" s="78">
        <v>57.31232923721378</v>
      </c>
      <c r="C186" s="78">
        <v>47.99630609494335</v>
      </c>
    </row>
    <row r="187" spans="1:3" ht="12.75">
      <c r="A187" s="77">
        <v>39895</v>
      </c>
      <c r="B187" s="78">
        <v>59.13752550049506</v>
      </c>
      <c r="C187" s="78">
        <v>50.05973477096125</v>
      </c>
    </row>
    <row r="188" spans="1:3" ht="12.75">
      <c r="A188" s="77">
        <v>39896</v>
      </c>
      <c r="B188" s="78">
        <v>59.40639562380639</v>
      </c>
      <c r="C188" s="78">
        <v>50.18219937103779</v>
      </c>
    </row>
    <row r="189" spans="1:3" ht="12.75">
      <c r="A189" s="77">
        <v>39897</v>
      </c>
      <c r="B189" s="78">
        <v>61.91862881340855</v>
      </c>
      <c r="C189" s="78">
        <v>52.88790162897885</v>
      </c>
    </row>
    <row r="190" spans="1:3" ht="12.75">
      <c r="A190" s="77">
        <v>39898</v>
      </c>
      <c r="B190" s="78">
        <v>61.69758806754247</v>
      </c>
      <c r="C190" s="78">
        <v>52.315179953077426</v>
      </c>
    </row>
    <row r="191" spans="1:3" ht="12.75">
      <c r="A191" s="77">
        <v>39899</v>
      </c>
      <c r="B191" s="78">
        <v>60.30431441399534</v>
      </c>
      <c r="C191" s="78">
        <v>50.35957337060517</v>
      </c>
    </row>
    <row r="192" spans="1:3" ht="12.75">
      <c r="A192" s="77">
        <v>39902</v>
      </c>
      <c r="B192" s="78">
        <v>58.280096417025504</v>
      </c>
      <c r="C192" s="78">
        <v>46.99362718181667</v>
      </c>
    </row>
    <row r="193" spans="1:3" ht="12.75">
      <c r="A193" s="77">
        <v>39903</v>
      </c>
      <c r="B193" s="78">
        <v>58.41629348572628</v>
      </c>
      <c r="C193" s="78">
        <v>46.565500257907786</v>
      </c>
    </row>
    <row r="194" spans="1:3" ht="12.75">
      <c r="A194" s="77">
        <v>39904</v>
      </c>
      <c r="B194" s="78">
        <v>58.68258743321993</v>
      </c>
      <c r="C194" s="78">
        <v>46.439208639078856</v>
      </c>
    </row>
    <row r="195" spans="1:3" ht="12.75">
      <c r="A195" s="77">
        <v>39905</v>
      </c>
      <c r="B195" s="78">
        <v>62.18625945590194</v>
      </c>
      <c r="C195" s="78">
        <v>50.751593204545834</v>
      </c>
    </row>
    <row r="196" spans="1:3" ht="12.75">
      <c r="A196" s="77">
        <v>39906</v>
      </c>
      <c r="B196" s="78">
        <v>63.55872927454403</v>
      </c>
      <c r="C196" s="78">
        <v>52.92217840563071</v>
      </c>
    </row>
    <row r="197" spans="1:3" ht="12.75">
      <c r="A197" s="77">
        <v>39909</v>
      </c>
      <c r="B197" s="78">
        <v>64.1874133882399</v>
      </c>
      <c r="C197" s="78">
        <v>54.640842609694005</v>
      </c>
    </row>
    <row r="198" spans="1:3" ht="12.75">
      <c r="A198" s="77">
        <v>39910</v>
      </c>
      <c r="B198" s="78">
        <v>63.60740927608001</v>
      </c>
      <c r="C198" s="78">
        <v>54.309056723073596</v>
      </c>
    </row>
    <row r="199" spans="1:3" ht="12.75">
      <c r="A199" s="77">
        <v>39911</v>
      </c>
      <c r="B199" s="78">
        <v>66.50699237306137</v>
      </c>
      <c r="C199" s="78">
        <v>58.628429757566686</v>
      </c>
    </row>
    <row r="200" spans="1:3" ht="12.75">
      <c r="A200" s="77">
        <v>39912</v>
      </c>
      <c r="B200" s="78">
        <v>68.09328478457094</v>
      </c>
      <c r="C200" s="78">
        <v>59.135592938318446</v>
      </c>
    </row>
    <row r="201" spans="1:3" ht="12.75">
      <c r="A201" s="77">
        <v>39917</v>
      </c>
      <c r="B201" s="78">
        <v>68.22097561236428</v>
      </c>
      <c r="C201" s="78">
        <v>59.18384665302251</v>
      </c>
    </row>
    <row r="202" spans="1:3" ht="12.75">
      <c r="A202" s="77">
        <v>39918</v>
      </c>
      <c r="B202" s="78">
        <v>68.71822615226755</v>
      </c>
      <c r="C202" s="78">
        <v>59.42544801078221</v>
      </c>
    </row>
    <row r="203" spans="1:3" ht="12.75">
      <c r="A203" s="77">
        <v>39919</v>
      </c>
      <c r="B203" s="78">
        <v>68.3776362663338</v>
      </c>
      <c r="C203" s="78">
        <v>59.01529143579761</v>
      </c>
    </row>
    <row r="204" spans="1:3" ht="12.75">
      <c r="A204" s="77">
        <v>39920</v>
      </c>
      <c r="B204" s="78">
        <v>66.56855325368575</v>
      </c>
      <c r="C204" s="78">
        <v>55.70109319622623</v>
      </c>
    </row>
    <row r="205" spans="1:3" ht="12.75">
      <c r="A205" s="77">
        <v>39923</v>
      </c>
      <c r="B205" s="78">
        <v>64.89083090419396</v>
      </c>
      <c r="C205" s="78">
        <v>53.841661258922784</v>
      </c>
    </row>
    <row r="206" spans="1:3" ht="12.75">
      <c r="A206" s="77">
        <v>39924</v>
      </c>
      <c r="B206" s="78">
        <v>65.21613386003976</v>
      </c>
      <c r="C206" s="78">
        <v>53.721858932760945</v>
      </c>
    </row>
    <row r="207" spans="1:3" ht="12.75">
      <c r="A207" s="77">
        <v>39925</v>
      </c>
      <c r="B207" s="78">
        <v>66.66707982693931</v>
      </c>
      <c r="C207" s="78">
        <v>56.33038819281519</v>
      </c>
    </row>
    <row r="208" spans="1:3" ht="12.75">
      <c r="A208" s="77">
        <v>39926</v>
      </c>
      <c r="B208" s="78">
        <v>67.36869888053009</v>
      </c>
      <c r="C208" s="78">
        <v>56.79745087272667</v>
      </c>
    </row>
    <row r="209" spans="1:3" ht="12.75">
      <c r="A209" s="77">
        <v>39927</v>
      </c>
      <c r="B209" s="78">
        <v>68.82747058906448</v>
      </c>
      <c r="C209" s="78">
        <v>58.50962578412287</v>
      </c>
    </row>
    <row r="210" spans="1:3" ht="12.75">
      <c r="A210" s="77">
        <v>39930</v>
      </c>
      <c r="B210" s="78">
        <v>68.06322129884951</v>
      </c>
      <c r="C210" s="78">
        <v>57.68032745969151</v>
      </c>
    </row>
    <row r="211" spans="1:3" ht="12.75">
      <c r="A211" s="77">
        <v>39931</v>
      </c>
      <c r="B211" s="78">
        <v>66.39373785126521</v>
      </c>
      <c r="C211" s="78">
        <v>56.17647548212117</v>
      </c>
    </row>
    <row r="212" spans="1:3" ht="12.75">
      <c r="A212" s="77">
        <v>39932</v>
      </c>
      <c r="B212" s="78">
        <v>68.71567427999531</v>
      </c>
      <c r="C212" s="78">
        <v>59.5141350105659</v>
      </c>
    </row>
    <row r="213" spans="1:3" ht="12.75">
      <c r="A213" s="77">
        <v>39933</v>
      </c>
      <c r="B213" s="78">
        <v>70.52553500609775</v>
      </c>
      <c r="C213" s="78">
        <v>62.500041598029924</v>
      </c>
    </row>
    <row r="214" spans="1:3" ht="12.75">
      <c r="A214" s="77">
        <v>39937</v>
      </c>
      <c r="B214" s="78">
        <v>72.95501462344329</v>
      </c>
      <c r="C214" s="78">
        <v>65.39360055907753</v>
      </c>
    </row>
    <row r="215" spans="1:3" ht="12.75">
      <c r="A215" s="77">
        <v>39938</v>
      </c>
      <c r="B215" s="78">
        <v>72.3688131071937</v>
      </c>
      <c r="C215" s="78">
        <v>65.13402885239356</v>
      </c>
    </row>
    <row r="216" spans="1:3" ht="12.75">
      <c r="A216" s="77">
        <v>39939</v>
      </c>
      <c r="B216" s="78">
        <v>72.63683260641429</v>
      </c>
      <c r="C216" s="78">
        <v>65.27529576199272</v>
      </c>
    </row>
    <row r="217" spans="1:3" ht="12.75">
      <c r="A217" s="77">
        <v>39940</v>
      </c>
      <c r="B217" s="78">
        <v>72.23259173494748</v>
      </c>
      <c r="C217" s="78">
        <v>64.92520674220869</v>
      </c>
    </row>
    <row r="218" spans="1:3" ht="12.75">
      <c r="A218" s="77">
        <v>39941</v>
      </c>
      <c r="B218" s="78">
        <v>72.17754420450363</v>
      </c>
      <c r="C218" s="78">
        <v>63.38158704803741</v>
      </c>
    </row>
    <row r="219" spans="1:3" ht="12.75">
      <c r="A219" s="77">
        <v>39944</v>
      </c>
      <c r="B219" s="78">
        <v>71.60794200979628</v>
      </c>
      <c r="C219" s="78">
        <v>62.65445348508295</v>
      </c>
    </row>
    <row r="220" spans="1:3" ht="12.75">
      <c r="A220" s="77">
        <v>39945</v>
      </c>
      <c r="B220" s="78">
        <v>73.30469403537526</v>
      </c>
      <c r="C220" s="78">
        <v>64.33750977553703</v>
      </c>
    </row>
    <row r="221" spans="1:3" ht="12.75">
      <c r="A221" s="77">
        <v>39946</v>
      </c>
      <c r="B221" s="78">
        <v>71.6838662857815</v>
      </c>
      <c r="C221" s="78">
        <v>62.548794489093</v>
      </c>
    </row>
    <row r="222" spans="1:3" ht="12.75">
      <c r="A222" s="77">
        <v>39947</v>
      </c>
      <c r="B222" s="78">
        <v>71.23741015586836</v>
      </c>
      <c r="C222" s="78">
        <v>61.455931047105615</v>
      </c>
    </row>
    <row r="223" spans="1:3" ht="12.75">
      <c r="A223" s="77">
        <v>39948</v>
      </c>
      <c r="B223" s="78">
        <v>71.51172427336044</v>
      </c>
      <c r="C223" s="78">
        <v>61.46325230037106</v>
      </c>
    </row>
    <row r="224" spans="1:3" ht="12.75">
      <c r="A224" s="77">
        <v>39951</v>
      </c>
      <c r="B224" s="78">
        <v>72.65134182304783</v>
      </c>
      <c r="C224" s="78">
        <v>62.600708830429795</v>
      </c>
    </row>
    <row r="225" spans="1:3" ht="12.75">
      <c r="A225" s="77">
        <v>39952</v>
      </c>
      <c r="B225" s="78">
        <v>73.66953885966792</v>
      </c>
      <c r="C225" s="78">
        <v>64.07094959982696</v>
      </c>
    </row>
    <row r="226" spans="1:3" ht="12.75">
      <c r="A226" s="77">
        <v>39953</v>
      </c>
      <c r="B226" s="78">
        <v>73.65456787567084</v>
      </c>
      <c r="C226" s="78">
        <v>63.63633338325097</v>
      </c>
    </row>
    <row r="227" spans="1:3" ht="12.75">
      <c r="A227" s="77">
        <v>39954</v>
      </c>
      <c r="B227" s="78">
        <v>72.13622817723895</v>
      </c>
      <c r="C227" s="78">
        <v>62.222333150302006</v>
      </c>
    </row>
    <row r="228" spans="1:3" ht="12.75">
      <c r="A228" s="77">
        <v>39955</v>
      </c>
      <c r="B228" s="78">
        <v>71.4515000877358</v>
      </c>
      <c r="C228" s="78">
        <v>61.29569543586416</v>
      </c>
    </row>
    <row r="229" spans="1:3" ht="12.75">
      <c r="A229" s="77">
        <v>39958</v>
      </c>
      <c r="B229" s="78">
        <v>70.95932898883154</v>
      </c>
      <c r="C229" s="78">
        <v>60.867235727715936</v>
      </c>
    </row>
    <row r="230" spans="1:3" ht="12.75">
      <c r="A230" s="77">
        <v>39959</v>
      </c>
      <c r="B230" s="78">
        <v>70.99770428709681</v>
      </c>
      <c r="C230" s="78">
        <v>60.64427028735919</v>
      </c>
    </row>
    <row r="231" spans="1:3" ht="12.75">
      <c r="A231" s="77">
        <v>39960</v>
      </c>
      <c r="B231" s="78">
        <v>72.36468150446723</v>
      </c>
      <c r="C231" s="78">
        <v>61.34428193480757</v>
      </c>
    </row>
    <row r="232" spans="1:3" ht="12.75">
      <c r="A232" s="77">
        <v>39961</v>
      </c>
      <c r="B232" s="78">
        <v>71.5846835168008</v>
      </c>
      <c r="C232" s="78">
        <v>60.11697366012746</v>
      </c>
    </row>
    <row r="233" spans="1:3" ht="12.75">
      <c r="A233" s="77">
        <v>39962</v>
      </c>
      <c r="B233" s="78">
        <v>71.2646058232267</v>
      </c>
      <c r="C233" s="78">
        <v>58.67818100134778</v>
      </c>
    </row>
    <row r="234" spans="1:3" ht="12.75">
      <c r="A234" s="77">
        <v>39965</v>
      </c>
      <c r="B234" s="78">
        <v>74.8100799440824</v>
      </c>
      <c r="C234" s="78">
        <v>63.26078636915756</v>
      </c>
    </row>
    <row r="235" spans="1:3" ht="12.75">
      <c r="A235" s="77">
        <v>39966</v>
      </c>
      <c r="B235" s="78">
        <v>76.24216635971288</v>
      </c>
      <c r="C235" s="78">
        <v>63.790246093944994</v>
      </c>
    </row>
    <row r="236" spans="1:3" ht="12.75">
      <c r="A236" s="77">
        <v>39967</v>
      </c>
      <c r="B236" s="78">
        <v>75.41538404705555</v>
      </c>
      <c r="C236" s="78">
        <v>62.19937103778766</v>
      </c>
    </row>
    <row r="237" spans="1:3" ht="12.75">
      <c r="A237" s="77">
        <v>39968</v>
      </c>
      <c r="B237" s="78">
        <v>76.45693679085292</v>
      </c>
      <c r="C237" s="78">
        <v>63.8734421537796</v>
      </c>
    </row>
    <row r="238" spans="1:3" ht="12.75">
      <c r="A238" s="77">
        <v>39969</v>
      </c>
      <c r="B238" s="78">
        <v>76.31077526851772</v>
      </c>
      <c r="C238" s="78">
        <v>63.65480290853426</v>
      </c>
    </row>
    <row r="239" spans="1:3" ht="12.75">
      <c r="A239" s="77">
        <v>39972</v>
      </c>
      <c r="B239" s="78">
        <v>74.94012821578437</v>
      </c>
      <c r="C239" s="78">
        <v>61.939133762625005</v>
      </c>
    </row>
    <row r="240" spans="1:3" ht="12.75">
      <c r="A240" s="77">
        <v>39973</v>
      </c>
      <c r="B240" s="78">
        <v>76.1212805246455</v>
      </c>
      <c r="C240" s="78">
        <v>62.52749629777534</v>
      </c>
    </row>
    <row r="241" spans="1:3" ht="12.75">
      <c r="A241" s="77">
        <v>39974</v>
      </c>
      <c r="B241" s="78">
        <v>77.56887260227296</v>
      </c>
      <c r="C241" s="78">
        <v>64.49857734737684</v>
      </c>
    </row>
    <row r="242" spans="1:3" ht="12.75">
      <c r="A242" s="77">
        <v>39976</v>
      </c>
      <c r="B242" s="78">
        <v>78.65276212224391</v>
      </c>
      <c r="C242" s="78">
        <v>65.48511622489559</v>
      </c>
    </row>
    <row r="243" spans="1:3" ht="12.75">
      <c r="A243" s="77">
        <v>39979</v>
      </c>
      <c r="B243" s="78">
        <v>77.5701120830909</v>
      </c>
      <c r="C243" s="78">
        <v>64.52719679195994</v>
      </c>
    </row>
    <row r="244" spans="1:3" ht="12.75">
      <c r="A244" s="77">
        <v>39980</v>
      </c>
      <c r="B244" s="78">
        <v>77.25820038078794</v>
      </c>
      <c r="C244" s="78">
        <v>64.5905921895539</v>
      </c>
    </row>
    <row r="245" spans="1:3" ht="12.75">
      <c r="A245" s="77">
        <v>39981</v>
      </c>
      <c r="B245" s="78">
        <v>75.64692392455596</v>
      </c>
      <c r="C245" s="78">
        <v>63.97294464134179</v>
      </c>
    </row>
    <row r="246" spans="1:3" ht="12.75">
      <c r="A246" s="77">
        <v>39982</v>
      </c>
      <c r="B246" s="78">
        <v>75.53833568348618</v>
      </c>
      <c r="C246" s="78">
        <v>63.55696434216876</v>
      </c>
    </row>
    <row r="247" spans="1:3" ht="12.75">
      <c r="A247" s="77">
        <v>39983</v>
      </c>
      <c r="B247" s="78">
        <v>76.69282700298885</v>
      </c>
      <c r="C247" s="78">
        <v>65.12038469858068</v>
      </c>
    </row>
    <row r="248" spans="1:3" ht="12.75">
      <c r="A248" s="77">
        <v>39986</v>
      </c>
      <c r="B248" s="78">
        <v>72.85075241346358</v>
      </c>
      <c r="C248" s="78">
        <v>62.01034958984343</v>
      </c>
    </row>
    <row r="249" spans="1:3" ht="12.75">
      <c r="A249" s="77">
        <v>39987</v>
      </c>
      <c r="B249" s="78">
        <v>72.65926477886447</v>
      </c>
      <c r="C249" s="78">
        <v>62.046955856170655</v>
      </c>
    </row>
    <row r="250" spans="1:3" ht="12.75">
      <c r="A250" s="77">
        <v>39988</v>
      </c>
      <c r="B250" s="78">
        <v>73.6065926769529</v>
      </c>
      <c r="C250" s="78">
        <v>62.55395264480275</v>
      </c>
    </row>
    <row r="251" spans="1:3" ht="12.75">
      <c r="A251" s="77">
        <v>39989</v>
      </c>
      <c r="B251" s="78">
        <v>73.15170321676867</v>
      </c>
      <c r="C251" s="78">
        <v>61.490540607996806</v>
      </c>
    </row>
    <row r="252" spans="1:3" ht="12.75">
      <c r="A252" s="77">
        <v>39990</v>
      </c>
      <c r="B252" s="78">
        <v>73.54865302460053</v>
      </c>
      <c r="C252" s="78">
        <v>61.6575982961447</v>
      </c>
    </row>
    <row r="253" spans="1:3" ht="12.75">
      <c r="A253" s="77">
        <v>39993</v>
      </c>
      <c r="B253" s="78">
        <v>74.18832234083972</v>
      </c>
      <c r="C253" s="78">
        <v>62.93499059884524</v>
      </c>
    </row>
    <row r="254" spans="1:3" ht="12.75">
      <c r="A254" s="77">
        <v>39994</v>
      </c>
      <c r="B254" s="78">
        <v>73.92902781443563</v>
      </c>
      <c r="C254" s="78">
        <v>61.84162798049885</v>
      </c>
    </row>
    <row r="255" spans="1:3" ht="12.75">
      <c r="A255" s="77">
        <v>39995</v>
      </c>
      <c r="B255" s="78">
        <v>74.5844944352172</v>
      </c>
      <c r="C255" s="78">
        <v>62.651458426928905</v>
      </c>
    </row>
    <row r="256" spans="1:3" ht="12.75">
      <c r="A256" s="77">
        <v>39996</v>
      </c>
      <c r="B256" s="78">
        <v>73.52366897987812</v>
      </c>
      <c r="C256" s="78">
        <v>61.50751260420307</v>
      </c>
    </row>
    <row r="257" spans="1:3" ht="12.75">
      <c r="A257" s="77">
        <v>39997</v>
      </c>
      <c r="B257" s="78">
        <v>73.16606661212951</v>
      </c>
      <c r="C257" s="78">
        <v>61.033295063145815</v>
      </c>
    </row>
    <row r="258" spans="1:3" ht="12.75">
      <c r="A258" s="77">
        <v>40000</v>
      </c>
      <c r="B258" s="78">
        <v>72.50957924243905</v>
      </c>
      <c r="C258" s="78">
        <v>60.9539260220636</v>
      </c>
    </row>
    <row r="259" spans="1:3" ht="12.75">
      <c r="A259" s="77">
        <v>40001</v>
      </c>
      <c r="B259" s="78">
        <v>72.51886319680088</v>
      </c>
      <c r="C259" s="78">
        <v>60.52330321635968</v>
      </c>
    </row>
    <row r="260" spans="1:3" ht="12.75">
      <c r="A260" s="77">
        <v>40002</v>
      </c>
      <c r="B260" s="78">
        <v>72.28902456748195</v>
      </c>
      <c r="C260" s="78">
        <v>59.76022895555667</v>
      </c>
    </row>
    <row r="261" spans="1:3" ht="12.75">
      <c r="A261" s="77">
        <v>40003</v>
      </c>
      <c r="B261" s="78">
        <v>72.76639480720726</v>
      </c>
      <c r="C261" s="78">
        <v>58.80863242316844</v>
      </c>
    </row>
    <row r="262" spans="1:3" ht="12.75">
      <c r="A262" s="77">
        <v>40004</v>
      </c>
      <c r="B262" s="78">
        <v>71.96639500163562</v>
      </c>
      <c r="C262" s="78">
        <v>59.09382851628147</v>
      </c>
    </row>
    <row r="263" spans="1:3" ht="12.75">
      <c r="A263" s="77">
        <v>40007</v>
      </c>
      <c r="B263" s="78">
        <v>72.40118542973286</v>
      </c>
      <c r="C263" s="78">
        <v>59.94392585567148</v>
      </c>
    </row>
    <row r="264" spans="1:3" ht="12.75">
      <c r="A264" s="77">
        <v>40008</v>
      </c>
      <c r="B264" s="78">
        <v>75.44987077804883</v>
      </c>
      <c r="C264" s="78">
        <v>64.57611607514268</v>
      </c>
    </row>
    <row r="265" spans="1:3" ht="12.75">
      <c r="A265" s="77">
        <v>40009</v>
      </c>
      <c r="B265" s="78">
        <v>77.03327106764989</v>
      </c>
      <c r="C265" s="78">
        <v>65.90276044526532</v>
      </c>
    </row>
    <row r="266" spans="1:3" ht="12.75">
      <c r="A266" s="77">
        <v>40010</v>
      </c>
      <c r="B266" s="78">
        <v>77.07660428918692</v>
      </c>
      <c r="C266" s="78">
        <v>66.50393517363018</v>
      </c>
    </row>
    <row r="267" spans="1:3" ht="12.75">
      <c r="A267" s="77">
        <v>40011</v>
      </c>
      <c r="B267" s="78">
        <v>76.6647564079943</v>
      </c>
      <c r="C267" s="78">
        <v>66.4227358192316</v>
      </c>
    </row>
    <row r="268" spans="1:3" ht="12.75">
      <c r="A268" s="77">
        <v>40014</v>
      </c>
      <c r="B268" s="78">
        <v>79.76873232220862</v>
      </c>
      <c r="C268" s="78">
        <v>70.87888317609278</v>
      </c>
    </row>
    <row r="269" spans="1:3" ht="12.75">
      <c r="A269" s="77">
        <v>40015</v>
      </c>
      <c r="B269" s="78">
        <v>80.83855008936413</v>
      </c>
      <c r="C269" s="78">
        <v>72.60037604619046</v>
      </c>
    </row>
    <row r="270" spans="1:3" ht="12.75">
      <c r="A270" s="77">
        <v>40016</v>
      </c>
      <c r="B270" s="78">
        <v>79.78727592738684</v>
      </c>
      <c r="C270" s="78">
        <v>70.86124561140784</v>
      </c>
    </row>
    <row r="271" spans="1:3" ht="12.75">
      <c r="A271" s="77">
        <v>40017</v>
      </c>
      <c r="B271" s="78">
        <v>81.48857271596495</v>
      </c>
      <c r="C271" s="78">
        <v>72.12882077904791</v>
      </c>
    </row>
    <row r="272" spans="1:3" ht="12.75">
      <c r="A272" s="77">
        <v>40018</v>
      </c>
      <c r="B272" s="78">
        <v>82.62503080474386</v>
      </c>
      <c r="C272" s="78">
        <v>74.37677831577896</v>
      </c>
    </row>
    <row r="273" spans="1:3" ht="12.75">
      <c r="A273" s="77">
        <v>40021</v>
      </c>
      <c r="B273" s="78">
        <v>82.76091192735377</v>
      </c>
      <c r="C273" s="78">
        <v>74.26013743989085</v>
      </c>
    </row>
    <row r="274" spans="1:3" ht="12.75">
      <c r="A274" s="77">
        <v>40022</v>
      </c>
      <c r="B274" s="78">
        <v>81.73829164546181</v>
      </c>
      <c r="C274" s="78">
        <v>72.31950614818882</v>
      </c>
    </row>
    <row r="275" spans="1:3" ht="12.75">
      <c r="A275" s="77">
        <v>40023</v>
      </c>
      <c r="B275" s="78">
        <v>82.19971875937205</v>
      </c>
      <c r="C275" s="78">
        <v>73.25995440855922</v>
      </c>
    </row>
    <row r="276" spans="1:3" ht="12.75">
      <c r="A276" s="77">
        <v>40024</v>
      </c>
      <c r="B276" s="78">
        <v>85.48915502891391</v>
      </c>
      <c r="C276" s="78">
        <v>78.08382834988936</v>
      </c>
    </row>
    <row r="277" spans="1:3" ht="12.75">
      <c r="A277" s="77">
        <v>40025</v>
      </c>
      <c r="B277" s="78">
        <v>85.6989189296913</v>
      </c>
      <c r="C277" s="78">
        <v>79.2552288723606</v>
      </c>
    </row>
    <row r="278" spans="1:3" ht="12.75">
      <c r="A278" s="77">
        <v>40028</v>
      </c>
      <c r="B278" s="78">
        <v>86.7286844539455</v>
      </c>
      <c r="C278" s="78">
        <v>79.36355014226527</v>
      </c>
    </row>
    <row r="279" spans="1:3" ht="12.75">
      <c r="A279" s="77">
        <v>40029</v>
      </c>
      <c r="B279" s="78">
        <v>85.94686370037033</v>
      </c>
      <c r="C279" s="78">
        <v>77.24571124311554</v>
      </c>
    </row>
    <row r="280" spans="1:3" ht="12.75">
      <c r="A280" s="77">
        <v>40030</v>
      </c>
      <c r="B280" s="78">
        <v>84.27589773651358</v>
      </c>
      <c r="C280" s="78">
        <v>75.23769114294747</v>
      </c>
    </row>
    <row r="281" spans="1:3" ht="12.75">
      <c r="A281" s="77">
        <v>40031</v>
      </c>
      <c r="B281" s="78">
        <v>85.01224655655216</v>
      </c>
      <c r="C281" s="78">
        <v>76.02439308474351</v>
      </c>
    </row>
    <row r="282" spans="1:3" ht="12.75">
      <c r="A282" s="77">
        <v>40032</v>
      </c>
      <c r="B282" s="78">
        <v>86.09025461852426</v>
      </c>
      <c r="C282" s="78">
        <v>77.82059601657265</v>
      </c>
    </row>
    <row r="283" spans="1:3" ht="12.75">
      <c r="A283" s="77">
        <v>40035</v>
      </c>
      <c r="B283" s="78">
        <v>87.05889672597219</v>
      </c>
      <c r="C283" s="78">
        <v>78.39032263432004</v>
      </c>
    </row>
    <row r="284" spans="1:3" ht="12.75">
      <c r="A284" s="77">
        <v>40036</v>
      </c>
      <c r="B284" s="78">
        <v>85.7641496456786</v>
      </c>
      <c r="C284" s="78">
        <v>76.20259904490923</v>
      </c>
    </row>
    <row r="285" spans="1:3" ht="12.75">
      <c r="A285" s="77">
        <v>40037</v>
      </c>
      <c r="B285" s="78">
        <v>85.60870416898157</v>
      </c>
      <c r="C285" s="78">
        <v>75.57396961679895</v>
      </c>
    </row>
    <row r="286" spans="1:3" ht="12.75">
      <c r="A286" s="77">
        <v>40038</v>
      </c>
      <c r="B286" s="78">
        <v>87.48819455279776</v>
      </c>
      <c r="C286" s="78">
        <v>77.99497495798599</v>
      </c>
    </row>
    <row r="287" spans="1:3" ht="12.75">
      <c r="A287" s="77">
        <v>40039</v>
      </c>
      <c r="B287" s="78">
        <v>87.0341800202497</v>
      </c>
      <c r="C287" s="78">
        <v>77.83473934674454</v>
      </c>
    </row>
    <row r="288" spans="1:3" ht="12.75">
      <c r="A288" s="77">
        <v>40042</v>
      </c>
      <c r="B288" s="78">
        <v>84.93010057293178</v>
      </c>
      <c r="C288" s="78">
        <v>74.58510124960482</v>
      </c>
    </row>
    <row r="289" spans="1:3" ht="12.75">
      <c r="A289" s="77">
        <v>40043</v>
      </c>
      <c r="B289" s="78">
        <v>85.64119800924799</v>
      </c>
      <c r="C289" s="78">
        <v>75.64268956222234</v>
      </c>
    </row>
    <row r="290" spans="1:3" ht="12.75">
      <c r="A290" s="77">
        <v>40044</v>
      </c>
      <c r="B290" s="78">
        <v>86.52042737298602</v>
      </c>
      <c r="C290" s="78">
        <v>76.81791710344598</v>
      </c>
    </row>
    <row r="291" spans="1:3" ht="12.75">
      <c r="A291" s="77">
        <v>40045</v>
      </c>
      <c r="B291" s="78">
        <v>89.01943943386348</v>
      </c>
      <c r="C291" s="78">
        <v>79.74026190119638</v>
      </c>
    </row>
    <row r="292" spans="1:3" ht="12.75">
      <c r="A292" s="77">
        <v>40046</v>
      </c>
      <c r="B292" s="78">
        <v>92.14784041125488</v>
      </c>
      <c r="C292" s="78">
        <v>83.9597996638879</v>
      </c>
    </row>
    <row r="293" spans="1:3" ht="12.75">
      <c r="A293" s="77">
        <v>40049</v>
      </c>
      <c r="B293" s="78">
        <v>94.16228838295388</v>
      </c>
      <c r="C293" s="78">
        <v>87.24670959583355</v>
      </c>
    </row>
    <row r="294" spans="1:3" ht="12.75">
      <c r="A294" s="77">
        <v>40050</v>
      </c>
      <c r="B294" s="78">
        <v>95.23431777274531</v>
      </c>
      <c r="C294" s="78">
        <v>89.91480723472937</v>
      </c>
    </row>
    <row r="295" spans="1:3" ht="12.75">
      <c r="A295" s="77">
        <v>40051</v>
      </c>
      <c r="B295" s="78">
        <v>92.87828346974914</v>
      </c>
      <c r="C295" s="78">
        <v>85.88162864606731</v>
      </c>
    </row>
    <row r="296" spans="1:3" ht="12.75">
      <c r="A296" s="77">
        <v>40052</v>
      </c>
      <c r="B296" s="78">
        <v>91.9582727567463</v>
      </c>
      <c r="C296" s="78">
        <v>84.749496663838</v>
      </c>
    </row>
    <row r="297" spans="1:3" ht="12.75">
      <c r="A297" s="77">
        <v>40053</v>
      </c>
      <c r="B297" s="78">
        <v>92.91763090983237</v>
      </c>
      <c r="C297" s="78">
        <v>85.34484766801445</v>
      </c>
    </row>
    <row r="298" spans="1:3" ht="12.75">
      <c r="A298" s="77">
        <v>40056</v>
      </c>
      <c r="B298" s="78">
        <v>92.2435234696908</v>
      </c>
      <c r="C298" s="78">
        <v>85.20591024809066</v>
      </c>
    </row>
    <row r="299" spans="1:3" ht="12.75">
      <c r="A299" s="77">
        <v>40057</v>
      </c>
      <c r="B299" s="78">
        <v>90.8277204295117</v>
      </c>
      <c r="C299" s="78">
        <v>84.49940930797518</v>
      </c>
    </row>
    <row r="300" spans="1:3" ht="12.75">
      <c r="A300" s="77">
        <v>40058</v>
      </c>
      <c r="B300" s="78">
        <v>86.96868196526245</v>
      </c>
      <c r="C300" s="78">
        <v>79.77171001181385</v>
      </c>
    </row>
    <row r="301" spans="1:3" ht="12.75">
      <c r="A301" s="77">
        <v>40059</v>
      </c>
      <c r="B301" s="78">
        <v>87.51568186270148</v>
      </c>
      <c r="C301" s="78">
        <v>80.14209887019751</v>
      </c>
    </row>
    <row r="302" spans="1:3" ht="12.75">
      <c r="A302" s="77">
        <v>40060</v>
      </c>
      <c r="B302" s="78">
        <v>87.95854106788806</v>
      </c>
      <c r="C302" s="78">
        <v>80.32762608362867</v>
      </c>
    </row>
    <row r="303" spans="1:3" ht="12.75">
      <c r="A303" s="77">
        <v>40063</v>
      </c>
      <c r="B303" s="78">
        <v>90.73053055125787</v>
      </c>
      <c r="C303" s="78">
        <v>83.4265129203481</v>
      </c>
    </row>
    <row r="304" spans="1:3" ht="12.75">
      <c r="A304" s="77">
        <v>40064</v>
      </c>
      <c r="B304" s="78">
        <v>90.55799968210964</v>
      </c>
      <c r="C304" s="78">
        <v>83.29256726401438</v>
      </c>
    </row>
    <row r="305" spans="1:3" ht="12.75">
      <c r="A305" s="77">
        <v>40065</v>
      </c>
      <c r="B305" s="78">
        <v>91.22219127570767</v>
      </c>
      <c r="C305" s="78">
        <v>84.42935822559444</v>
      </c>
    </row>
    <row r="306" spans="1:3" ht="12.75">
      <c r="A306" s="77">
        <v>40066</v>
      </c>
      <c r="B306" s="78">
        <v>89.97104475595108</v>
      </c>
      <c r="C306" s="78">
        <v>82.20036939050567</v>
      </c>
    </row>
    <row r="307" spans="1:3" ht="12.75">
      <c r="A307" s="77">
        <v>40067</v>
      </c>
      <c r="B307" s="78">
        <v>89.07069561121715</v>
      </c>
      <c r="C307" s="78">
        <v>81.76658513452803</v>
      </c>
    </row>
    <row r="308" spans="1:3" ht="12.75">
      <c r="A308" s="77">
        <v>40070</v>
      </c>
      <c r="B308" s="78">
        <v>87.2095544042156</v>
      </c>
      <c r="C308" s="78">
        <v>80.02246293615536</v>
      </c>
    </row>
    <row r="309" spans="1:3" ht="12.75">
      <c r="A309" s="77">
        <v>40071</v>
      </c>
      <c r="B309" s="78">
        <v>87.46841146680161</v>
      </c>
      <c r="C309" s="78">
        <v>79.8242899216293</v>
      </c>
    </row>
    <row r="310" spans="1:3" ht="12.75">
      <c r="A310" s="77">
        <v>40072</v>
      </c>
      <c r="B310" s="78">
        <v>89.03599014831482</v>
      </c>
      <c r="C310" s="78">
        <v>81.71982894890098</v>
      </c>
    </row>
    <row r="311" spans="1:3" ht="12.75">
      <c r="A311" s="77">
        <v>40073</v>
      </c>
      <c r="B311" s="78">
        <v>89.73811957636002</v>
      </c>
      <c r="C311" s="78">
        <v>83.24730860746436</v>
      </c>
    </row>
    <row r="312" spans="1:3" ht="12.75">
      <c r="A312" s="77">
        <v>40074</v>
      </c>
      <c r="B312" s="78">
        <v>89.60807130465807</v>
      </c>
      <c r="C312" s="78">
        <v>82.88124594419209</v>
      </c>
    </row>
    <row r="313" spans="1:3" ht="12.75">
      <c r="A313" s="77">
        <v>40077</v>
      </c>
      <c r="B313" s="78">
        <v>89.14744620774766</v>
      </c>
      <c r="C313" s="78">
        <v>82.57225577796636</v>
      </c>
    </row>
    <row r="314" spans="1:3" ht="12.75">
      <c r="A314" s="77">
        <v>40078</v>
      </c>
      <c r="B314" s="78">
        <v>92.88610921138398</v>
      </c>
      <c r="C314" s="78">
        <v>87.52158937752708</v>
      </c>
    </row>
    <row r="315" spans="1:3" ht="12.75">
      <c r="A315" s="77">
        <v>40079</v>
      </c>
      <c r="B315" s="78">
        <v>93.59936966324521</v>
      </c>
      <c r="C315" s="78">
        <v>89.18784006389458</v>
      </c>
    </row>
    <row r="316" spans="1:3" ht="12.75">
      <c r="A316" s="77">
        <v>40080</v>
      </c>
      <c r="B316" s="78">
        <v>91.42595220075894</v>
      </c>
      <c r="C316" s="78">
        <v>89.56954358641575</v>
      </c>
    </row>
    <row r="317" spans="1:3" ht="12.75">
      <c r="A317" s="77">
        <v>40081</v>
      </c>
      <c r="B317" s="78">
        <v>91.0794565532809</v>
      </c>
      <c r="C317" s="78">
        <v>88.78750062397046</v>
      </c>
    </row>
    <row r="318" spans="1:3" ht="12.75">
      <c r="A318" s="77">
        <v>40084</v>
      </c>
      <c r="B318" s="78">
        <v>91.41205057276166</v>
      </c>
      <c r="C318" s="78">
        <v>88.99732108687333</v>
      </c>
    </row>
    <row r="319" spans="1:3" ht="12.75">
      <c r="A319" s="77">
        <v>40085</v>
      </c>
      <c r="B319" s="78">
        <v>89.77389439526216</v>
      </c>
      <c r="C319" s="78">
        <v>86.26649361886221</v>
      </c>
    </row>
    <row r="320" spans="1:3" ht="12.75">
      <c r="A320" s="77">
        <v>40086</v>
      </c>
      <c r="B320" s="78">
        <v>89.42961037042005</v>
      </c>
      <c r="C320" s="78">
        <v>86.22855621557764</v>
      </c>
    </row>
    <row r="321" spans="1:3" ht="12.75">
      <c r="A321" s="77">
        <v>40087</v>
      </c>
      <c r="B321" s="78">
        <v>90.89693692695278</v>
      </c>
      <c r="C321" s="78">
        <v>87.4923043644653</v>
      </c>
    </row>
    <row r="322" spans="1:3" ht="12.75">
      <c r="A322" s="77">
        <v>40088</v>
      </c>
      <c r="B322" s="78">
        <v>88.22442185510907</v>
      </c>
      <c r="C322" s="78">
        <v>85.77996306094944</v>
      </c>
    </row>
    <row r="323" spans="1:3" ht="12.75">
      <c r="A323" s="77">
        <v>40091</v>
      </c>
      <c r="B323" s="78">
        <v>88.50009697114635</v>
      </c>
      <c r="C323" s="78">
        <v>85.40225294930033</v>
      </c>
    </row>
    <row r="324" spans="1:3" ht="12.75">
      <c r="A324" s="77">
        <v>40092</v>
      </c>
      <c r="B324" s="78">
        <v>90.70508473917191</v>
      </c>
      <c r="C324" s="78">
        <v>88.22043628013778</v>
      </c>
    </row>
    <row r="325" spans="1:3" ht="12.75">
      <c r="A325" s="77">
        <v>40093</v>
      </c>
      <c r="B325" s="78">
        <v>89.57902856784553</v>
      </c>
      <c r="C325" s="78">
        <v>87.07199787018087</v>
      </c>
    </row>
    <row r="326" spans="1:3" ht="12.75">
      <c r="A326" s="77">
        <v>40094</v>
      </c>
      <c r="B326" s="78">
        <v>90.26555511971198</v>
      </c>
      <c r="C326" s="78">
        <v>88.46070650094012</v>
      </c>
    </row>
    <row r="327" spans="1:3" ht="12.75">
      <c r="A327" s="77">
        <v>40095</v>
      </c>
      <c r="B327" s="78">
        <v>90.41351510441045</v>
      </c>
      <c r="C327" s="78">
        <v>88.61312168255712</v>
      </c>
    </row>
    <row r="328" spans="1:3" ht="12.75">
      <c r="A328" s="77">
        <v>40098</v>
      </c>
      <c r="B328" s="78">
        <v>91.01373976638459</v>
      </c>
      <c r="C328" s="78">
        <v>89.81181051265412</v>
      </c>
    </row>
    <row r="329" spans="1:3" ht="12.75">
      <c r="A329" s="77">
        <v>40099</v>
      </c>
      <c r="B329" s="78">
        <v>90.46499001367317</v>
      </c>
      <c r="C329" s="78">
        <v>89.390339273532</v>
      </c>
    </row>
    <row r="330" spans="1:3" ht="12.75">
      <c r="A330" s="77">
        <v>40100</v>
      </c>
      <c r="B330" s="78">
        <v>92.74344739959355</v>
      </c>
      <c r="C330" s="78">
        <v>93.01668912960282</v>
      </c>
    </row>
    <row r="331" spans="1:3" ht="12.75">
      <c r="A331" s="77">
        <v>40101</v>
      </c>
      <c r="B331" s="78">
        <v>91.86793647830932</v>
      </c>
      <c r="C331" s="78">
        <v>91.25576132714355</v>
      </c>
    </row>
    <row r="332" spans="1:3" ht="12.75">
      <c r="A332" s="77">
        <v>40102</v>
      </c>
      <c r="B332" s="78">
        <v>91.5337870319198</v>
      </c>
      <c r="C332" s="78">
        <v>91.04577447212101</v>
      </c>
    </row>
    <row r="333" spans="1:3" ht="12.75">
      <c r="A333" s="77">
        <v>40105</v>
      </c>
      <c r="B333" s="78">
        <v>92.90727759947077</v>
      </c>
      <c r="C333" s="78">
        <v>93.37859198988336</v>
      </c>
    </row>
    <row r="334" spans="1:3" ht="12.75">
      <c r="A334" s="77">
        <v>40106</v>
      </c>
      <c r="B334" s="78">
        <v>95.68349589974885</v>
      </c>
      <c r="C334" s="78">
        <v>94.59857901129803</v>
      </c>
    </row>
    <row r="335" spans="1:3" ht="12.75">
      <c r="A335" s="77">
        <v>40107</v>
      </c>
      <c r="B335" s="78">
        <v>96.36389795816193</v>
      </c>
      <c r="C335" s="78">
        <v>95.06664004392752</v>
      </c>
    </row>
    <row r="336" spans="1:3" ht="12.75">
      <c r="A336" s="77">
        <v>40108</v>
      </c>
      <c r="B336" s="78">
        <v>96.41821638224226</v>
      </c>
      <c r="C336" s="78">
        <v>95.51822825670976</v>
      </c>
    </row>
    <row r="337" spans="1:3" ht="12.75">
      <c r="A337" s="77">
        <v>40109</v>
      </c>
      <c r="B337" s="78">
        <v>97.85321922332673</v>
      </c>
      <c r="C337" s="78">
        <v>96.8734920714155</v>
      </c>
    </row>
    <row r="338" spans="1:3" ht="12.75">
      <c r="A338" s="77">
        <v>40112</v>
      </c>
      <c r="B338" s="78">
        <v>96.92650073177974</v>
      </c>
      <c r="C338" s="78">
        <v>95.04700577380656</v>
      </c>
    </row>
    <row r="339" spans="1:3" ht="12.75">
      <c r="A339" s="77">
        <v>40113</v>
      </c>
      <c r="B339" s="78">
        <v>95.14101646176347</v>
      </c>
      <c r="C339" s="78">
        <v>92.66892959949418</v>
      </c>
    </row>
    <row r="340" spans="1:3" ht="12.75">
      <c r="A340" s="77">
        <v>40114</v>
      </c>
      <c r="B340" s="78">
        <v>93.15551401269519</v>
      </c>
      <c r="C340" s="78">
        <v>90.41847618096807</v>
      </c>
    </row>
    <row r="341" spans="1:3" ht="12.75">
      <c r="A341" s="77">
        <v>40115</v>
      </c>
      <c r="B341" s="78">
        <v>94.20841651221762</v>
      </c>
      <c r="C341" s="78">
        <v>92.2018669195827</v>
      </c>
    </row>
    <row r="342" spans="1:3" ht="12.75">
      <c r="A342" s="77">
        <v>40116</v>
      </c>
      <c r="B342" s="78">
        <v>93.39259509855816</v>
      </c>
      <c r="C342" s="78">
        <v>91.0517645884291</v>
      </c>
    </row>
    <row r="343" spans="1:3" ht="12.75">
      <c r="A343" s="77">
        <v>40119</v>
      </c>
      <c r="B343" s="78">
        <v>93.05856716989588</v>
      </c>
      <c r="C343" s="78">
        <v>91.17140052247126</v>
      </c>
    </row>
    <row r="344" spans="1:3" ht="12.75">
      <c r="A344" s="77">
        <v>40120</v>
      </c>
      <c r="B344" s="78">
        <v>90.8739700765027</v>
      </c>
      <c r="C344" s="78">
        <v>87.92409191500691</v>
      </c>
    </row>
    <row r="345" spans="1:3" ht="12.75">
      <c r="A345" s="77">
        <v>40121</v>
      </c>
      <c r="B345" s="78">
        <v>92.71438035923556</v>
      </c>
      <c r="C345" s="78">
        <v>90.91365912910365</v>
      </c>
    </row>
    <row r="346" spans="1:3" ht="12.75">
      <c r="A346" s="77">
        <v>40122</v>
      </c>
      <c r="B346" s="78">
        <v>94.45157348444306</v>
      </c>
      <c r="C346" s="78">
        <v>93.77410605833708</v>
      </c>
    </row>
    <row r="347" spans="1:3" ht="12.75">
      <c r="A347" s="77">
        <v>40123</v>
      </c>
      <c r="B347" s="78">
        <v>93.62833948942139</v>
      </c>
      <c r="C347" s="78">
        <v>93.0865738198639</v>
      </c>
    </row>
    <row r="348" spans="1:3" ht="12.75">
      <c r="A348" s="77">
        <v>40126</v>
      </c>
      <c r="B348" s="78">
        <v>96.44400244396452</v>
      </c>
      <c r="C348" s="78">
        <v>96.48263698231253</v>
      </c>
    </row>
    <row r="349" spans="1:3" ht="12.75">
      <c r="A349" s="77">
        <v>40127</v>
      </c>
      <c r="B349" s="78">
        <v>96.92234482550784</v>
      </c>
      <c r="C349" s="78">
        <v>97.31376562006024</v>
      </c>
    </row>
    <row r="350" spans="1:3" ht="12.75">
      <c r="A350" s="77">
        <v>40129</v>
      </c>
      <c r="B350" s="78">
        <v>97.77160791770625</v>
      </c>
      <c r="C350" s="78">
        <v>98.69947919266544</v>
      </c>
    </row>
    <row r="351" spans="1:3" ht="12.75">
      <c r="A351" s="77">
        <v>40130</v>
      </c>
      <c r="B351" s="78">
        <v>96.68550677509936</v>
      </c>
      <c r="C351" s="78">
        <v>97.75237524750828</v>
      </c>
    </row>
    <row r="352" spans="1:3" ht="12.75">
      <c r="A352" s="77">
        <v>40133</v>
      </c>
      <c r="B352" s="78">
        <v>99.12341972271598</v>
      </c>
      <c r="C352" s="78">
        <v>101.8213281418992</v>
      </c>
    </row>
    <row r="353" spans="1:3" ht="12.75">
      <c r="A353" s="77">
        <v>40134</v>
      </c>
      <c r="B353" s="78">
        <v>98.97147395656373</v>
      </c>
      <c r="C353" s="78">
        <v>100.9491006505932</v>
      </c>
    </row>
    <row r="354" spans="1:3" ht="12.75">
      <c r="A354" s="77">
        <v>40135</v>
      </c>
      <c r="B354" s="78">
        <v>97.17845558745802</v>
      </c>
      <c r="C354" s="78">
        <v>99.21662590059735</v>
      </c>
    </row>
    <row r="355" spans="1:3" ht="12.75">
      <c r="A355" s="77">
        <v>40136</v>
      </c>
      <c r="B355" s="78">
        <v>95.61972339648852</v>
      </c>
      <c r="C355" s="78">
        <v>96.43588079668548</v>
      </c>
    </row>
    <row r="356" spans="1:3" ht="12.75">
      <c r="A356" s="77">
        <v>40137</v>
      </c>
      <c r="B356" s="78">
        <v>96.17928822692511</v>
      </c>
      <c r="C356" s="78">
        <v>96.90277708447728</v>
      </c>
    </row>
    <row r="357" spans="1:3" ht="12.75">
      <c r="A357" s="77">
        <v>40140</v>
      </c>
      <c r="B357" s="78">
        <v>98.17502246862776</v>
      </c>
      <c r="C357" s="78">
        <v>100.14659145742858</v>
      </c>
    </row>
    <row r="358" spans="1:3" ht="12.75">
      <c r="A358" s="77">
        <v>40141</v>
      </c>
      <c r="B358" s="78">
        <v>97.09339317838365</v>
      </c>
      <c r="C358" s="78">
        <v>98.81079552072414</v>
      </c>
    </row>
    <row r="359" spans="1:3" ht="12.75">
      <c r="A359" s="77">
        <v>40142</v>
      </c>
      <c r="B359" s="78">
        <v>96.91651197459986</v>
      </c>
      <c r="C359" s="78">
        <v>98.01194695419225</v>
      </c>
    </row>
    <row r="360" spans="1:3" ht="12.75">
      <c r="A360" s="77">
        <v>40143</v>
      </c>
      <c r="B360" s="78">
        <v>95.4544835909752</v>
      </c>
      <c r="C360" s="78">
        <v>95.27496297775338</v>
      </c>
    </row>
    <row r="361" spans="1:3" ht="12.75">
      <c r="A361" s="77">
        <v>40144</v>
      </c>
      <c r="B361" s="78">
        <v>94.98591123470274</v>
      </c>
      <c r="C361" s="78">
        <v>95.45250336944044</v>
      </c>
    </row>
    <row r="362" spans="1:3" ht="12.75">
      <c r="A362" s="77">
        <v>40147</v>
      </c>
      <c r="B362" s="78">
        <v>96.19705411864894</v>
      </c>
      <c r="C362" s="78">
        <v>96.93073096058171</v>
      </c>
    </row>
    <row r="363" spans="1:3" ht="12.75">
      <c r="A363" s="77">
        <v>40148</v>
      </c>
      <c r="B363" s="78">
        <v>96.98468341958662</v>
      </c>
      <c r="C363" s="78">
        <v>97.54704737183647</v>
      </c>
    </row>
    <row r="364" spans="1:3" ht="12.75">
      <c r="A364" s="77">
        <v>40149</v>
      </c>
      <c r="B364" s="78">
        <v>97.5587817702022</v>
      </c>
      <c r="C364" s="78">
        <v>98.64706567496964</v>
      </c>
    </row>
    <row r="365" spans="1:3" ht="12.75">
      <c r="A365" s="77">
        <v>40150</v>
      </c>
      <c r="B365" s="78">
        <v>97.70467595353745</v>
      </c>
      <c r="C365" s="78">
        <v>99.00148088986506</v>
      </c>
    </row>
    <row r="366" spans="1:3" ht="12.75">
      <c r="A366" s="77">
        <v>40151</v>
      </c>
      <c r="B366" s="78">
        <v>99.28712840486595</v>
      </c>
      <c r="C366" s="78">
        <v>101.59753074094411</v>
      </c>
    </row>
    <row r="367" spans="1:3" ht="12.75">
      <c r="A367" s="77">
        <v>40154</v>
      </c>
      <c r="B367" s="78">
        <v>98.75145395960654</v>
      </c>
      <c r="C367" s="78">
        <v>100.95542355114063</v>
      </c>
    </row>
    <row r="368" spans="1:3" ht="12.75">
      <c r="A368" s="77">
        <v>40155</v>
      </c>
      <c r="B368" s="78">
        <v>96.98728389894974</v>
      </c>
      <c r="C368" s="78">
        <v>98.40479874873127</v>
      </c>
    </row>
    <row r="369" spans="1:3" ht="12.75">
      <c r="A369" s="77">
        <v>40156</v>
      </c>
      <c r="B369" s="78">
        <v>95.39408928053241</v>
      </c>
      <c r="C369" s="78">
        <v>95.24135176958019</v>
      </c>
    </row>
    <row r="370" spans="1:3" ht="12.75">
      <c r="A370" s="77">
        <v>40157</v>
      </c>
      <c r="B370" s="78">
        <v>95.19501893975297</v>
      </c>
      <c r="C370" s="78">
        <v>95.4435181949783</v>
      </c>
    </row>
    <row r="371" spans="1:3" ht="12.75">
      <c r="A371" s="77">
        <v>40158</v>
      </c>
      <c r="B371" s="78">
        <v>95.9092515334322</v>
      </c>
      <c r="C371" s="78">
        <v>96.72906371154262</v>
      </c>
    </row>
    <row r="372" spans="1:3" ht="12.75">
      <c r="A372" s="77">
        <v>40161</v>
      </c>
      <c r="B372" s="78">
        <v>96.65512734328709</v>
      </c>
      <c r="C372" s="78">
        <v>98.09297991647117</v>
      </c>
    </row>
    <row r="373" spans="1:3" ht="12.75">
      <c r="A373" s="77">
        <v>40162</v>
      </c>
      <c r="B373" s="78">
        <v>96.74830713654168</v>
      </c>
      <c r="C373" s="78">
        <v>98.28100301169736</v>
      </c>
    </row>
    <row r="374" spans="1:3" ht="12.75">
      <c r="A374" s="77">
        <v>40163</v>
      </c>
      <c r="B374" s="78">
        <v>97.033655063668</v>
      </c>
      <c r="C374" s="78">
        <v>98.55787949882694</v>
      </c>
    </row>
    <row r="375" spans="1:3" ht="12.75">
      <c r="A375" s="77">
        <v>40164</v>
      </c>
      <c r="B375" s="78">
        <v>96.12861533466224</v>
      </c>
      <c r="C375" s="78">
        <v>97.22890563902894</v>
      </c>
    </row>
    <row r="376" spans="1:3" ht="12.75">
      <c r="A376" s="77">
        <v>40165</v>
      </c>
      <c r="B376" s="78">
        <v>95.7548025020986</v>
      </c>
      <c r="C376" s="78">
        <v>97.18597647215428</v>
      </c>
    </row>
    <row r="377" spans="1:3" ht="12.75">
      <c r="A377" s="77">
        <v>40168</v>
      </c>
      <c r="B377" s="78">
        <v>96.20174470292075</v>
      </c>
      <c r="C377" s="78">
        <v>97.69031098687167</v>
      </c>
    </row>
    <row r="378" spans="1:3" ht="12.75">
      <c r="A378" s="77">
        <v>40169</v>
      </c>
      <c r="B378" s="78">
        <v>96.72067400536524</v>
      </c>
      <c r="C378" s="78">
        <v>98.12426163496897</v>
      </c>
    </row>
    <row r="379" spans="1:3" ht="12.75">
      <c r="A379" s="77">
        <v>40170</v>
      </c>
      <c r="B379" s="78">
        <v>96.45163375723577</v>
      </c>
      <c r="C379" s="78">
        <v>97.9781693538994</v>
      </c>
    </row>
    <row r="380" spans="1:3" ht="12.75">
      <c r="A380" s="77">
        <v>40175</v>
      </c>
      <c r="B380" s="78">
        <v>97.33608838324552</v>
      </c>
      <c r="C380" s="78">
        <v>98.88300970066058</v>
      </c>
    </row>
    <row r="381" spans="1:3" ht="12.75">
      <c r="A381" s="77">
        <v>40176</v>
      </c>
      <c r="B381" s="78">
        <v>97.89750028313631</v>
      </c>
      <c r="C381" s="78">
        <v>98.62011015158323</v>
      </c>
    </row>
    <row r="382" spans="1:3" ht="12.75">
      <c r="A382" s="77">
        <v>40177</v>
      </c>
      <c r="B382" s="78">
        <v>97.44375308958821</v>
      </c>
      <c r="C382" s="78">
        <v>97.74605234696085</v>
      </c>
    </row>
    <row r="383" spans="1:3" ht="12.75">
      <c r="A383" s="77">
        <v>40178</v>
      </c>
      <c r="B383" s="78">
        <v>97.18013253209405</v>
      </c>
      <c r="C383" s="78">
        <v>97.6571989550575</v>
      </c>
    </row>
    <row r="384" spans="1:3" ht="12.75">
      <c r="A384" s="77">
        <v>40182</v>
      </c>
      <c r="B384" s="78">
        <v>99.09828985672087</v>
      </c>
      <c r="C384" s="78">
        <v>99.88735253498395</v>
      </c>
    </row>
    <row r="385" spans="1:3" ht="12.75">
      <c r="A385" s="77">
        <v>40183</v>
      </c>
      <c r="B385" s="78">
        <v>99.77091478059002</v>
      </c>
      <c r="C385" s="78">
        <v>100.65691608845405</v>
      </c>
    </row>
    <row r="386" spans="1:3" ht="12.75">
      <c r="A386" s="77">
        <v>40184</v>
      </c>
      <c r="B386" s="78">
        <v>100.2326092335002</v>
      </c>
      <c r="C386" s="78">
        <v>100.8361204013378</v>
      </c>
    </row>
    <row r="387" spans="1:3" ht="12.75">
      <c r="A387" s="77">
        <v>40185</v>
      </c>
      <c r="B387" s="78">
        <v>99.2010938539736</v>
      </c>
      <c r="C387" s="78">
        <v>100.11847118920448</v>
      </c>
    </row>
    <row r="388" spans="1:3" ht="12.75">
      <c r="A388" s="77">
        <v>40186</v>
      </c>
      <c r="B388" s="78">
        <v>99.45479856492425</v>
      </c>
      <c r="C388" s="78">
        <v>100.53312035142017</v>
      </c>
    </row>
    <row r="389" spans="1:3" ht="12.75">
      <c r="A389" s="77">
        <v>40189</v>
      </c>
      <c r="B389" s="78">
        <v>100.47722441845262</v>
      </c>
      <c r="C389" s="78">
        <v>101.96608928601142</v>
      </c>
    </row>
    <row r="390" spans="1:3" ht="12.75">
      <c r="A390" s="77">
        <v>40190</v>
      </c>
      <c r="B390" s="78">
        <v>99.55014137372389</v>
      </c>
      <c r="C390" s="78">
        <v>101.02564102564104</v>
      </c>
    </row>
    <row r="391" spans="1:3" ht="12.75">
      <c r="A391" s="77">
        <v>40191</v>
      </c>
      <c r="B391" s="78">
        <v>99.9859039436391</v>
      </c>
      <c r="C391" s="78">
        <v>101.70851428476348</v>
      </c>
    </row>
    <row r="392" spans="1:3" ht="12.75">
      <c r="A392" s="77">
        <v>40192</v>
      </c>
      <c r="B392" s="78">
        <v>99.8598900604818</v>
      </c>
      <c r="C392" s="78">
        <v>101.5159986023062</v>
      </c>
    </row>
    <row r="393" spans="1:3" ht="12.75">
      <c r="A393" s="77">
        <v>40193</v>
      </c>
      <c r="B393" s="78">
        <v>99.6214236725282</v>
      </c>
      <c r="C393" s="78">
        <v>101.13712374581941</v>
      </c>
    </row>
    <row r="394" spans="1:3" ht="12.75">
      <c r="A394" s="77">
        <v>40196</v>
      </c>
      <c r="B394" s="78">
        <v>100.26767924958428</v>
      </c>
      <c r="C394" s="78">
        <v>101.80968069352237</v>
      </c>
    </row>
    <row r="395" spans="1:3" ht="12.75">
      <c r="A395" s="77">
        <v>40197</v>
      </c>
      <c r="B395" s="78">
        <v>100.9699544989022</v>
      </c>
      <c r="C395" s="78">
        <v>103.72169254064129</v>
      </c>
    </row>
    <row r="396" spans="1:3" ht="12.75">
      <c r="A396" s="77">
        <v>40198</v>
      </c>
      <c r="B396" s="78">
        <v>101.14457547295915</v>
      </c>
      <c r="C396" s="78">
        <v>104.12652456779648</v>
      </c>
    </row>
    <row r="397" spans="1:3" ht="12.75">
      <c r="A397" s="77">
        <v>40199</v>
      </c>
      <c r="B397" s="78">
        <v>100.48796658554143</v>
      </c>
      <c r="C397" s="78">
        <v>103.74581939799332</v>
      </c>
    </row>
    <row r="398" spans="1:3" ht="12.75">
      <c r="A398" s="77">
        <v>40200</v>
      </c>
      <c r="B398" s="78">
        <v>98.3496434426847</v>
      </c>
      <c r="C398" s="78">
        <v>101.00717150035774</v>
      </c>
    </row>
    <row r="399" spans="1:3" ht="12.75">
      <c r="A399" s="77">
        <v>40203</v>
      </c>
      <c r="B399" s="78">
        <v>98.45446463420976</v>
      </c>
      <c r="C399" s="78">
        <v>101.10584202732159</v>
      </c>
    </row>
    <row r="400" spans="1:3" ht="12.75">
      <c r="A400" s="77">
        <v>40204</v>
      </c>
      <c r="B400" s="78">
        <v>97.34685485387978</v>
      </c>
      <c r="C400" s="78">
        <v>99.42195377626916</v>
      </c>
    </row>
    <row r="401" spans="1:3" ht="12.75">
      <c r="A401" s="77">
        <v>40205</v>
      </c>
      <c r="B401" s="78">
        <v>97.1195194897422</v>
      </c>
      <c r="C401" s="78">
        <v>99.56638213614204</v>
      </c>
    </row>
    <row r="402" spans="1:3" ht="12.75">
      <c r="A402" s="77">
        <v>40206</v>
      </c>
      <c r="B402" s="78">
        <v>97.01469829821714</v>
      </c>
      <c r="C402" s="78">
        <v>99.54292084726868</v>
      </c>
    </row>
    <row r="403" spans="1:3" ht="12.75">
      <c r="A403" s="77">
        <v>40207</v>
      </c>
      <c r="B403" s="78">
        <v>97.35577425505987</v>
      </c>
      <c r="C403" s="78">
        <v>100.0497512437811</v>
      </c>
    </row>
    <row r="404" spans="1:3" ht="12.75">
      <c r="A404" s="77">
        <v>40210</v>
      </c>
      <c r="B404" s="78">
        <v>96.57485273266634</v>
      </c>
      <c r="C404" s="78">
        <v>99.01013328008786</v>
      </c>
    </row>
    <row r="405" spans="1:3" ht="12.75">
      <c r="A405" s="77">
        <v>40211</v>
      </c>
      <c r="B405" s="78">
        <v>96.98091637004188</v>
      </c>
      <c r="C405" s="78">
        <v>99.00198006622406</v>
      </c>
    </row>
    <row r="406" spans="1:3" ht="12.75">
      <c r="A406" s="77">
        <v>40212</v>
      </c>
      <c r="B406" s="78">
        <v>97.50273779439493</v>
      </c>
      <c r="C406" s="78">
        <v>99.63027671009502</v>
      </c>
    </row>
    <row r="407" spans="1:3" ht="12.75">
      <c r="A407" s="77">
        <v>40213</v>
      </c>
      <c r="B407" s="78">
        <v>94.24752091684638</v>
      </c>
      <c r="C407" s="78">
        <v>95.73187573836503</v>
      </c>
    </row>
    <row r="408" spans="1:3" ht="12.75">
      <c r="A408" s="77">
        <v>40214</v>
      </c>
      <c r="B408" s="78">
        <v>91.14534346499535</v>
      </c>
      <c r="C408" s="78">
        <v>91.62481904856986</v>
      </c>
    </row>
    <row r="409" spans="1:3" ht="12.75">
      <c r="A409" s="77">
        <v>40217</v>
      </c>
      <c r="B409" s="78">
        <v>90.74282814525549</v>
      </c>
      <c r="C409" s="78">
        <v>90.90916654187258</v>
      </c>
    </row>
    <row r="410" spans="1:3" ht="12.75">
      <c r="A410" s="77">
        <v>40218</v>
      </c>
      <c r="B410" s="78">
        <v>91.42024086757824</v>
      </c>
      <c r="C410" s="78">
        <v>91.80984708564203</v>
      </c>
    </row>
    <row r="411" spans="1:3" ht="12.75">
      <c r="A411" s="77">
        <v>40219</v>
      </c>
      <c r="B411" s="78">
        <v>91.83485935295212</v>
      </c>
      <c r="C411" s="78">
        <v>92.34379939766053</v>
      </c>
    </row>
    <row r="412" spans="1:3" ht="12.75">
      <c r="A412" s="77">
        <v>40220</v>
      </c>
      <c r="B412" s="78">
        <v>90.70695611217154</v>
      </c>
      <c r="C412" s="78">
        <v>90.53228839082182</v>
      </c>
    </row>
    <row r="413" spans="1:3" ht="12.75">
      <c r="A413" s="77">
        <v>40221</v>
      </c>
      <c r="B413" s="78">
        <v>92.19066325833745</v>
      </c>
      <c r="C413" s="78">
        <v>92.94364298906804</v>
      </c>
    </row>
    <row r="414" spans="1:3" ht="12.75">
      <c r="A414" s="77">
        <v>40224</v>
      </c>
      <c r="B414" s="78">
        <v>93.66323938068733</v>
      </c>
      <c r="C414" s="78">
        <v>96.034210219804</v>
      </c>
    </row>
    <row r="415" spans="1:3" ht="12.75">
      <c r="A415" s="77">
        <v>40225</v>
      </c>
      <c r="B415" s="78">
        <v>93.23620178358858</v>
      </c>
      <c r="C415" s="78">
        <v>94.77079485515567</v>
      </c>
    </row>
    <row r="416" spans="1:3" ht="12.75">
      <c r="A416" s="77">
        <v>40226</v>
      </c>
      <c r="B416" s="78">
        <v>94.51821380606646</v>
      </c>
      <c r="C416" s="78">
        <v>96.31757599960066</v>
      </c>
    </row>
    <row r="417" spans="1:3" ht="12.75">
      <c r="A417" s="77">
        <v>40227</v>
      </c>
      <c r="B417" s="78">
        <v>93.77892425702845</v>
      </c>
      <c r="C417" s="78">
        <v>94.00821977071166</v>
      </c>
    </row>
    <row r="418" spans="1:3" ht="12.75">
      <c r="A418" s="77">
        <v>40228</v>
      </c>
      <c r="B418" s="78">
        <v>93.9332031635439</v>
      </c>
      <c r="C418" s="78">
        <v>93.11535965656667</v>
      </c>
    </row>
    <row r="419" spans="1:3" ht="12.75">
      <c r="A419" s="77">
        <v>40231</v>
      </c>
      <c r="B419" s="78">
        <v>94.45072286035231</v>
      </c>
      <c r="C419" s="78">
        <v>93.9588013111699</v>
      </c>
    </row>
    <row r="420" spans="1:3" ht="12.75">
      <c r="A420" s="77">
        <v>40232</v>
      </c>
      <c r="B420" s="78">
        <v>93.65101469732608</v>
      </c>
      <c r="C420" s="78">
        <v>93.10687365846354</v>
      </c>
    </row>
    <row r="421" spans="1:3" ht="12.75">
      <c r="A421" s="77">
        <v>40233</v>
      </c>
      <c r="B421" s="78">
        <v>93.44020574409436</v>
      </c>
      <c r="C421" s="78">
        <v>92.81984725203415</v>
      </c>
    </row>
    <row r="422" spans="1:3" ht="12.75">
      <c r="A422" s="77">
        <v>40234</v>
      </c>
      <c r="B422" s="78">
        <v>92.23071550123875</v>
      </c>
      <c r="C422" s="78">
        <v>91.1679062879582</v>
      </c>
    </row>
    <row r="423" spans="1:3" ht="12.75">
      <c r="A423" s="77">
        <v>40235</v>
      </c>
      <c r="B423" s="78">
        <v>94.07564624342528</v>
      </c>
      <c r="C423" s="78">
        <v>93.7637897469176</v>
      </c>
    </row>
    <row r="424" spans="1:3" ht="12.75">
      <c r="A424" s="77">
        <v>40238</v>
      </c>
      <c r="B424" s="78">
        <v>94.7500210225668</v>
      </c>
      <c r="C424" s="78">
        <v>94.51737965689945</v>
      </c>
    </row>
    <row r="425" spans="1:3" ht="12.75">
      <c r="A425" s="77">
        <v>40239</v>
      </c>
      <c r="B425" s="78">
        <v>96.3283175676234</v>
      </c>
      <c r="C425" s="78">
        <v>96.8491988219438</v>
      </c>
    </row>
    <row r="426" spans="1:3" ht="12.75">
      <c r="A426" s="77">
        <v>40240</v>
      </c>
      <c r="B426" s="78">
        <v>96.72050388054711</v>
      </c>
      <c r="C426" s="78">
        <v>96.92823507878667</v>
      </c>
    </row>
    <row r="427" spans="1:3" ht="12.75">
      <c r="A427" s="77">
        <v>40241</v>
      </c>
      <c r="B427" s="78">
        <v>96.93559025777799</v>
      </c>
      <c r="C427" s="78">
        <v>97.27200119802326</v>
      </c>
    </row>
    <row r="428" spans="1:3" ht="12.75">
      <c r="A428" s="77">
        <v>40242</v>
      </c>
      <c r="B428" s="78">
        <v>98.07520780746536</v>
      </c>
      <c r="C428" s="78">
        <v>98.07068337243548</v>
      </c>
    </row>
    <row r="429" spans="1:3" ht="12.75">
      <c r="A429" s="77">
        <v>40245</v>
      </c>
      <c r="B429" s="78">
        <v>98.7078290955241</v>
      </c>
      <c r="C429" s="78">
        <v>98.80630293349307</v>
      </c>
    </row>
    <row r="430" spans="1:3" ht="12.75">
      <c r="A430" s="77">
        <v>40246</v>
      </c>
      <c r="B430" s="78">
        <v>98.63593920808354</v>
      </c>
      <c r="C430" s="78">
        <v>98.56969333932345</v>
      </c>
    </row>
    <row r="431" spans="1:3" ht="12.75">
      <c r="A431" s="77">
        <v>40247</v>
      </c>
      <c r="B431" s="78">
        <v>99.62266315334612</v>
      </c>
      <c r="C431" s="78">
        <v>99.03941829314964</v>
      </c>
    </row>
    <row r="432" spans="1:3" ht="12.75">
      <c r="A432" s="77">
        <v>40248</v>
      </c>
      <c r="B432" s="78">
        <v>99.65505977943074</v>
      </c>
      <c r="C432" s="78">
        <v>98.97918434582938</v>
      </c>
    </row>
    <row r="433" spans="1:3" ht="12.75">
      <c r="A433" s="77">
        <v>40249</v>
      </c>
      <c r="B433" s="78">
        <v>100.26087425685833</v>
      </c>
      <c r="C433" s="78">
        <v>99.24690926637714</v>
      </c>
    </row>
    <row r="434" spans="1:3" ht="12.75">
      <c r="A434" s="77">
        <v>40252</v>
      </c>
      <c r="B434" s="78">
        <v>99.59405788035171</v>
      </c>
      <c r="C434" s="78">
        <v>98.4976455515067</v>
      </c>
    </row>
    <row r="435" spans="1:3" ht="12.75">
      <c r="A435" s="77">
        <v>40253</v>
      </c>
      <c r="B435" s="78">
        <v>101.23182520112398</v>
      </c>
      <c r="C435" s="78">
        <v>100.40965739862561</v>
      </c>
    </row>
    <row r="436" spans="1:3" ht="12.75">
      <c r="A436" s="77">
        <v>40254</v>
      </c>
      <c r="B436" s="78">
        <v>101.9797668123421</v>
      </c>
      <c r="C436" s="78">
        <v>101.241451604852</v>
      </c>
    </row>
    <row r="437" spans="1:3" ht="12.75">
      <c r="A437" s="77">
        <v>40255</v>
      </c>
      <c r="B437" s="78">
        <v>101.44764068471838</v>
      </c>
      <c r="C437" s="78">
        <v>100.2848633088737</v>
      </c>
    </row>
    <row r="438" spans="1:3" ht="12.75">
      <c r="A438" s="77">
        <v>40256</v>
      </c>
      <c r="B438" s="78">
        <v>101.13111130877994</v>
      </c>
      <c r="C438" s="78">
        <v>100.0276210918651</v>
      </c>
    </row>
    <row r="439" spans="1:3" ht="12.75">
      <c r="A439" s="77">
        <v>40259</v>
      </c>
      <c r="B439" s="78">
        <v>100.9983410399876</v>
      </c>
      <c r="C439" s="78">
        <v>99.83810046756186</v>
      </c>
    </row>
    <row r="440" spans="1:3" ht="12.75">
      <c r="A440" s="77">
        <v>40260</v>
      </c>
      <c r="B440" s="78">
        <v>101.78951865856094</v>
      </c>
      <c r="C440" s="78">
        <v>100.61498527429741</v>
      </c>
    </row>
    <row r="441" spans="1:3" ht="12.75">
      <c r="A441" s="77">
        <v>40261</v>
      </c>
      <c r="B441" s="78">
        <v>101.56534275533181</v>
      </c>
      <c r="C441" s="78">
        <v>100.3870280703506</v>
      </c>
    </row>
    <row r="442" spans="1:3" ht="12.75">
      <c r="A442" s="77">
        <v>40262</v>
      </c>
      <c r="B442" s="78">
        <v>103.12154737757453</v>
      </c>
      <c r="C442" s="78">
        <v>102.87858367027738</v>
      </c>
    </row>
    <row r="443" spans="1:3" ht="12.75">
      <c r="A443" s="77">
        <v>40263</v>
      </c>
      <c r="B443" s="78">
        <v>103.03619332595477</v>
      </c>
      <c r="C443" s="78">
        <v>102.54263798066525</v>
      </c>
    </row>
    <row r="444" spans="1:3" ht="12.75">
      <c r="A444" s="77">
        <v>40266</v>
      </c>
      <c r="B444" s="78">
        <v>102.91739759579606</v>
      </c>
      <c r="C444" s="78">
        <v>101.74944674620211</v>
      </c>
    </row>
    <row r="445" spans="1:3" ht="12.75">
      <c r="A445" s="77">
        <v>40267</v>
      </c>
      <c r="B445" s="78">
        <v>103.50284570213671</v>
      </c>
      <c r="C445" s="78">
        <v>102.592056440207</v>
      </c>
    </row>
    <row r="446" spans="1:3" ht="12.75">
      <c r="A446" s="77">
        <v>40268</v>
      </c>
      <c r="B446" s="78">
        <v>103.16006849711249</v>
      </c>
      <c r="C446" s="78">
        <v>102.46709595833542</v>
      </c>
    </row>
    <row r="447" spans="1:3" ht="12.75">
      <c r="A447" s="77">
        <v>40269</v>
      </c>
      <c r="B447" s="78">
        <v>104.87293377332472</v>
      </c>
      <c r="C447" s="78">
        <v>105.95317725752508</v>
      </c>
    </row>
    <row r="448" spans="1:3" ht="12.75">
      <c r="A448" s="77">
        <v>40274</v>
      </c>
      <c r="B448" s="78">
        <v>105.87112899203962</v>
      </c>
      <c r="C448" s="78">
        <v>107.65253997570676</v>
      </c>
    </row>
    <row r="449" spans="1:3" ht="12.75">
      <c r="A449" s="77">
        <v>40275</v>
      </c>
      <c r="B449" s="78">
        <v>105.25374602697791</v>
      </c>
      <c r="C449" s="78">
        <v>107.35236859182349</v>
      </c>
    </row>
    <row r="450" spans="1:3" ht="12.75">
      <c r="A450" s="77">
        <v>40276</v>
      </c>
      <c r="B450" s="78">
        <v>103.8179411688936</v>
      </c>
      <c r="C450" s="78">
        <v>105.6406928567863</v>
      </c>
    </row>
    <row r="451" spans="1:3" ht="12.75">
      <c r="A451" s="77">
        <v>40277</v>
      </c>
      <c r="B451" s="78">
        <v>105.14258161009043</v>
      </c>
      <c r="C451" s="78">
        <v>106.83089568878019</v>
      </c>
    </row>
    <row r="452" spans="1:3" ht="12.75">
      <c r="A452" s="77">
        <v>40280</v>
      </c>
      <c r="B452" s="78">
        <v>105.85219653013421</v>
      </c>
      <c r="C452" s="78">
        <v>107.42291885056325</v>
      </c>
    </row>
    <row r="453" spans="1:3" ht="12.75">
      <c r="A453" s="77">
        <v>40281</v>
      </c>
      <c r="B453" s="78">
        <v>106.27408177559758</v>
      </c>
      <c r="C453" s="78">
        <v>108.76337376661841</v>
      </c>
    </row>
    <row r="454" spans="1:3" ht="12.75">
      <c r="A454" s="77">
        <v>40282</v>
      </c>
      <c r="B454" s="78">
        <v>107.12674736415897</v>
      </c>
      <c r="C454" s="78">
        <v>110.5291269405481</v>
      </c>
    </row>
    <row r="455" spans="1:3" ht="12.75">
      <c r="A455" s="77">
        <v>40283</v>
      </c>
      <c r="B455" s="78">
        <v>107.08205314407675</v>
      </c>
      <c r="C455" s="78">
        <v>110.28303299555733</v>
      </c>
    </row>
    <row r="456" spans="1:3" ht="12.75">
      <c r="A456" s="77">
        <v>40284</v>
      </c>
      <c r="B456" s="78">
        <v>106.7230654742375</v>
      </c>
      <c r="C456" s="78">
        <v>109.92878417278159</v>
      </c>
    </row>
    <row r="457" spans="1:3" ht="12.75">
      <c r="A457" s="77">
        <v>40287</v>
      </c>
      <c r="B457" s="78">
        <v>104.2377363094483</v>
      </c>
      <c r="C457" s="78">
        <v>107.15602589061383</v>
      </c>
    </row>
    <row r="458" spans="1:3" ht="12.75">
      <c r="A458" s="77">
        <v>40288</v>
      </c>
      <c r="B458" s="78">
        <v>105.6399779712664</v>
      </c>
      <c r="C458" s="78">
        <v>109.18318108454385</v>
      </c>
    </row>
    <row r="459" spans="1:3" ht="12.75">
      <c r="A459" s="77">
        <v>40289</v>
      </c>
      <c r="B459" s="78">
        <v>105.034552350566</v>
      </c>
      <c r="C459" s="78">
        <v>107.21376395613905</v>
      </c>
    </row>
    <row r="460" spans="1:3" ht="12.75">
      <c r="A460" s="77">
        <v>40290</v>
      </c>
      <c r="B460" s="78">
        <v>102.94848183042639</v>
      </c>
      <c r="C460" s="78">
        <v>104.1366744870963</v>
      </c>
    </row>
    <row r="461" spans="1:3" ht="12.75">
      <c r="A461" s="77">
        <v>40291</v>
      </c>
      <c r="B461" s="78">
        <v>104.04340516003155</v>
      </c>
      <c r="C461" s="78">
        <v>105.41589710311321</v>
      </c>
    </row>
    <row r="462" spans="1:3" ht="12.75">
      <c r="A462" s="77">
        <v>40294</v>
      </c>
      <c r="B462" s="78">
        <v>106.12089652862738</v>
      </c>
      <c r="C462" s="78">
        <v>107.84339173696735</v>
      </c>
    </row>
    <row r="463" spans="1:3" ht="12.75">
      <c r="A463" s="77">
        <v>40295</v>
      </c>
      <c r="B463" s="78">
        <v>104.89320293022986</v>
      </c>
      <c r="C463" s="78">
        <v>105.33985590442437</v>
      </c>
    </row>
    <row r="464" spans="1:3" ht="12.75">
      <c r="A464" s="77">
        <v>40296</v>
      </c>
      <c r="B464" s="78">
        <v>103.05772626722332</v>
      </c>
      <c r="C464" s="78">
        <v>103.13482753456798</v>
      </c>
    </row>
    <row r="465" spans="1:3" ht="12.75">
      <c r="A465" s="77">
        <v>40297</v>
      </c>
      <c r="B465" s="78">
        <v>104.58729420365302</v>
      </c>
      <c r="C465" s="78">
        <v>105.95084776784972</v>
      </c>
    </row>
    <row r="466" spans="1:3" ht="12.75">
      <c r="A466" s="77">
        <v>40298</v>
      </c>
      <c r="B466" s="78">
        <v>105.22261318525669</v>
      </c>
      <c r="C466" s="78">
        <v>107.06800445930881</v>
      </c>
    </row>
    <row r="467" spans="1:3" ht="12.75">
      <c r="A467" s="77">
        <v>40302</v>
      </c>
      <c r="B467" s="78">
        <v>102.12515062122291</v>
      </c>
      <c r="C467" s="78">
        <v>103.35363317193298</v>
      </c>
    </row>
    <row r="468" spans="1:3" ht="12.75">
      <c r="A468" s="77">
        <v>40303</v>
      </c>
      <c r="B468" s="78">
        <v>100.34423541775121</v>
      </c>
      <c r="C468" s="78">
        <v>101.24644336844207</v>
      </c>
    </row>
    <row r="469" spans="1:3" ht="12.75">
      <c r="A469" s="77">
        <v>40304</v>
      </c>
      <c r="B469" s="78">
        <v>99.57191735044692</v>
      </c>
      <c r="C469" s="78">
        <v>100.93529010466065</v>
      </c>
    </row>
    <row r="470" spans="1:3" ht="12.75">
      <c r="A470" s="77">
        <v>40305</v>
      </c>
      <c r="B470" s="78">
        <v>97.02845410494173</v>
      </c>
      <c r="C470" s="78">
        <v>97.84721875571974</v>
      </c>
    </row>
    <row r="471" spans="1:3" ht="12.75">
      <c r="A471" s="77">
        <v>40308</v>
      </c>
      <c r="B471" s="78">
        <v>101.57508847705721</v>
      </c>
      <c r="C471" s="78">
        <v>104.117705785454</v>
      </c>
    </row>
    <row r="472" spans="1:3" ht="12.75">
      <c r="A472" s="77">
        <v>40309</v>
      </c>
      <c r="B472" s="78">
        <v>100.7457785956731</v>
      </c>
      <c r="C472" s="78">
        <v>103.11918667531906</v>
      </c>
    </row>
    <row r="473" spans="1:3" ht="12.75">
      <c r="A473" s="77">
        <v>40310</v>
      </c>
      <c r="B473" s="78">
        <v>101.82359222928159</v>
      </c>
      <c r="C473" s="78">
        <v>103.3697732075409</v>
      </c>
    </row>
    <row r="474" spans="1:3" ht="12.75">
      <c r="A474" s="77">
        <v>40311</v>
      </c>
      <c r="B474" s="78">
        <v>101.8678003784548</v>
      </c>
      <c r="C474" s="78">
        <v>103.05146508261369</v>
      </c>
    </row>
    <row r="475" spans="1:3" ht="12.75">
      <c r="A475" s="77">
        <v>40312</v>
      </c>
      <c r="B475" s="78">
        <v>99.82790659466983</v>
      </c>
      <c r="C475" s="78">
        <v>101.41699529110302</v>
      </c>
    </row>
    <row r="476" spans="1:3" ht="12.75">
      <c r="A476" s="77">
        <v>40315</v>
      </c>
      <c r="B476" s="78">
        <v>100.33128162802646</v>
      </c>
      <c r="C476" s="78">
        <v>102.42200369390507</v>
      </c>
    </row>
    <row r="477" spans="1:3" ht="12.75">
      <c r="A477" s="77">
        <v>40316</v>
      </c>
      <c r="B477" s="78">
        <v>101.01197532898493</v>
      </c>
      <c r="C477" s="78">
        <v>103.90056406928568</v>
      </c>
    </row>
    <row r="478" spans="1:3" ht="12.75">
      <c r="A478" s="77">
        <v>40317</v>
      </c>
      <c r="B478" s="78">
        <v>98.28774231242403</v>
      </c>
      <c r="C478" s="78">
        <v>100.60832958951065</v>
      </c>
    </row>
    <row r="479" spans="1:3" ht="12.75">
      <c r="A479" s="77">
        <v>40318</v>
      </c>
      <c r="B479" s="78">
        <v>95.51998164596247</v>
      </c>
      <c r="C479" s="78">
        <v>96.92191217823924</v>
      </c>
    </row>
    <row r="480" spans="1:3" ht="12.75">
      <c r="A480" s="77">
        <v>40319</v>
      </c>
      <c r="B480" s="78">
        <v>96.1948911031039</v>
      </c>
      <c r="C480" s="78">
        <v>97.8944741177058</v>
      </c>
    </row>
    <row r="481" spans="1:3" ht="12.75">
      <c r="A481" s="77">
        <v>40322</v>
      </c>
      <c r="B481" s="78">
        <v>97.02128455903403</v>
      </c>
      <c r="C481" s="78">
        <v>98.97036556348692</v>
      </c>
    </row>
    <row r="482" spans="1:3" ht="12.75">
      <c r="A482" s="77">
        <v>40323</v>
      </c>
      <c r="B482" s="78">
        <v>95.04963513087216</v>
      </c>
      <c r="C482" s="78">
        <v>96.26832393217857</v>
      </c>
    </row>
    <row r="483" spans="1:3" ht="12.75">
      <c r="A483" s="77">
        <v>40324</v>
      </c>
      <c r="B483" s="78">
        <v>98.55167881600903</v>
      </c>
      <c r="C483" s="78">
        <v>100.58869531938969</v>
      </c>
    </row>
    <row r="484" spans="1:3" ht="12.75">
      <c r="A484" s="77">
        <v>40325</v>
      </c>
      <c r="B484" s="78">
        <v>99.53806251163532</v>
      </c>
      <c r="C484" s="78">
        <v>101.96326061997705</v>
      </c>
    </row>
    <row r="485" spans="1:3" ht="12.75">
      <c r="A485" s="77">
        <v>40326</v>
      </c>
      <c r="B485" s="78">
        <v>100.63896451342114</v>
      </c>
      <c r="C485" s="78">
        <v>104.19707482653622</v>
      </c>
    </row>
    <row r="486" spans="1:3" ht="12.75">
      <c r="A486" s="77">
        <v>40329</v>
      </c>
      <c r="B486" s="78">
        <v>100.93284298500032</v>
      </c>
      <c r="C486" s="78">
        <v>104.95981630309988</v>
      </c>
    </row>
    <row r="487" spans="1:3" ht="12.75">
      <c r="A487" s="77">
        <v>40330</v>
      </c>
      <c r="B487" s="78">
        <v>99.47815427210152</v>
      </c>
      <c r="C487" s="78">
        <v>102.69355563320522</v>
      </c>
    </row>
    <row r="488" spans="1:3" ht="12.75">
      <c r="A488" s="77">
        <v>40331</v>
      </c>
      <c r="B488" s="78">
        <v>99.87158006584316</v>
      </c>
      <c r="C488" s="78">
        <v>102.0645934208556</v>
      </c>
    </row>
    <row r="489" spans="1:3" ht="12.75">
      <c r="A489" s="77">
        <v>40333</v>
      </c>
      <c r="B489" s="78">
        <v>98.31078207351044</v>
      </c>
      <c r="C489" s="78">
        <v>99.52195544019035</v>
      </c>
    </row>
    <row r="490" spans="1:3" ht="12.75">
      <c r="A490" s="77">
        <v>40336</v>
      </c>
      <c r="B490" s="78">
        <v>97.27924239043838</v>
      </c>
      <c r="C490" s="78">
        <v>98.11527646050683</v>
      </c>
    </row>
    <row r="491" spans="1:3" ht="12.75">
      <c r="A491" s="77">
        <v>40337</v>
      </c>
      <c r="B491" s="78">
        <v>97.15366597109919</v>
      </c>
      <c r="C491" s="78">
        <v>97.85670310654088</v>
      </c>
    </row>
    <row r="492" spans="1:3" ht="12.75">
      <c r="A492" s="77">
        <v>40338</v>
      </c>
      <c r="B492" s="78">
        <v>97.68190353145096</v>
      </c>
      <c r="C492" s="78">
        <v>98.89465714903743</v>
      </c>
    </row>
    <row r="493" spans="1:3" ht="12.75">
      <c r="A493" s="77">
        <v>40339</v>
      </c>
      <c r="B493" s="78">
        <v>98.8343290495904</v>
      </c>
      <c r="C493" s="78">
        <v>100.99868550225462</v>
      </c>
    </row>
    <row r="494" spans="1:3" ht="12.75">
      <c r="A494" s="77">
        <v>40340</v>
      </c>
      <c r="B494" s="78">
        <v>98.75889084451417</v>
      </c>
      <c r="C494" s="78">
        <v>100.34958984342502</v>
      </c>
    </row>
    <row r="495" spans="1:3" ht="12.75">
      <c r="A495" s="77">
        <v>40343</v>
      </c>
      <c r="B495" s="78">
        <v>99.59434952289709</v>
      </c>
      <c r="C495" s="78">
        <v>101.26774155975974</v>
      </c>
    </row>
    <row r="496" spans="1:3" ht="12.75">
      <c r="A496" s="77">
        <v>40344</v>
      </c>
      <c r="B496" s="78">
        <v>99.81385914539985</v>
      </c>
      <c r="C496" s="78">
        <v>101.50801178056207</v>
      </c>
    </row>
    <row r="497" spans="1:3" ht="12.75">
      <c r="A497" s="77">
        <v>40345</v>
      </c>
      <c r="B497" s="78">
        <v>99.87143424457047</v>
      </c>
      <c r="C497" s="78">
        <v>101.76725070300671</v>
      </c>
    </row>
    <row r="498" spans="1:3" ht="12.75">
      <c r="A498" s="77">
        <v>40346</v>
      </c>
      <c r="B498" s="78">
        <v>99.00975204064719</v>
      </c>
      <c r="C498" s="78">
        <v>100.39701159753075</v>
      </c>
    </row>
    <row r="499" spans="1:3" ht="12.75">
      <c r="A499" s="77">
        <v>40347</v>
      </c>
      <c r="B499" s="78">
        <v>99.06540715972727</v>
      </c>
      <c r="C499" s="78">
        <v>99.69833108703972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11" sqref="B11"/>
    </sheetView>
  </sheetViews>
  <sheetFormatPr defaultColWidth="9.140625" defaultRowHeight="12.75"/>
  <cols>
    <col min="1" max="1" width="17.7109375" style="0" customWidth="1"/>
    <col min="2" max="2" width="19.28125" style="0" customWidth="1"/>
  </cols>
  <sheetData>
    <row r="1" spans="1:5" ht="12.75">
      <c r="A1" s="22" t="s">
        <v>19</v>
      </c>
      <c r="B1" s="22"/>
      <c r="C1" s="22"/>
      <c r="D1" s="22"/>
      <c r="E1" s="23"/>
    </row>
    <row r="2" spans="1:5" ht="12.75">
      <c r="A2" s="25"/>
      <c r="B2" s="26"/>
      <c r="C2" s="22"/>
      <c r="D2" s="22"/>
      <c r="E2" s="23"/>
    </row>
    <row r="3" spans="1:4" ht="12.75">
      <c r="A3" s="24"/>
      <c r="B3" s="25">
        <v>39417</v>
      </c>
      <c r="C3" s="25">
        <v>39783</v>
      </c>
      <c r="D3" s="25">
        <v>40178</v>
      </c>
    </row>
    <row r="4" spans="1:4" ht="25.5">
      <c r="A4" s="27" t="s">
        <v>20</v>
      </c>
      <c r="B4" s="28">
        <v>0.20848347491910513</v>
      </c>
      <c r="C4" s="28">
        <v>0.5282967002722863</v>
      </c>
      <c r="D4" s="28">
        <v>-0.223</v>
      </c>
    </row>
    <row r="5" spans="1:4" ht="25.5">
      <c r="A5" s="27" t="s">
        <v>21</v>
      </c>
      <c r="B5" s="29">
        <v>0.10948328261389717</v>
      </c>
      <c r="C5" s="29">
        <v>0.11311832963011792</v>
      </c>
      <c r="D5" s="29">
        <v>0.037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G28" sqref="G28"/>
    </sheetView>
  </sheetViews>
  <sheetFormatPr defaultColWidth="9.140625" defaultRowHeight="12.75"/>
  <cols>
    <col min="1" max="1" width="9.140625" style="22" customWidth="1"/>
    <col min="2" max="2" width="18.57421875" style="22" customWidth="1"/>
    <col min="3" max="3" width="11.140625" style="22" customWidth="1"/>
  </cols>
  <sheetData>
    <row r="1" ht="12.75">
      <c r="A1" s="22" t="s">
        <v>158</v>
      </c>
    </row>
    <row r="2" ht="12.75">
      <c r="A2" s="24"/>
    </row>
    <row r="3" spans="1:2" ht="25.5">
      <c r="A3" s="24"/>
      <c r="B3" s="30" t="s">
        <v>22</v>
      </c>
    </row>
    <row r="4" spans="1:2" ht="12.75">
      <c r="A4" s="25">
        <v>39082</v>
      </c>
      <c r="B4" s="26">
        <v>0.5710991916503441</v>
      </c>
    </row>
    <row r="5" spans="1:2" ht="12.75">
      <c r="A5" s="25">
        <v>39172</v>
      </c>
      <c r="B5" s="26">
        <v>0.611589700651992</v>
      </c>
    </row>
    <row r="6" spans="1:2" ht="12.75">
      <c r="A6" s="25">
        <v>39263</v>
      </c>
      <c r="B6" s="26">
        <v>0.6014503380459768</v>
      </c>
    </row>
    <row r="7" spans="1:2" ht="12.75">
      <c r="A7" s="25">
        <v>39355</v>
      </c>
      <c r="B7" s="26">
        <v>0.6069528499230161</v>
      </c>
    </row>
    <row r="8" spans="1:2" ht="12.75">
      <c r="A8" s="25">
        <v>39447</v>
      </c>
      <c r="B8" s="26">
        <v>0.6037039259967156</v>
      </c>
    </row>
    <row r="9" spans="1:2" ht="12.75">
      <c r="A9" s="25">
        <v>39538</v>
      </c>
      <c r="B9" s="26">
        <v>0.5823090353317734</v>
      </c>
    </row>
    <row r="10" spans="1:2" ht="12.75">
      <c r="A10" s="25">
        <v>39629</v>
      </c>
      <c r="B10" s="26">
        <v>0.578387448417769</v>
      </c>
    </row>
    <row r="11" spans="1:2" ht="12.75">
      <c r="A11" s="25">
        <v>39721</v>
      </c>
      <c r="B11" s="26">
        <v>0.5920868305756941</v>
      </c>
    </row>
    <row r="12" spans="1:2" ht="12.75">
      <c r="A12" s="25">
        <v>39813</v>
      </c>
      <c r="B12" s="26">
        <v>0.6078701632108505</v>
      </c>
    </row>
    <row r="13" spans="1:2" ht="12.75">
      <c r="A13" s="25">
        <v>39903</v>
      </c>
      <c r="B13" s="26">
        <v>0.6205</v>
      </c>
    </row>
    <row r="14" spans="1:2" ht="12.75">
      <c r="A14" s="25">
        <v>39994</v>
      </c>
      <c r="B14" s="26">
        <v>0.6432</v>
      </c>
    </row>
    <row r="15" spans="1:2" ht="12.75">
      <c r="A15" s="25">
        <v>40086</v>
      </c>
      <c r="B15" s="26">
        <v>0.6634</v>
      </c>
    </row>
    <row r="16" spans="1:2" ht="12.75">
      <c r="A16" s="25">
        <v>40178</v>
      </c>
      <c r="B16" s="26">
        <v>0.665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6" sqref="C26"/>
    </sheetView>
  </sheetViews>
  <sheetFormatPr defaultColWidth="9.140625" defaultRowHeight="12.75"/>
  <cols>
    <col min="1" max="1" width="22.00390625" style="22" customWidth="1"/>
    <col min="2" max="2" width="27.140625" style="22" customWidth="1"/>
    <col min="3" max="3" width="29.8515625" style="22" customWidth="1"/>
    <col min="4" max="5" width="11.7109375" style="22" customWidth="1"/>
  </cols>
  <sheetData>
    <row r="1" ht="12.75">
      <c r="A1" s="22" t="s">
        <v>23</v>
      </c>
    </row>
    <row r="3" spans="2:5" ht="12.75">
      <c r="B3" s="31"/>
      <c r="C3" s="32">
        <v>39783</v>
      </c>
      <c r="D3" s="32">
        <v>40178</v>
      </c>
      <c r="E3"/>
    </row>
    <row r="4" spans="1:5" ht="12.75">
      <c r="A4" s="140" t="s">
        <v>24</v>
      </c>
      <c r="B4" s="33" t="s">
        <v>25</v>
      </c>
      <c r="C4" s="34">
        <v>0.004007261092370299</v>
      </c>
      <c r="D4" s="34">
        <v>0.01259114485643864</v>
      </c>
      <c r="E4"/>
    </row>
    <row r="5" spans="1:5" ht="12.75">
      <c r="A5" s="140"/>
      <c r="B5" s="33" t="s">
        <v>26</v>
      </c>
      <c r="C5" s="35">
        <v>0.007258997112653786</v>
      </c>
      <c r="D5" s="35">
        <v>0.0076495770004908585</v>
      </c>
      <c r="E5"/>
    </row>
    <row r="6" spans="1:5" ht="38.25">
      <c r="A6" s="140"/>
      <c r="B6" s="33" t="s">
        <v>27</v>
      </c>
      <c r="C6" s="36">
        <v>0.028382109438794996</v>
      </c>
      <c r="D6" s="36">
        <v>0.027050377645142794</v>
      </c>
      <c r="E6"/>
    </row>
    <row r="7" spans="1:5" ht="12.75">
      <c r="A7" s="140"/>
      <c r="B7" s="33" t="s">
        <v>28</v>
      </c>
      <c r="C7" s="37">
        <v>0.3400590389709688</v>
      </c>
      <c r="D7" s="37">
        <v>0.25562057985358244</v>
      </c>
      <c r="E7"/>
    </row>
    <row r="8" spans="1:5" ht="12.75">
      <c r="A8" s="140"/>
      <c r="B8" s="33" t="s">
        <v>29</v>
      </c>
      <c r="C8" s="37">
        <v>0.0106161661946535</v>
      </c>
      <c r="D8" s="37">
        <v>0.007802658919932314</v>
      </c>
      <c r="E8"/>
    </row>
    <row r="9" spans="1:5" ht="12.75">
      <c r="A9" s="140"/>
      <c r="B9" s="33" t="s">
        <v>30</v>
      </c>
      <c r="C9" s="36">
        <v>0.015486983208143465</v>
      </c>
      <c r="D9" s="36">
        <v>0.02448303961793878</v>
      </c>
      <c r="E9"/>
    </row>
    <row r="10" spans="1:5" ht="25.5">
      <c r="A10" s="140"/>
      <c r="B10" s="38" t="s">
        <v>31</v>
      </c>
      <c r="C10" s="35">
        <v>0.02616371041775696</v>
      </c>
      <c r="D10" s="35">
        <v>0.02925131932486865</v>
      </c>
      <c r="E10"/>
    </row>
    <row r="11" spans="1:5" ht="25.5">
      <c r="A11" s="140"/>
      <c r="B11" s="33" t="s">
        <v>32</v>
      </c>
      <c r="C11" s="37">
        <v>0.5680257335646582</v>
      </c>
      <c r="D11" s="37">
        <v>0.6355513027816055</v>
      </c>
      <c r="E11"/>
    </row>
    <row r="12" ht="12.75">
      <c r="E12"/>
    </row>
    <row r="13" spans="1:5" ht="12.75">
      <c r="A13" s="140" t="s">
        <v>33</v>
      </c>
      <c r="B13" s="33" t="s">
        <v>25</v>
      </c>
      <c r="C13" s="34">
        <v>0.0013553938117835563</v>
      </c>
      <c r="D13" s="34">
        <v>0.0025204593448300283</v>
      </c>
      <c r="E13"/>
    </row>
    <row r="14" spans="1:5" ht="12.75">
      <c r="A14" s="140"/>
      <c r="B14" s="33" t="s">
        <v>26</v>
      </c>
      <c r="C14" s="35">
        <v>0.02013705702155592</v>
      </c>
      <c r="D14" s="35">
        <v>0.02191407498337236</v>
      </c>
      <c r="E14"/>
    </row>
    <row r="15" spans="1:5" ht="38.25">
      <c r="A15" s="140"/>
      <c r="B15" s="33" t="s">
        <v>27</v>
      </c>
      <c r="C15" s="36">
        <v>0.037375646078261</v>
      </c>
      <c r="D15" s="36">
        <v>0.04266362419213449</v>
      </c>
      <c r="E15"/>
    </row>
    <row r="16" spans="1:5" ht="12.75">
      <c r="A16" s="140"/>
      <c r="B16" s="33" t="s">
        <v>28</v>
      </c>
      <c r="C16" s="37">
        <v>0.07279828282073804</v>
      </c>
      <c r="D16" s="37">
        <v>0.047557164821136415</v>
      </c>
      <c r="E16"/>
    </row>
    <row r="17" spans="1:5" ht="12.75">
      <c r="A17" s="140"/>
      <c r="B17" s="33" t="s">
        <v>29</v>
      </c>
      <c r="C17" s="37">
        <v>0.009525977693870933</v>
      </c>
      <c r="D17" s="37">
        <v>0.007967809486433148</v>
      </c>
      <c r="E17"/>
    </row>
    <row r="18" spans="1:5" ht="12.75">
      <c r="A18" s="140"/>
      <c r="B18" s="33" t="s">
        <v>30</v>
      </c>
      <c r="C18" s="36">
        <v>0.022643660087163977</v>
      </c>
      <c r="D18" s="36">
        <v>0.030237671089504516</v>
      </c>
      <c r="E18"/>
    </row>
    <row r="19" spans="1:5" ht="25.5">
      <c r="A19" s="140"/>
      <c r="B19" s="38" t="s">
        <v>31</v>
      </c>
      <c r="C19" s="35">
        <v>0.1682934375945367</v>
      </c>
      <c r="D19" s="35">
        <v>0.2103462694530585</v>
      </c>
      <c r="E19"/>
    </row>
    <row r="20" spans="1:5" ht="25.5">
      <c r="A20" s="140"/>
      <c r="B20" s="33" t="s">
        <v>32</v>
      </c>
      <c r="C20" s="37">
        <v>0.6678705448920899</v>
      </c>
      <c r="D20" s="37">
        <v>0.6367929266295305</v>
      </c>
      <c r="E20"/>
    </row>
  </sheetData>
  <mergeCells count="2">
    <mergeCell ref="A4:A11"/>
    <mergeCell ref="A13:A20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20" sqref="D20"/>
    </sheetView>
  </sheetViews>
  <sheetFormatPr defaultColWidth="9.140625" defaultRowHeight="12.75"/>
  <cols>
    <col min="1" max="1" width="8.57421875" style="39" customWidth="1"/>
    <col min="2" max="2" width="14.8515625" style="39" customWidth="1"/>
    <col min="3" max="3" width="17.8515625" style="39" customWidth="1"/>
    <col min="4" max="4" width="9.140625" style="39" customWidth="1"/>
  </cols>
  <sheetData>
    <row r="1" spans="1:3" ht="14.25">
      <c r="A1" s="22" t="s">
        <v>159</v>
      </c>
      <c r="B1" s="22"/>
      <c r="C1" s="22"/>
    </row>
    <row r="2" spans="1:3" ht="14.25">
      <c r="A2" s="22"/>
      <c r="B2" s="22"/>
      <c r="C2" s="22"/>
    </row>
    <row r="3" spans="1:3" ht="25.5">
      <c r="A3" s="22"/>
      <c r="B3" s="30" t="s">
        <v>20</v>
      </c>
      <c r="C3" s="30" t="s">
        <v>21</v>
      </c>
    </row>
    <row r="4" spans="1:3" ht="14.25">
      <c r="A4" s="25">
        <v>39082</v>
      </c>
      <c r="B4" s="40">
        <v>2.998697746328357</v>
      </c>
      <c r="C4" s="40">
        <v>6.339795651461884</v>
      </c>
    </row>
    <row r="5" spans="1:3" ht="14.25">
      <c r="A5" s="25">
        <v>39172</v>
      </c>
      <c r="B5" s="40">
        <v>3.2156841239098037</v>
      </c>
      <c r="C5" s="40">
        <v>6.654923913754748</v>
      </c>
    </row>
    <row r="6" spans="1:3" ht="14.25">
      <c r="A6" s="25">
        <v>39263</v>
      </c>
      <c r="B6" s="40">
        <v>3.248167735661983</v>
      </c>
      <c r="C6" s="40">
        <v>6.970007816940075</v>
      </c>
    </row>
    <row r="7" spans="1:3" ht="14.25">
      <c r="A7" s="25">
        <v>39355</v>
      </c>
      <c r="B7" s="40">
        <v>3.4923482250263125</v>
      </c>
      <c r="C7" s="40">
        <v>6.968571232335959</v>
      </c>
    </row>
    <row r="8" spans="1:3" ht="14.25">
      <c r="A8" s="25">
        <v>39447</v>
      </c>
      <c r="B8" s="40">
        <v>3.4733011948931045</v>
      </c>
      <c r="C8" s="40">
        <v>6.692527567333598</v>
      </c>
    </row>
    <row r="9" spans="1:3" ht="14.25">
      <c r="A9" s="25">
        <v>39538</v>
      </c>
      <c r="B9" s="40">
        <v>3.5049878734474174</v>
      </c>
      <c r="C9" s="40">
        <v>6.684381350372303</v>
      </c>
    </row>
    <row r="10" spans="1:3" ht="14.25">
      <c r="A10" s="25">
        <v>39629</v>
      </c>
      <c r="B10" s="40">
        <v>2.426794825332316</v>
      </c>
      <c r="C10" s="40">
        <v>6.476424700137779</v>
      </c>
    </row>
    <row r="11" spans="1:3" ht="14.25">
      <c r="A11" s="25">
        <v>39721</v>
      </c>
      <c r="B11" s="40">
        <v>2.6970555742001467</v>
      </c>
      <c r="C11" s="40">
        <v>6.654793809116852</v>
      </c>
    </row>
    <row r="12" spans="1:3" ht="14.25">
      <c r="A12" s="25">
        <v>39813</v>
      </c>
      <c r="B12" s="40">
        <v>2.904917173451961</v>
      </c>
      <c r="C12" s="40">
        <v>6.48811902489501</v>
      </c>
    </row>
    <row r="13" spans="1:3" ht="14.25">
      <c r="A13" s="25">
        <v>39903</v>
      </c>
      <c r="B13" s="40">
        <v>3.1238</v>
      </c>
      <c r="C13" s="40">
        <v>6.7163</v>
      </c>
    </row>
    <row r="14" spans="1:3" ht="14.25">
      <c r="A14" s="25">
        <v>39994</v>
      </c>
      <c r="B14" s="40">
        <v>3.0026</v>
      </c>
      <c r="C14" s="40">
        <v>7.071</v>
      </c>
    </row>
    <row r="15" spans="1:3" ht="14.25">
      <c r="A15" s="25">
        <v>40086</v>
      </c>
      <c r="B15" s="40">
        <v>3.32371574310004</v>
      </c>
      <c r="C15" s="40">
        <v>7.42107018133558</v>
      </c>
    </row>
    <row r="16" spans="1:3" ht="14.25">
      <c r="A16" s="25">
        <v>40178</v>
      </c>
      <c r="B16" s="40">
        <v>3.49505335913774</v>
      </c>
      <c r="C16" s="40">
        <v>3.64776595112072</v>
      </c>
    </row>
    <row r="17" spans="1:3" ht="14.25">
      <c r="A17" s="25"/>
      <c r="B17" s="40"/>
      <c r="C17" s="40"/>
    </row>
    <row r="18" spans="1:3" ht="14.25">
      <c r="A18" s="25"/>
      <c r="B18" s="40"/>
      <c r="C18" s="40"/>
    </row>
    <row r="19" spans="1:3" ht="14.25">
      <c r="A19" s="25"/>
      <c r="B19" s="40"/>
      <c r="C19" s="40"/>
    </row>
    <row r="20" spans="1:3" ht="14.25">
      <c r="A20" s="25"/>
      <c r="B20" s="40"/>
      <c r="C20" s="40"/>
    </row>
    <row r="21" spans="1:3" ht="14.25">
      <c r="A21" s="25"/>
      <c r="B21" s="40"/>
      <c r="C21" s="40"/>
    </row>
    <row r="22" spans="1:3" ht="14.25">
      <c r="A22" s="25"/>
      <c r="B22" s="40"/>
      <c r="C22" s="40"/>
    </row>
    <row r="23" spans="1:3" ht="14.25">
      <c r="A23" s="25"/>
      <c r="B23" s="40"/>
      <c r="C23" s="40"/>
    </row>
    <row r="24" spans="1:3" ht="14.25">
      <c r="A24" s="25"/>
      <c r="B24" s="40"/>
      <c r="C24" s="40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"/>
    </sheetView>
  </sheetViews>
  <sheetFormatPr defaultColWidth="9.140625" defaultRowHeight="12" customHeight="1"/>
  <cols>
    <col min="1" max="1" width="9.57421875" style="22" customWidth="1"/>
    <col min="2" max="3" width="11.140625" style="22" customWidth="1"/>
    <col min="4" max="4" width="10.28125" style="41" bestFit="1" customWidth="1"/>
    <col min="5" max="5" width="9.140625" style="41" customWidth="1"/>
  </cols>
  <sheetData>
    <row r="1" ht="12" customHeight="1">
      <c r="A1" s="22" t="s">
        <v>34</v>
      </c>
    </row>
    <row r="3" spans="2:4" ht="12" customHeight="1">
      <c r="B3" s="42">
        <v>39447</v>
      </c>
      <c r="C3" s="42">
        <v>39813</v>
      </c>
      <c r="D3" s="42">
        <v>40178</v>
      </c>
    </row>
    <row r="4" spans="1:4" ht="12" customHeight="1">
      <c r="A4" s="43" t="s">
        <v>35</v>
      </c>
      <c r="B4" s="44">
        <v>0</v>
      </c>
      <c r="C4" s="44">
        <v>0.00015873584741312116</v>
      </c>
      <c r="D4" s="44">
        <v>0</v>
      </c>
    </row>
    <row r="5" spans="1:4" ht="12" customHeight="1">
      <c r="A5" s="43" t="s">
        <v>36</v>
      </c>
      <c r="B5" s="44">
        <v>0.207285390804987</v>
      </c>
      <c r="C5" s="44">
        <v>0.2160998370495416</v>
      </c>
      <c r="D5" s="44">
        <v>0.29448392429415987</v>
      </c>
    </row>
    <row r="6" spans="1:4" ht="12" customHeight="1">
      <c r="A6" s="43" t="s">
        <v>37</v>
      </c>
      <c r="B6" s="44">
        <v>0.051601580050962714</v>
      </c>
      <c r="C6" s="44">
        <v>0.18711182762097303</v>
      </c>
      <c r="D6" s="44">
        <v>0.08969555286285306</v>
      </c>
    </row>
    <row r="7" spans="1:4" ht="12" customHeight="1">
      <c r="A7" s="43" t="s">
        <v>38</v>
      </c>
      <c r="B7" s="44">
        <v>0.1604335554836017</v>
      </c>
      <c r="C7" s="44">
        <v>0.15325337854520543</v>
      </c>
      <c r="D7" s="44">
        <v>0.0916437676020361</v>
      </c>
    </row>
    <row r="8" spans="1:4" ht="12" customHeight="1">
      <c r="A8" s="43" t="s">
        <v>39</v>
      </c>
      <c r="B8" s="44">
        <v>0.05279840727631698</v>
      </c>
      <c r="C8" s="44">
        <v>0.022678791922819498</v>
      </c>
      <c r="D8" s="44">
        <v>0.059563083536502054</v>
      </c>
    </row>
    <row r="9" spans="1:4" ht="12" customHeight="1">
      <c r="A9" s="43" t="s">
        <v>40</v>
      </c>
      <c r="B9" s="44">
        <v>0.5278810663841316</v>
      </c>
      <c r="C9" s="44">
        <v>0.4206974290140473</v>
      </c>
      <c r="D9" s="44">
        <v>0.4646136717044489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3" sqref="A3"/>
    </sheetView>
  </sheetViews>
  <sheetFormatPr defaultColWidth="9.140625" defaultRowHeight="12.75"/>
  <cols>
    <col min="1" max="1" width="12.57421875" style="22" customWidth="1"/>
    <col min="2" max="3" width="12.7109375" style="22" customWidth="1"/>
    <col min="4" max="4" width="11.7109375" style="22" customWidth="1"/>
    <col min="5" max="6" width="9.140625" style="22" customWidth="1"/>
  </cols>
  <sheetData>
    <row r="1" ht="12.75">
      <c r="A1" s="22" t="s">
        <v>41</v>
      </c>
    </row>
    <row r="2" ht="12.75">
      <c r="A2" s="24"/>
    </row>
    <row r="3" spans="1:4" ht="12.75">
      <c r="A3" s="45"/>
      <c r="B3" s="46">
        <v>39447</v>
      </c>
      <c r="C3" s="46">
        <v>39813</v>
      </c>
      <c r="D3" s="46">
        <v>40178</v>
      </c>
    </row>
    <row r="4" spans="1:4" ht="12.75">
      <c r="A4" s="47" t="s">
        <v>35</v>
      </c>
      <c r="B4" s="44">
        <v>0.015360620337487672</v>
      </c>
      <c r="C4" s="44">
        <v>0</v>
      </c>
      <c r="D4" s="44">
        <v>0</v>
      </c>
    </row>
    <row r="5" spans="1:4" ht="12.75">
      <c r="A5" s="47" t="s">
        <v>36</v>
      </c>
      <c r="B5" s="44">
        <v>0.028401839709450552</v>
      </c>
      <c r="C5" s="44">
        <v>0.06916625742414227</v>
      </c>
      <c r="D5" s="44">
        <v>0.23644446475027722</v>
      </c>
    </row>
    <row r="6" spans="1:4" ht="12.75">
      <c r="A6" s="47" t="s">
        <v>37</v>
      </c>
      <c r="B6" s="44">
        <v>0.14701791128390712</v>
      </c>
      <c r="C6" s="44">
        <v>0.38331730532984715</v>
      </c>
      <c r="D6" s="44">
        <v>0.12354996682731548</v>
      </c>
    </row>
    <row r="7" spans="1:4" ht="12.75">
      <c r="A7" s="47" t="s">
        <v>38</v>
      </c>
      <c r="B7" s="44">
        <v>0.23009364515289935</v>
      </c>
      <c r="C7" s="44">
        <v>0.06945470094182728</v>
      </c>
      <c r="D7" s="44">
        <v>0.1544006016957758</v>
      </c>
    </row>
    <row r="8" spans="1:4" ht="12.75">
      <c r="A8" s="47" t="s">
        <v>39</v>
      </c>
      <c r="B8" s="44">
        <v>0.030361561148601095</v>
      </c>
      <c r="C8" s="44">
        <v>0.0020988326127105556</v>
      </c>
      <c r="D8" s="44">
        <v>0.027464031615085947</v>
      </c>
    </row>
    <row r="9" spans="1:4" ht="12.75">
      <c r="A9" s="47" t="s">
        <v>40</v>
      </c>
      <c r="B9" s="44">
        <v>0.5487644223676542</v>
      </c>
      <c r="C9" s="44">
        <v>0.4759629036914727</v>
      </c>
      <c r="D9" s="44">
        <v>0.45814093511154563</v>
      </c>
    </row>
    <row r="10" ht="12.75">
      <c r="A10" s="48"/>
    </row>
    <row r="11" spans="1:4" ht="12.75">
      <c r="A11" s="48"/>
      <c r="B11" s="45"/>
      <c r="C11" s="45"/>
      <c r="D11" s="45"/>
    </row>
    <row r="12" ht="12.75">
      <c r="A12" s="48"/>
    </row>
    <row r="13" ht="12.75">
      <c r="A13" s="4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9"/>
  <dimension ref="A1:E22"/>
  <sheetViews>
    <sheetView workbookViewId="0" topLeftCell="A1">
      <selection activeCell="B18" sqref="B18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3.28125" style="1" customWidth="1"/>
    <col min="4" max="4" width="20.8515625" style="1" customWidth="1"/>
    <col min="5" max="5" width="9.7109375" style="1" customWidth="1"/>
    <col min="6" max="11" width="9.140625" style="1" customWidth="1"/>
    <col min="12" max="12" width="9.28125" style="1" bestFit="1" customWidth="1"/>
    <col min="13" max="16384" width="9.140625" style="1" customWidth="1"/>
  </cols>
  <sheetData>
    <row r="1" spans="1:5" s="9" customFormat="1" ht="12.75">
      <c r="A1" s="8" t="s">
        <v>2</v>
      </c>
      <c r="B1" s="8"/>
      <c r="C1" s="8"/>
      <c r="D1" s="8"/>
      <c r="E1" s="8"/>
    </row>
    <row r="2" spans="1:5" s="9" customFormat="1" ht="12.75">
      <c r="A2" s="8"/>
      <c r="B2" s="8"/>
      <c r="C2" s="8"/>
      <c r="D2" s="8"/>
      <c r="E2" s="8"/>
    </row>
    <row r="3" spans="1:5" s="9" customFormat="1" ht="25.5">
      <c r="A3" s="10"/>
      <c r="B3" s="11" t="s">
        <v>3</v>
      </c>
      <c r="C3" s="11" t="s">
        <v>4</v>
      </c>
      <c r="D3" s="11" t="s">
        <v>5</v>
      </c>
      <c r="E3" s="11" t="s">
        <v>6</v>
      </c>
    </row>
    <row r="4" spans="1:5" s="9" customFormat="1" ht="12.75">
      <c r="A4" s="12">
        <v>39156</v>
      </c>
      <c r="B4" s="13">
        <v>0.000659024468526515</v>
      </c>
      <c r="C4" s="13">
        <v>0.006522847014985615</v>
      </c>
      <c r="D4" s="13">
        <v>0.01707338557485955</v>
      </c>
      <c r="E4" s="13">
        <v>0.017609550534058934</v>
      </c>
    </row>
    <row r="5" spans="1:5" s="9" customFormat="1" ht="12.75">
      <c r="A5" s="12">
        <v>39241</v>
      </c>
      <c r="B5" s="13">
        <v>0.00040430538018010906</v>
      </c>
      <c r="C5" s="13">
        <v>0.0073400891775887815</v>
      </c>
      <c r="D5" s="13">
        <v>0.016939373063735316</v>
      </c>
      <c r="E5" s="13">
        <v>0.01828820890550168</v>
      </c>
    </row>
    <row r="6" spans="1:5" s="9" customFormat="1" ht="12.75">
      <c r="A6" s="12">
        <v>39326</v>
      </c>
      <c r="B6" s="13">
        <v>0.00100501083640935</v>
      </c>
      <c r="C6" s="13">
        <v>0.008751622573091578</v>
      </c>
      <c r="D6" s="13">
        <v>0.016179529961691187</v>
      </c>
      <c r="E6" s="13">
        <v>0.018156124419913253</v>
      </c>
    </row>
    <row r="7" spans="1:5" s="9" customFormat="1" ht="12.75">
      <c r="A7" s="12">
        <v>39417</v>
      </c>
      <c r="B7" s="13">
        <v>0.0015247619599580676</v>
      </c>
      <c r="C7" s="13">
        <v>0.009414356853385077</v>
      </c>
      <c r="D7" s="13">
        <v>0.014971854106563171</v>
      </c>
      <c r="E7" s="13">
        <v>0.018786271993074023</v>
      </c>
    </row>
    <row r="8" spans="1:5" s="9" customFormat="1" ht="12.75">
      <c r="A8" s="12">
        <v>39508</v>
      </c>
      <c r="B8" s="13">
        <v>0.0012250952452263182</v>
      </c>
      <c r="C8" s="13">
        <v>0.010117970216271411</v>
      </c>
      <c r="D8" s="13">
        <v>0.016871452822467794</v>
      </c>
      <c r="E8" s="13">
        <v>0.018272264459092136</v>
      </c>
    </row>
    <row r="9" spans="1:5" s="9" customFormat="1" ht="12.75">
      <c r="A9" s="12">
        <v>39600</v>
      </c>
      <c r="B9" s="13">
        <v>0.0029236937430804125</v>
      </c>
      <c r="C9" s="13">
        <v>0.010187233747290227</v>
      </c>
      <c r="D9" s="13">
        <v>0.012669728163953682</v>
      </c>
      <c r="E9" s="13">
        <v>0.019091863455005548</v>
      </c>
    </row>
    <row r="10" spans="1:5" s="9" customFormat="1" ht="12.75">
      <c r="A10" s="12">
        <v>39692</v>
      </c>
      <c r="B10" s="13">
        <v>0.002093288913798476</v>
      </c>
      <c r="C10" s="13">
        <v>0.008994333974621266</v>
      </c>
      <c r="D10" s="13">
        <v>0.012578039599409166</v>
      </c>
      <c r="E10" s="13">
        <v>0.01860617165388362</v>
      </c>
    </row>
    <row r="11" spans="1:5" s="9" customFormat="1" ht="12.75">
      <c r="A11" s="12">
        <v>39783</v>
      </c>
      <c r="B11" s="14">
        <v>0.0006006262835693114</v>
      </c>
      <c r="C11" s="14">
        <v>0.00794697669548018</v>
      </c>
      <c r="D11" s="14">
        <v>0.014442300435234754</v>
      </c>
      <c r="E11" s="14">
        <v>0.014800885363898428</v>
      </c>
    </row>
    <row r="12" spans="1:5" s="9" customFormat="1" ht="12.75">
      <c r="A12" s="12">
        <v>39873</v>
      </c>
      <c r="B12" s="14">
        <v>-0.0015876560836580135</v>
      </c>
      <c r="C12" s="14">
        <v>0.0060432720346870975</v>
      </c>
      <c r="D12" s="14">
        <v>0.014343214940660511</v>
      </c>
      <c r="E12" s="14">
        <v>0.012094719131671736</v>
      </c>
    </row>
    <row r="13" spans="1:5" s="9" customFormat="1" ht="12.75">
      <c r="A13" s="12">
        <v>39965</v>
      </c>
      <c r="B13" s="14">
        <v>-0.0071826249310272955</v>
      </c>
      <c r="C13" s="14">
        <v>0.0053930774305547225</v>
      </c>
      <c r="D13" s="14">
        <v>0.0200824680705202</v>
      </c>
      <c r="E13" s="14">
        <v>0.009240604444332856</v>
      </c>
    </row>
    <row r="14" spans="1:5" s="9" customFormat="1" ht="12.75">
      <c r="A14" s="12">
        <v>40057</v>
      </c>
      <c r="B14" s="14">
        <v>-0.007621419433866529</v>
      </c>
      <c r="C14" s="14">
        <v>0.0048108979629782585</v>
      </c>
      <c r="D14" s="14">
        <v>0.02003961626162927</v>
      </c>
      <c r="E14" s="14">
        <v>0.007428175195423497</v>
      </c>
    </row>
    <row r="15" spans="1:5" s="9" customFormat="1" ht="12.75">
      <c r="A15" s="12">
        <v>40148</v>
      </c>
      <c r="B15" s="14">
        <v>0.00112349750942456</v>
      </c>
      <c r="C15" s="14">
        <v>0.00496937228352131</v>
      </c>
      <c r="D15" s="14">
        <v>0.011319162132314674</v>
      </c>
      <c r="E15" s="14">
        <v>0.008054606843410828</v>
      </c>
    </row>
    <row r="16" spans="1:5" s="9" customFormat="1" ht="12.75">
      <c r="A16" s="12">
        <v>40238</v>
      </c>
      <c r="B16" s="14">
        <v>-0.005954084012667214</v>
      </c>
      <c r="C16" s="14">
        <v>0.0057027262947236465</v>
      </c>
      <c r="D16" s="14">
        <v>0.019775824016840044</v>
      </c>
      <c r="E16" s="14">
        <v>0.008419600351470982</v>
      </c>
    </row>
    <row r="21" ht="12.75">
      <c r="A21" s="12"/>
    </row>
    <row r="22" ht="12.75">
      <c r="A22" s="12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32" sqref="D32"/>
    </sheetView>
  </sheetViews>
  <sheetFormatPr defaultColWidth="9.140625" defaultRowHeight="12.75"/>
  <cols>
    <col min="1" max="1" width="25.421875" style="0" customWidth="1"/>
    <col min="2" max="2" width="28.57421875" style="0" customWidth="1"/>
  </cols>
  <sheetData>
    <row r="1" spans="1:2" ht="12.75">
      <c r="A1" s="50" t="s">
        <v>42</v>
      </c>
      <c r="B1" s="50"/>
    </row>
    <row r="2" spans="1:2" ht="12.75">
      <c r="A2" s="51"/>
      <c r="B2" s="50"/>
    </row>
    <row r="3" spans="1:2" ht="12.75">
      <c r="A3" s="49" t="s">
        <v>43</v>
      </c>
      <c r="B3" s="49" t="s">
        <v>44</v>
      </c>
    </row>
    <row r="4" spans="1:2" ht="12.75">
      <c r="A4" s="52">
        <v>7.27509867935</v>
      </c>
      <c r="B4" s="53">
        <v>0.28845377225034535</v>
      </c>
    </row>
    <row r="5" spans="1:2" ht="12.75">
      <c r="A5" s="52">
        <v>5.05290717038</v>
      </c>
      <c r="B5" s="53">
        <v>0.5029513199585883</v>
      </c>
    </row>
    <row r="6" spans="1:2" ht="12.75">
      <c r="A6" s="52">
        <v>13.70278490231</v>
      </c>
      <c r="B6" s="53">
        <v>0.24567500413651328</v>
      </c>
    </row>
    <row r="7" spans="1:2" ht="12.75">
      <c r="A7" s="52">
        <v>45.188514057830005</v>
      </c>
      <c r="B7" s="53">
        <v>0.5177804448898459</v>
      </c>
    </row>
    <row r="8" spans="1:2" ht="12.75">
      <c r="A8" s="52">
        <v>9.25135036612</v>
      </c>
      <c r="B8" s="53">
        <v>-0.4202834838980626</v>
      </c>
    </row>
    <row r="9" spans="1:2" ht="12.75">
      <c r="A9" s="52">
        <v>7.72489396031</v>
      </c>
      <c r="B9" s="53">
        <v>0.3412189074167619</v>
      </c>
    </row>
    <row r="10" spans="1:2" ht="12.75">
      <c r="A10" s="52">
        <v>43.245260436980004</v>
      </c>
      <c r="B10" s="53">
        <v>0.5848391708219125</v>
      </c>
    </row>
    <row r="11" spans="1:2" ht="12.75">
      <c r="A11" s="52">
        <v>6.905618216930001</v>
      </c>
      <c r="B11" s="53">
        <v>0.03621465942116667</v>
      </c>
    </row>
    <row r="12" spans="1:2" ht="12.75">
      <c r="A12" s="52">
        <v>2.84106486209</v>
      </c>
      <c r="B12" s="53">
        <v>0.4897725284080777</v>
      </c>
    </row>
    <row r="13" spans="1:2" ht="12.75">
      <c r="A13" s="52">
        <v>4.91179959867</v>
      </c>
      <c r="B13" s="53">
        <v>0.34851664338284355</v>
      </c>
    </row>
    <row r="14" spans="1:2" ht="12.75">
      <c r="A14" s="52">
        <v>3.4773194159200003</v>
      </c>
      <c r="B14" s="53">
        <v>0.5407149174771931</v>
      </c>
    </row>
    <row r="15" spans="1:2" ht="12.75">
      <c r="A15" s="52">
        <v>1.68955231028</v>
      </c>
      <c r="B15" s="53">
        <v>0.5351527221101448</v>
      </c>
    </row>
    <row r="16" spans="1:2" ht="12.75">
      <c r="A16" s="52">
        <v>24.75133886498</v>
      </c>
      <c r="B16" s="53">
        <v>0.40663509499861095</v>
      </c>
    </row>
    <row r="17" spans="1:2" ht="12.75">
      <c r="A17" s="52">
        <v>2.6125878470300004</v>
      </c>
      <c r="B17" s="53">
        <v>-0.0098412945661089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20" sqref="D20"/>
    </sheetView>
  </sheetViews>
  <sheetFormatPr defaultColWidth="9.140625" defaultRowHeight="12.75"/>
  <cols>
    <col min="1" max="1" width="9.140625" style="23" customWidth="1"/>
    <col min="2" max="2" width="11.421875" style="23" customWidth="1"/>
    <col min="3" max="3" width="13.28125" style="23" customWidth="1"/>
    <col min="4" max="4" width="14.140625" style="23" customWidth="1"/>
    <col min="5" max="5" width="14.00390625" style="23" customWidth="1"/>
    <col min="6" max="16384" width="9.140625" style="23" customWidth="1"/>
  </cols>
  <sheetData>
    <row r="1" spans="1:5" ht="12.75">
      <c r="A1" s="22" t="s">
        <v>45</v>
      </c>
      <c r="B1" s="22"/>
      <c r="C1" s="22"/>
      <c r="D1" s="22"/>
      <c r="E1" s="22"/>
    </row>
    <row r="2" spans="1:11" ht="14.25">
      <c r="A2" s="24"/>
      <c r="B2" s="22"/>
      <c r="C2" s="22"/>
      <c r="D2" s="22"/>
      <c r="E2" s="22"/>
      <c r="F2" s="54"/>
      <c r="G2" s="54"/>
      <c r="H2" s="54"/>
      <c r="I2" s="54"/>
      <c r="J2" s="54"/>
      <c r="K2" s="54"/>
    </row>
    <row r="3" spans="1:5" ht="12.75">
      <c r="A3" s="22"/>
      <c r="B3" s="55" t="s">
        <v>46</v>
      </c>
      <c r="C3" s="55" t="s">
        <v>47</v>
      </c>
      <c r="D3" s="55" t="s">
        <v>48</v>
      </c>
      <c r="E3" s="55" t="s">
        <v>49</v>
      </c>
    </row>
    <row r="4" spans="1:5" ht="12.75">
      <c r="A4" s="56">
        <v>38990</v>
      </c>
      <c r="B4" s="44">
        <v>0.22920000000000001</v>
      </c>
      <c r="C4" s="44">
        <v>0.4583</v>
      </c>
      <c r="D4" s="44">
        <v>0.5025</v>
      </c>
      <c r="E4" s="44">
        <v>0.3965</v>
      </c>
    </row>
    <row r="5" spans="1:5" ht="12.75">
      <c r="A5" s="56">
        <v>39172</v>
      </c>
      <c r="B5" s="44">
        <v>0.2683</v>
      </c>
      <c r="C5" s="44">
        <v>0.5366</v>
      </c>
      <c r="D5" s="44">
        <v>0.6122</v>
      </c>
      <c r="E5" s="44">
        <v>0.4631</v>
      </c>
    </row>
    <row r="6" spans="1:5" ht="12.75">
      <c r="A6" s="56">
        <v>39355</v>
      </c>
      <c r="B6" s="44">
        <v>0.2625</v>
      </c>
      <c r="C6" s="44">
        <v>0.525</v>
      </c>
      <c r="D6" s="44">
        <v>0.5922</v>
      </c>
      <c r="E6" s="44">
        <v>0.4381</v>
      </c>
    </row>
    <row r="7" spans="1:5" ht="12.75">
      <c r="A7" s="56">
        <v>39538</v>
      </c>
      <c r="B7" s="44">
        <v>0.1574</v>
      </c>
      <c r="C7" s="44">
        <v>0.3148</v>
      </c>
      <c r="D7" s="44">
        <v>0.3524</v>
      </c>
      <c r="E7" s="44">
        <v>0.2592</v>
      </c>
    </row>
    <row r="8" spans="1:5" ht="12.75">
      <c r="A8" s="56">
        <v>39721</v>
      </c>
      <c r="B8" s="44">
        <v>0.0629</v>
      </c>
      <c r="C8" s="44">
        <v>0.1258</v>
      </c>
      <c r="D8" s="44">
        <v>0.1794</v>
      </c>
      <c r="E8" s="44">
        <v>0.082</v>
      </c>
    </row>
    <row r="9" spans="1:5" ht="12.75">
      <c r="A9" s="56">
        <v>39903</v>
      </c>
      <c r="B9" s="44">
        <v>-0.0693</v>
      </c>
      <c r="C9" s="44">
        <v>-0.0293</v>
      </c>
      <c r="D9" s="44">
        <v>-0.0005</v>
      </c>
      <c r="E9" s="44">
        <v>-0.0554</v>
      </c>
    </row>
    <row r="10" spans="1:5" ht="12.75">
      <c r="A10" s="56">
        <v>40086</v>
      </c>
      <c r="B10" s="44">
        <v>0.0391</v>
      </c>
      <c r="C10" s="44">
        <v>0.0791</v>
      </c>
      <c r="D10" s="44">
        <v>0.1039</v>
      </c>
      <c r="E10" s="44">
        <v>0.0537</v>
      </c>
    </row>
    <row r="11" spans="1:5" ht="12.75">
      <c r="A11" s="56">
        <v>40268</v>
      </c>
      <c r="B11" s="57">
        <v>-0.01099</v>
      </c>
      <c r="C11" s="57">
        <v>0.02901</v>
      </c>
      <c r="D11" s="57">
        <v>0.04824</v>
      </c>
      <c r="E11" s="57">
        <v>0</v>
      </c>
    </row>
    <row r="12" ht="12.75">
      <c r="A12" s="56"/>
    </row>
    <row r="13" ht="12.75">
      <c r="A13" s="56"/>
    </row>
    <row r="14" ht="12.75">
      <c r="A14" s="56"/>
    </row>
    <row r="15" ht="12.75">
      <c r="A15" s="56"/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1" sqref="A11"/>
    </sheetView>
  </sheetViews>
  <sheetFormatPr defaultColWidth="9.140625" defaultRowHeight="12.75"/>
  <cols>
    <col min="1" max="1" width="10.28125" style="22" bestFit="1" customWidth="1"/>
    <col min="2" max="2" width="10.00390625" style="22" customWidth="1"/>
    <col min="3" max="5" width="9.00390625" style="22" bestFit="1" customWidth="1"/>
    <col min="6" max="16384" width="9.140625" style="22" customWidth="1"/>
  </cols>
  <sheetData>
    <row r="1" ht="12.75">
      <c r="A1" s="22" t="s">
        <v>50</v>
      </c>
    </row>
    <row r="3" spans="2:4" ht="12.75">
      <c r="B3" s="55" t="s">
        <v>46</v>
      </c>
      <c r="C3" s="55" t="s">
        <v>51</v>
      </c>
      <c r="D3" s="58" t="s">
        <v>52</v>
      </c>
    </row>
    <row r="4" spans="1:4" ht="12.75">
      <c r="A4" s="56">
        <v>40451</v>
      </c>
      <c r="B4" s="44">
        <v>-0.0312844678296665</v>
      </c>
      <c r="C4" s="44">
        <v>-0.0174632352941176</v>
      </c>
      <c r="D4" s="59">
        <v>1.38212325355489</v>
      </c>
    </row>
    <row r="5" spans="1:4" ht="12.75">
      <c r="A5" s="56">
        <v>40633</v>
      </c>
      <c r="B5" s="44">
        <v>0.042322821284133</v>
      </c>
      <c r="C5" s="44">
        <v>0.0659259259259259</v>
      </c>
      <c r="D5" s="59">
        <v>2.3603104641792902</v>
      </c>
    </row>
    <row r="6" spans="1:4" ht="12.75">
      <c r="A6" s="56">
        <v>40816</v>
      </c>
      <c r="B6" s="44">
        <v>0.0752155130253365</v>
      </c>
      <c r="C6" s="44">
        <v>0.13128930817610102</v>
      </c>
      <c r="D6" s="59">
        <v>5.6073795150764525</v>
      </c>
    </row>
    <row r="7" spans="1:4" ht="12.75">
      <c r="A7" s="56"/>
      <c r="B7" s="59"/>
      <c r="C7" s="59"/>
      <c r="D7" s="59"/>
    </row>
    <row r="8" spans="1:4" ht="12.75">
      <c r="A8" s="56"/>
      <c r="B8" s="59"/>
      <c r="C8" s="59"/>
      <c r="D8" s="59"/>
    </row>
    <row r="9" spans="1:5" ht="12.75">
      <c r="A9" s="56"/>
      <c r="B9" s="44"/>
      <c r="C9" s="44"/>
      <c r="D9" s="44"/>
      <c r="E9" s="44"/>
    </row>
    <row r="10" spans="1:5" ht="12.75">
      <c r="A10" s="56"/>
      <c r="B10" s="44"/>
      <c r="C10" s="44"/>
      <c r="D10" s="44"/>
      <c r="E10" s="44"/>
    </row>
    <row r="11" spans="1:5" ht="12.75">
      <c r="A11" s="56"/>
      <c r="B11" s="57"/>
      <c r="C11" s="57"/>
      <c r="D11" s="57"/>
      <c r="E11" s="57"/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832"/>
  <sheetViews>
    <sheetView workbookViewId="0" topLeftCell="A1">
      <selection activeCell="B9" sqref="B9"/>
    </sheetView>
  </sheetViews>
  <sheetFormatPr defaultColWidth="9.140625" defaultRowHeight="12.75"/>
  <cols>
    <col min="1" max="1" width="10.140625" style="22" bestFit="1" customWidth="1"/>
    <col min="2" max="2" width="9.421875" style="22" bestFit="1" customWidth="1"/>
    <col min="3" max="3" width="10.7109375" style="22" bestFit="1" customWidth="1"/>
    <col min="4" max="16384" width="9.140625" style="22" customWidth="1"/>
  </cols>
  <sheetData>
    <row r="1" ht="12.75">
      <c r="A1" s="22" t="s">
        <v>53</v>
      </c>
    </row>
    <row r="3" spans="2:4" ht="12.75">
      <c r="B3" s="43" t="s">
        <v>54</v>
      </c>
      <c r="C3" s="43" t="s">
        <v>55</v>
      </c>
      <c r="D3" s="43" t="s">
        <v>4</v>
      </c>
    </row>
    <row r="4" spans="1:4" ht="12.75">
      <c r="A4" s="60">
        <v>37628</v>
      </c>
      <c r="B4" s="57">
        <v>-0.010594947025264801</v>
      </c>
      <c r="C4" s="57">
        <v>-0.00650406504065041</v>
      </c>
      <c r="D4" s="57">
        <v>-0.006950728784762574</v>
      </c>
    </row>
    <row r="5" spans="1:4" ht="12.75">
      <c r="A5" s="60">
        <v>37629</v>
      </c>
      <c r="B5" s="57">
        <v>-0.010594947025264801</v>
      </c>
      <c r="C5" s="57">
        <v>-0.00644641418211121</v>
      </c>
      <c r="D5" s="57">
        <v>-0.00691185141509433</v>
      </c>
    </row>
    <row r="6" spans="1:4" ht="12.75">
      <c r="A6" s="60">
        <v>37630</v>
      </c>
      <c r="B6" s="57">
        <v>-0.010492332526230901</v>
      </c>
      <c r="C6" s="57">
        <v>-0.00640512409927943</v>
      </c>
      <c r="D6" s="57">
        <v>-0.006903630935749045</v>
      </c>
    </row>
    <row r="7" spans="1:4" ht="12.75">
      <c r="A7" s="60">
        <v>37631</v>
      </c>
      <c r="B7" s="57">
        <v>-0.010492332526230901</v>
      </c>
      <c r="C7" s="57">
        <v>-0.00640512409927943</v>
      </c>
      <c r="D7" s="57">
        <v>-0.006903630935749045</v>
      </c>
    </row>
    <row r="8" spans="1:4" ht="12.75">
      <c r="A8" s="60">
        <v>37634</v>
      </c>
      <c r="B8" s="57">
        <v>-0.010492332526230901</v>
      </c>
      <c r="C8" s="57">
        <v>-0.00640512409927943</v>
      </c>
      <c r="D8" s="57">
        <v>-0.006903630935749045</v>
      </c>
    </row>
    <row r="9" spans="1:4" ht="12.75">
      <c r="A9" s="60">
        <v>37635</v>
      </c>
      <c r="B9" s="57">
        <v>-0.010492332526230901</v>
      </c>
      <c r="C9" s="57">
        <v>-0.00640512409927943</v>
      </c>
      <c r="D9" s="57">
        <v>-0.006903630935749045</v>
      </c>
    </row>
    <row r="10" spans="1:4" ht="12.75">
      <c r="A10" s="60">
        <v>37636</v>
      </c>
      <c r="B10" s="57">
        <v>-0.010492332526230901</v>
      </c>
      <c r="C10" s="57">
        <v>-0.00640512409927943</v>
      </c>
      <c r="D10" s="57">
        <v>-0.006903630935749045</v>
      </c>
    </row>
    <row r="11" spans="1:4" ht="12.75">
      <c r="A11" s="60">
        <v>37637</v>
      </c>
      <c r="B11" s="57">
        <v>-0.010492332526230901</v>
      </c>
      <c r="C11" s="57">
        <v>-0.00640512409927943</v>
      </c>
      <c r="D11" s="57">
        <v>-0.006903630935749045</v>
      </c>
    </row>
    <row r="12" spans="1:4" ht="12.75">
      <c r="A12" s="60">
        <v>37638</v>
      </c>
      <c r="B12" s="57">
        <v>-0.010492332526230901</v>
      </c>
      <c r="C12" s="57">
        <v>-0.00640512409927943</v>
      </c>
      <c r="D12" s="57">
        <v>-0.006903630935749045</v>
      </c>
    </row>
    <row r="13" spans="1:4" ht="12.75">
      <c r="A13" s="60">
        <v>37641</v>
      </c>
      <c r="B13" s="57">
        <v>-0.010093167701863399</v>
      </c>
      <c r="C13" s="57">
        <v>-0.00632911392405064</v>
      </c>
      <c r="D13" s="57">
        <v>-0.006782866489470455</v>
      </c>
    </row>
    <row r="14" spans="1:4" ht="12.75">
      <c r="A14" s="60">
        <v>37642</v>
      </c>
      <c r="B14" s="57">
        <v>-0.010093167701863399</v>
      </c>
      <c r="C14" s="57">
        <v>-0.00632911392405064</v>
      </c>
      <c r="D14" s="57">
        <v>-0.006782866489470455</v>
      </c>
    </row>
    <row r="15" spans="1:4" ht="12.75">
      <c r="A15" s="60">
        <v>37643</v>
      </c>
      <c r="B15" s="57">
        <v>-0.010093167701863399</v>
      </c>
      <c r="C15" s="57">
        <v>-0.00632911392405064</v>
      </c>
      <c r="D15" s="57">
        <v>-0.006782866489470455</v>
      </c>
    </row>
    <row r="16" spans="1:4" ht="12.75">
      <c r="A16" s="60">
        <v>37644</v>
      </c>
      <c r="B16" s="57">
        <v>-0.0100541376643464</v>
      </c>
      <c r="C16" s="57">
        <v>-0.00630914826498423</v>
      </c>
      <c r="D16" s="57">
        <v>-0.00665683750981319</v>
      </c>
    </row>
    <row r="17" spans="1:4" ht="12.75">
      <c r="A17" s="60">
        <v>37645</v>
      </c>
      <c r="B17" s="57">
        <v>-0.0100541376643464</v>
      </c>
      <c r="C17" s="57">
        <v>-0.00630914826498423</v>
      </c>
      <c r="D17" s="57">
        <v>-0.00665683750981319</v>
      </c>
    </row>
    <row r="18" spans="1:4" ht="12.75">
      <c r="A18" s="60">
        <v>37648</v>
      </c>
      <c r="B18" s="57">
        <v>-0.0100541376643464</v>
      </c>
      <c r="C18" s="57">
        <v>-0.00630914826498423</v>
      </c>
      <c r="D18" s="57">
        <v>-0.00665683750981319</v>
      </c>
    </row>
    <row r="19" spans="1:4" ht="12.75">
      <c r="A19" s="60">
        <v>37649</v>
      </c>
      <c r="B19" s="57">
        <v>-0.0100541376643464</v>
      </c>
      <c r="C19" s="57">
        <v>-0.00630914826498423</v>
      </c>
      <c r="D19" s="57">
        <v>-0.00665683750981319</v>
      </c>
    </row>
    <row r="20" spans="1:4" ht="12.75">
      <c r="A20" s="60">
        <v>37650</v>
      </c>
      <c r="B20" s="57">
        <v>-0.00998573466476454</v>
      </c>
      <c r="C20" s="57">
        <v>-0.0061919504643962895</v>
      </c>
      <c r="D20" s="57">
        <v>-0.006598029025886049</v>
      </c>
    </row>
    <row r="21" spans="1:4" ht="12.75">
      <c r="A21" s="60">
        <v>37651</v>
      </c>
      <c r="B21" s="57">
        <v>-0.00998573466476454</v>
      </c>
      <c r="C21" s="57">
        <v>-0.0061919504643962895</v>
      </c>
      <c r="D21" s="57">
        <v>-0.006598029025886049</v>
      </c>
    </row>
    <row r="22" spans="1:4" ht="12.75">
      <c r="A22" s="60">
        <v>37652</v>
      </c>
      <c r="B22" s="57">
        <v>-0.00998573466476454</v>
      </c>
      <c r="C22" s="57">
        <v>-0.0061919504643962895</v>
      </c>
      <c r="D22" s="57">
        <v>-0.006598029025886049</v>
      </c>
    </row>
    <row r="23" spans="1:4" ht="12.75">
      <c r="A23" s="60">
        <v>37655</v>
      </c>
      <c r="B23" s="57">
        <v>-0.00998573466476454</v>
      </c>
      <c r="C23" s="57">
        <v>-0.0061919504643962895</v>
      </c>
      <c r="D23" s="57">
        <v>-0.006598029025886049</v>
      </c>
    </row>
    <row r="24" spans="1:4" ht="12.75">
      <c r="A24" s="60">
        <v>37656</v>
      </c>
      <c r="B24" s="57">
        <v>-0.00998573466476454</v>
      </c>
      <c r="C24" s="57">
        <v>-0.0061919504643962895</v>
      </c>
      <c r="D24" s="57">
        <v>-0.006598029025886049</v>
      </c>
    </row>
    <row r="25" spans="1:4" ht="12.75">
      <c r="A25" s="60">
        <v>37657</v>
      </c>
      <c r="B25" s="57">
        <v>-0.00998573466476454</v>
      </c>
      <c r="C25" s="57">
        <v>-0.0061919504643962895</v>
      </c>
      <c r="D25" s="57">
        <v>-0.006598029025886049</v>
      </c>
    </row>
    <row r="26" spans="1:4" ht="12.75">
      <c r="A26" s="60">
        <v>37658</v>
      </c>
      <c r="B26" s="57">
        <v>-0.00998573466476454</v>
      </c>
      <c r="C26" s="57">
        <v>-0.0061919504643962895</v>
      </c>
      <c r="D26" s="57">
        <v>-0.006598029025886049</v>
      </c>
    </row>
    <row r="27" spans="1:4" ht="12.75">
      <c r="A27" s="60">
        <v>37659</v>
      </c>
      <c r="B27" s="57">
        <v>-0.00998573466476454</v>
      </c>
      <c r="C27" s="57">
        <v>-0.0061919504643962895</v>
      </c>
      <c r="D27" s="57">
        <v>-0.006598029025886049</v>
      </c>
    </row>
    <row r="28" spans="1:4" ht="12.75">
      <c r="A28" s="60">
        <v>37662</v>
      </c>
      <c r="B28" s="57">
        <v>-0.00998573466476454</v>
      </c>
      <c r="C28" s="57">
        <v>-0.0061919504643962895</v>
      </c>
      <c r="D28" s="57">
        <v>-0.006598029025886049</v>
      </c>
    </row>
    <row r="29" spans="1:4" ht="12.75">
      <c r="A29" s="60">
        <v>37663</v>
      </c>
      <c r="B29" s="57">
        <v>-0.00998573466476454</v>
      </c>
      <c r="C29" s="57">
        <v>-0.0061919504643962895</v>
      </c>
      <c r="D29" s="57">
        <v>-0.006598029025886049</v>
      </c>
    </row>
    <row r="30" spans="1:4" ht="12.75">
      <c r="A30" s="60">
        <v>37664</v>
      </c>
      <c r="B30" s="57">
        <v>-0.00998573466476454</v>
      </c>
      <c r="C30" s="57">
        <v>-0.0061919504643962895</v>
      </c>
      <c r="D30" s="57">
        <v>-0.006598029025886049</v>
      </c>
    </row>
    <row r="31" spans="1:4" ht="12.75">
      <c r="A31" s="60">
        <v>37665</v>
      </c>
      <c r="B31" s="57">
        <v>-0.00998573466476454</v>
      </c>
      <c r="C31" s="57">
        <v>-0.0061919504643962895</v>
      </c>
      <c r="D31" s="57">
        <v>-0.006598029025886049</v>
      </c>
    </row>
    <row r="32" spans="1:4" ht="12.75">
      <c r="A32" s="60">
        <v>37666</v>
      </c>
      <c r="B32" s="57">
        <v>-0.00978647686832735</v>
      </c>
      <c r="C32" s="57">
        <v>-0.006088280060882811</v>
      </c>
      <c r="D32" s="57">
        <v>-0.006549054320011049</v>
      </c>
    </row>
    <row r="33" spans="1:4" ht="12.75">
      <c r="A33" s="60">
        <v>37669</v>
      </c>
      <c r="B33" s="57">
        <v>-0.00977995110024444</v>
      </c>
      <c r="C33" s="57">
        <v>-0.00606520090978014</v>
      </c>
      <c r="D33" s="57">
        <v>-0.0065069521716522895</v>
      </c>
    </row>
    <row r="34" spans="1:4" ht="12.75">
      <c r="A34" s="60">
        <v>37670</v>
      </c>
      <c r="B34" s="57">
        <v>-0.00977995110024444</v>
      </c>
      <c r="C34" s="57">
        <v>-0.00604686318972034</v>
      </c>
      <c r="D34" s="57">
        <v>-0.0065069521716522895</v>
      </c>
    </row>
    <row r="35" spans="1:4" ht="12.75">
      <c r="A35" s="60">
        <v>37671</v>
      </c>
      <c r="B35" s="57">
        <v>-0.00977995110024444</v>
      </c>
      <c r="C35" s="57">
        <v>-0.00604686318972034</v>
      </c>
      <c r="D35" s="57">
        <v>-0.0065069521716522895</v>
      </c>
    </row>
    <row r="36" spans="1:4" ht="12.75">
      <c r="A36" s="60">
        <v>37672</v>
      </c>
      <c r="B36" s="57">
        <v>-0.00977995110024444</v>
      </c>
      <c r="C36" s="57">
        <v>-0.00604686318972034</v>
      </c>
      <c r="D36" s="57">
        <v>-0.0065069521716522895</v>
      </c>
    </row>
    <row r="37" spans="1:4" ht="12.75">
      <c r="A37" s="60">
        <v>37673</v>
      </c>
      <c r="B37" s="57">
        <v>-0.00977995110024444</v>
      </c>
      <c r="C37" s="57">
        <v>-0.00604686318972034</v>
      </c>
      <c r="D37" s="57">
        <v>-0.0065069521716522895</v>
      </c>
    </row>
    <row r="38" spans="1:4" ht="12.75">
      <c r="A38" s="60">
        <v>37676</v>
      </c>
      <c r="B38" s="57">
        <v>-0.00977995110024444</v>
      </c>
      <c r="C38" s="57">
        <v>-0.00604686318972034</v>
      </c>
      <c r="D38" s="57">
        <v>-0.0065069521716522895</v>
      </c>
    </row>
    <row r="39" spans="1:4" ht="12.75">
      <c r="A39" s="60">
        <v>37677</v>
      </c>
      <c r="B39" s="57">
        <v>-0.00977995110024444</v>
      </c>
      <c r="C39" s="57">
        <v>-0.00595681310498884</v>
      </c>
      <c r="D39" s="57">
        <v>-0.00648066365775587</v>
      </c>
    </row>
    <row r="40" spans="1:4" ht="12.75">
      <c r="A40" s="60">
        <v>37678</v>
      </c>
      <c r="B40" s="57">
        <v>-0.00977995110024444</v>
      </c>
      <c r="C40" s="57">
        <v>-0.00595681310498884</v>
      </c>
      <c r="D40" s="57">
        <v>-0.00648066365775587</v>
      </c>
    </row>
    <row r="41" spans="1:4" ht="12.75">
      <c r="A41" s="60">
        <v>37679</v>
      </c>
      <c r="B41" s="57">
        <v>-0.00977995110024444</v>
      </c>
      <c r="C41" s="57">
        <v>-0.00595681310498884</v>
      </c>
      <c r="D41" s="57">
        <v>-0.00648066365775587</v>
      </c>
    </row>
    <row r="42" spans="1:4" ht="12.75">
      <c r="A42" s="60">
        <v>37680</v>
      </c>
      <c r="B42" s="57">
        <v>-0.00977995110024444</v>
      </c>
      <c r="C42" s="57">
        <v>-0.00595681310498884</v>
      </c>
      <c r="D42" s="57">
        <v>-0.00648066365775587</v>
      </c>
    </row>
    <row r="43" spans="1:4" ht="12.75">
      <c r="A43" s="60">
        <v>37683</v>
      </c>
      <c r="B43" s="57">
        <v>-0.009501187648456139</v>
      </c>
      <c r="C43" s="57">
        <v>-0.00582901554404144</v>
      </c>
      <c r="D43" s="57">
        <v>-0.006428833408237384</v>
      </c>
    </row>
    <row r="44" spans="1:4" ht="12.75">
      <c r="A44" s="60">
        <v>37684</v>
      </c>
      <c r="B44" s="57">
        <v>-0.00949913644214158</v>
      </c>
      <c r="C44" s="57">
        <v>-0.00574345883854498</v>
      </c>
      <c r="D44" s="57">
        <v>-0.00627693205583385</v>
      </c>
    </row>
    <row r="45" spans="1:4" ht="12.75">
      <c r="A45" s="60">
        <v>37685</v>
      </c>
      <c r="B45" s="57">
        <v>-0.00949913644214158</v>
      </c>
      <c r="C45" s="57">
        <v>-0.00574345883854498</v>
      </c>
      <c r="D45" s="57">
        <v>-0.006268394371443585</v>
      </c>
    </row>
    <row r="46" spans="1:4" ht="12.75">
      <c r="A46" s="60">
        <v>37686</v>
      </c>
      <c r="B46" s="57">
        <v>-0.00949913644214158</v>
      </c>
      <c r="C46" s="57">
        <v>-0.00574345883854498</v>
      </c>
      <c r="D46" s="57">
        <v>-0.006268394371443585</v>
      </c>
    </row>
    <row r="47" spans="1:4" ht="12.75">
      <c r="A47" s="60">
        <v>37687</v>
      </c>
      <c r="B47" s="57">
        <v>-0.00949913644214158</v>
      </c>
      <c r="C47" s="57">
        <v>-0.00574345883854498</v>
      </c>
      <c r="D47" s="57">
        <v>-0.006268394371443585</v>
      </c>
    </row>
    <row r="48" spans="1:4" ht="12.75">
      <c r="A48" s="60">
        <v>37690</v>
      </c>
      <c r="B48" s="57">
        <v>-0.00949913644214158</v>
      </c>
      <c r="C48" s="57">
        <v>-0.00574345883854498</v>
      </c>
      <c r="D48" s="57">
        <v>-0.006268394371443585</v>
      </c>
    </row>
    <row r="49" spans="1:4" ht="12.75">
      <c r="A49" s="60">
        <v>37691</v>
      </c>
      <c r="B49" s="57">
        <v>-0.00949913644214158</v>
      </c>
      <c r="C49" s="57">
        <v>-0.00574345883854498</v>
      </c>
      <c r="D49" s="57">
        <v>-0.006268394371443585</v>
      </c>
    </row>
    <row r="50" spans="1:4" ht="12.75">
      <c r="A50" s="60">
        <v>37692</v>
      </c>
      <c r="B50" s="57">
        <v>-0.00949913644214158</v>
      </c>
      <c r="C50" s="57">
        <v>-0.00574345883854498</v>
      </c>
      <c r="D50" s="57">
        <v>-0.006268394371443585</v>
      </c>
    </row>
    <row r="51" spans="1:4" ht="12.75">
      <c r="A51" s="60">
        <v>37693</v>
      </c>
      <c r="B51" s="57">
        <v>-0.00949913644214158</v>
      </c>
      <c r="C51" s="57">
        <v>-0.0055589870290302604</v>
      </c>
      <c r="D51" s="57">
        <v>-0.006268394371443585</v>
      </c>
    </row>
    <row r="52" spans="1:4" ht="12.75">
      <c r="A52" s="60">
        <v>37694</v>
      </c>
      <c r="B52" s="57">
        <v>-0.00949913644214158</v>
      </c>
      <c r="C52" s="57">
        <v>-0.0055589870290302604</v>
      </c>
      <c r="D52" s="57">
        <v>-0.006268394371443585</v>
      </c>
    </row>
    <row r="53" spans="1:4" ht="12.75">
      <c r="A53" s="60">
        <v>37697</v>
      </c>
      <c r="B53" s="57">
        <v>-0.00940438871473348</v>
      </c>
      <c r="C53" s="57">
        <v>-0.00552486187845306</v>
      </c>
      <c r="D53" s="57">
        <v>-0.00621438043833706</v>
      </c>
    </row>
    <row r="54" spans="1:4" ht="12.75">
      <c r="A54" s="60">
        <v>37698</v>
      </c>
      <c r="B54" s="57">
        <v>-0.00937500000000008</v>
      </c>
      <c r="C54" s="57">
        <v>-0.0054602184087363705</v>
      </c>
      <c r="D54" s="57">
        <v>-0.006067484662576614</v>
      </c>
    </row>
    <row r="55" spans="1:4" ht="12.75">
      <c r="A55" s="60">
        <v>37699</v>
      </c>
      <c r="B55" s="57">
        <v>-0.00937500000000008</v>
      </c>
      <c r="C55" s="57">
        <v>-0.0054602184087363705</v>
      </c>
      <c r="D55" s="57">
        <v>-0.006067484662576614</v>
      </c>
    </row>
    <row r="56" spans="1:4" ht="12.75">
      <c r="A56" s="60">
        <v>37700</v>
      </c>
      <c r="B56" s="57">
        <v>-0.00934579439252332</v>
      </c>
      <c r="C56" s="57">
        <v>-0.0054602184087363705</v>
      </c>
      <c r="D56" s="57">
        <v>-0.00606363484924205</v>
      </c>
    </row>
    <row r="57" spans="1:4" ht="12.75">
      <c r="A57" s="60">
        <v>37701</v>
      </c>
      <c r="B57" s="57">
        <v>-0.00934579439252332</v>
      </c>
      <c r="C57" s="57">
        <v>-0.0054602184087363705</v>
      </c>
      <c r="D57" s="57">
        <v>-0.00606363484924205</v>
      </c>
    </row>
    <row r="58" spans="1:4" ht="12.75">
      <c r="A58" s="60">
        <v>37704</v>
      </c>
      <c r="B58" s="57">
        <v>-0.00934579439252332</v>
      </c>
      <c r="C58" s="57">
        <v>-0.0054602184087363705</v>
      </c>
      <c r="D58" s="57">
        <v>-0.00606363484924205</v>
      </c>
    </row>
    <row r="59" spans="1:4" ht="12.75">
      <c r="A59" s="60">
        <v>37705</v>
      </c>
      <c r="B59" s="57">
        <v>-0.00934579439252332</v>
      </c>
      <c r="C59" s="57">
        <v>-0.0054602184087363705</v>
      </c>
      <c r="D59" s="57">
        <v>-0.006047281237430064</v>
      </c>
    </row>
    <row r="60" spans="1:4" ht="12.75">
      <c r="A60" s="60">
        <v>37706</v>
      </c>
      <c r="B60" s="57">
        <v>-0.00934579439252332</v>
      </c>
      <c r="C60" s="57">
        <v>-0.0054602184087363705</v>
      </c>
      <c r="D60" s="57">
        <v>-0.006047281237430064</v>
      </c>
    </row>
    <row r="61" spans="1:4" ht="12.75">
      <c r="A61" s="60">
        <v>37707</v>
      </c>
      <c r="B61" s="57">
        <v>-0.00934579439252332</v>
      </c>
      <c r="C61" s="57">
        <v>-0.0054602184087363705</v>
      </c>
      <c r="D61" s="57">
        <v>-0.006047281237430064</v>
      </c>
    </row>
    <row r="62" spans="1:4" ht="12.75">
      <c r="A62" s="60">
        <v>37708</v>
      </c>
      <c r="B62" s="57">
        <v>-0.00934579439252332</v>
      </c>
      <c r="C62" s="57">
        <v>-0.0054602184087363705</v>
      </c>
      <c r="D62" s="57">
        <v>-0.006047281237430064</v>
      </c>
    </row>
    <row r="63" spans="1:4" ht="12.75">
      <c r="A63" s="60">
        <v>37711</v>
      </c>
      <c r="B63" s="57">
        <v>-0.00934579439252332</v>
      </c>
      <c r="C63" s="57">
        <v>-0.0054602184087363705</v>
      </c>
      <c r="D63" s="57">
        <v>-0.006047281237430064</v>
      </c>
    </row>
    <row r="64" spans="1:4" ht="12.75">
      <c r="A64" s="60">
        <v>37712</v>
      </c>
      <c r="B64" s="57">
        <v>-0.00934579439252332</v>
      </c>
      <c r="C64" s="57">
        <v>-0.0054602184087363705</v>
      </c>
      <c r="D64" s="57">
        <v>-0.006047281237430064</v>
      </c>
    </row>
    <row r="65" spans="1:4" ht="12.75">
      <c r="A65" s="60">
        <v>37713</v>
      </c>
      <c r="B65" s="57">
        <v>-0.00918836140888216</v>
      </c>
      <c r="C65" s="57">
        <v>-0.0054602184087363705</v>
      </c>
      <c r="D65" s="57">
        <v>-0.006039041290165725</v>
      </c>
    </row>
    <row r="66" spans="1:4" ht="12.75">
      <c r="A66" s="60">
        <v>37714</v>
      </c>
      <c r="B66" s="57">
        <v>-0.009110021023125369</v>
      </c>
      <c r="C66" s="57">
        <v>-0.0054602184087363705</v>
      </c>
      <c r="D66" s="57">
        <v>-0.00596308424454431</v>
      </c>
    </row>
    <row r="67" spans="1:4" ht="12.75">
      <c r="A67" s="60">
        <v>37715</v>
      </c>
      <c r="B67" s="57">
        <v>-0.009110021023125369</v>
      </c>
      <c r="C67" s="57">
        <v>-0.0054602184087363705</v>
      </c>
      <c r="D67" s="57">
        <v>-0.00596308424454431</v>
      </c>
    </row>
    <row r="68" spans="1:4" ht="12.75">
      <c r="A68" s="60">
        <v>37718</v>
      </c>
      <c r="B68" s="57">
        <v>-0.009110021023125369</v>
      </c>
      <c r="C68" s="57">
        <v>-0.0054602184087363705</v>
      </c>
      <c r="D68" s="57">
        <v>-0.005951853841597445</v>
      </c>
    </row>
    <row r="69" spans="1:4" ht="12.75">
      <c r="A69" s="60">
        <v>37719</v>
      </c>
      <c r="B69" s="57">
        <v>-0.00894308943089441</v>
      </c>
      <c r="C69" s="57">
        <v>-0.0054602184087363705</v>
      </c>
      <c r="D69" s="57">
        <v>-0.00587627391205692</v>
      </c>
    </row>
    <row r="70" spans="1:4" ht="12.75">
      <c r="A70" s="60">
        <v>37720</v>
      </c>
      <c r="B70" s="57">
        <v>-0.00887978142076508</v>
      </c>
      <c r="C70" s="57">
        <v>-0.0054602184087363705</v>
      </c>
      <c r="D70" s="57">
        <v>-0.00585284280936457</v>
      </c>
    </row>
    <row r="71" spans="1:4" ht="12.75">
      <c r="A71" s="60">
        <v>37721</v>
      </c>
      <c r="B71" s="57">
        <v>-0.00887978142076508</v>
      </c>
      <c r="C71" s="57">
        <v>-0.0054602184087363705</v>
      </c>
      <c r="D71" s="57">
        <v>-0.00585284280936457</v>
      </c>
    </row>
    <row r="72" spans="1:4" ht="12.75">
      <c r="A72" s="60">
        <v>37722</v>
      </c>
      <c r="B72" s="57">
        <v>-0.00887978142076508</v>
      </c>
      <c r="C72" s="57">
        <v>-0.0054602184087363705</v>
      </c>
      <c r="D72" s="57">
        <v>-0.00585284280936457</v>
      </c>
    </row>
    <row r="73" spans="1:4" ht="12.75">
      <c r="A73" s="60">
        <v>37725</v>
      </c>
      <c r="B73" s="57">
        <v>-0.00887812752219542</v>
      </c>
      <c r="C73" s="57">
        <v>-0.005409582689335421</v>
      </c>
      <c r="D73" s="57">
        <v>-0.005826051778814405</v>
      </c>
    </row>
    <row r="74" spans="1:4" ht="12.75">
      <c r="A74" s="60">
        <v>37726</v>
      </c>
      <c r="B74" s="57">
        <v>-0.00876424189307622</v>
      </c>
      <c r="C74" s="57">
        <v>-0.005409582689335421</v>
      </c>
      <c r="D74" s="57">
        <v>-0.0058212068276341355</v>
      </c>
    </row>
    <row r="75" spans="1:4" ht="12.75">
      <c r="A75" s="60">
        <v>37727</v>
      </c>
      <c r="B75" s="57">
        <v>-0.00876424189307622</v>
      </c>
      <c r="C75" s="57">
        <v>-0.005409582689335421</v>
      </c>
      <c r="D75" s="57">
        <v>-0.00581878636741467</v>
      </c>
    </row>
    <row r="76" spans="1:4" ht="12.75">
      <c r="A76" s="60">
        <v>37728</v>
      </c>
      <c r="B76" s="57">
        <v>-0.00871839581517013</v>
      </c>
      <c r="C76" s="57">
        <v>-0.005409582689335421</v>
      </c>
      <c r="D76" s="57">
        <v>-0.00581878636741467</v>
      </c>
    </row>
    <row r="77" spans="1:4" ht="12.75">
      <c r="A77" s="60">
        <v>37729</v>
      </c>
      <c r="B77" s="57">
        <v>-0.00871839581517013</v>
      </c>
      <c r="C77" s="57">
        <v>-0.005409582689335421</v>
      </c>
      <c r="D77" s="57">
        <v>-0.00581878636741467</v>
      </c>
    </row>
    <row r="78" spans="1:4" ht="12.75">
      <c r="A78" s="60">
        <v>37733</v>
      </c>
      <c r="B78" s="57">
        <v>-0.008375209380234479</v>
      </c>
      <c r="C78" s="57">
        <v>-0.00538876058506546</v>
      </c>
      <c r="D78" s="57">
        <v>-0.005814258833671025</v>
      </c>
    </row>
    <row r="79" spans="1:4" ht="12.75">
      <c r="A79" s="60">
        <v>37734</v>
      </c>
      <c r="B79" s="57">
        <v>-0.008375209380234479</v>
      </c>
      <c r="C79" s="57">
        <v>-0.00538876058506546</v>
      </c>
      <c r="D79" s="57">
        <v>-0.0057998201578214345</v>
      </c>
    </row>
    <row r="80" spans="1:4" ht="12.75">
      <c r="A80" s="60">
        <v>37735</v>
      </c>
      <c r="B80" s="57">
        <v>-0.008375209380234479</v>
      </c>
      <c r="C80" s="57">
        <v>-0.00538876058506546</v>
      </c>
      <c r="D80" s="57">
        <v>-0.0057998201578214345</v>
      </c>
    </row>
    <row r="81" spans="1:4" ht="12.75">
      <c r="A81" s="60">
        <v>37736</v>
      </c>
      <c r="B81" s="57">
        <v>-0.008375209380234479</v>
      </c>
      <c r="C81" s="57">
        <v>-0.00538876058506546</v>
      </c>
      <c r="D81" s="57">
        <v>-0.0057998201578214345</v>
      </c>
    </row>
    <row r="82" spans="1:4" ht="12.75">
      <c r="A82" s="60">
        <v>37740</v>
      </c>
      <c r="B82" s="57">
        <v>-0.008375209380234479</v>
      </c>
      <c r="C82" s="57">
        <v>-0.00538876058506546</v>
      </c>
      <c r="D82" s="57">
        <v>-0.0057998201578214345</v>
      </c>
    </row>
    <row r="83" spans="1:4" ht="12.75">
      <c r="A83" s="60">
        <v>37741</v>
      </c>
      <c r="B83" s="57">
        <v>-0.008375209380234479</v>
      </c>
      <c r="C83" s="57">
        <v>-0.00538876058506546</v>
      </c>
      <c r="D83" s="57">
        <v>-0.0057998201578214345</v>
      </c>
    </row>
    <row r="84" spans="1:4" ht="12.75">
      <c r="A84" s="60">
        <v>37743</v>
      </c>
      <c r="B84" s="57">
        <v>-0.008375209380234479</v>
      </c>
      <c r="C84" s="57">
        <v>-0.00538876058506546</v>
      </c>
      <c r="D84" s="57">
        <v>-0.0057998201578214345</v>
      </c>
    </row>
    <row r="85" spans="1:4" ht="12.75">
      <c r="A85" s="60">
        <v>37746</v>
      </c>
      <c r="B85" s="57">
        <v>-0.008375209380234479</v>
      </c>
      <c r="C85" s="57">
        <v>-0.00538876058506546</v>
      </c>
      <c r="D85" s="57">
        <v>-0.0057998201578214345</v>
      </c>
    </row>
    <row r="86" spans="1:4" ht="12.75">
      <c r="A86" s="60">
        <v>37747</v>
      </c>
      <c r="B86" s="57">
        <v>-0.008375209380234479</v>
      </c>
      <c r="C86" s="57">
        <v>-0.00538876058506546</v>
      </c>
      <c r="D86" s="57">
        <v>-0.0057998201578214345</v>
      </c>
    </row>
    <row r="87" spans="1:4" ht="12.75">
      <c r="A87" s="60">
        <v>37748</v>
      </c>
      <c r="B87" s="57">
        <v>-0.008375209380234479</v>
      </c>
      <c r="C87" s="57">
        <v>-0.00538876058506546</v>
      </c>
      <c r="D87" s="57">
        <v>-0.0057998201578214345</v>
      </c>
    </row>
    <row r="88" spans="1:4" ht="12.75">
      <c r="A88" s="60">
        <v>37749</v>
      </c>
      <c r="B88" s="57">
        <v>-0.008230452674897089</v>
      </c>
      <c r="C88" s="57">
        <v>-0.00538876058506546</v>
      </c>
      <c r="D88" s="57">
        <v>-0.0057998201578214345</v>
      </c>
    </row>
    <row r="89" spans="1:4" ht="12.75">
      <c r="A89" s="60">
        <v>37750</v>
      </c>
      <c r="B89" s="57">
        <v>-0.008230452674897089</v>
      </c>
      <c r="C89" s="57">
        <v>-0.00538876058506546</v>
      </c>
      <c r="D89" s="57">
        <v>-0.0057998201578214345</v>
      </c>
    </row>
    <row r="90" spans="1:4" ht="12.75">
      <c r="A90" s="60">
        <v>37753</v>
      </c>
      <c r="B90" s="57">
        <v>-0.008230452674897089</v>
      </c>
      <c r="C90" s="57">
        <v>-0.00538876058506546</v>
      </c>
      <c r="D90" s="57">
        <v>-0.0057998201578214345</v>
      </c>
    </row>
    <row r="91" spans="1:4" ht="12.75">
      <c r="A91" s="60">
        <v>37754</v>
      </c>
      <c r="B91" s="57">
        <v>-0.008230452674897089</v>
      </c>
      <c r="C91" s="57">
        <v>-0.00538876058506546</v>
      </c>
      <c r="D91" s="57">
        <v>-0.0057998201578214345</v>
      </c>
    </row>
    <row r="92" spans="1:4" ht="12.75">
      <c r="A92" s="60">
        <v>37755</v>
      </c>
      <c r="B92" s="57">
        <v>-0.008230452674897089</v>
      </c>
      <c r="C92" s="57">
        <v>-0.00538876058506546</v>
      </c>
      <c r="D92" s="57">
        <v>-0.0057998201578214345</v>
      </c>
    </row>
    <row r="93" spans="1:4" ht="12.75">
      <c r="A93" s="60">
        <v>37756</v>
      </c>
      <c r="B93" s="57">
        <v>-0.00815660685154973</v>
      </c>
      <c r="C93" s="57">
        <v>-0.00513698630136991</v>
      </c>
      <c r="D93" s="57">
        <v>-0.00570032951299844</v>
      </c>
    </row>
    <row r="94" spans="1:4" ht="12.75">
      <c r="A94" s="60">
        <v>37757</v>
      </c>
      <c r="B94" s="57">
        <v>-0.00815660685154973</v>
      </c>
      <c r="C94" s="57">
        <v>-0.00513698630136991</v>
      </c>
      <c r="D94" s="57">
        <v>-0.00570032951299844</v>
      </c>
    </row>
    <row r="95" spans="1:4" ht="12.75">
      <c r="A95" s="60">
        <v>37760</v>
      </c>
      <c r="B95" s="57">
        <v>-0.00815660685154973</v>
      </c>
      <c r="C95" s="57">
        <v>-0.00513698630136991</v>
      </c>
      <c r="D95" s="57">
        <v>-0.00570032951299844</v>
      </c>
    </row>
    <row r="96" spans="1:4" ht="12.75">
      <c r="A96" s="60">
        <v>37761</v>
      </c>
      <c r="B96" s="57">
        <v>-0.00815660685154973</v>
      </c>
      <c r="C96" s="57">
        <v>-0.00513698630136991</v>
      </c>
      <c r="D96" s="57">
        <v>-0.00570032951299844</v>
      </c>
    </row>
    <row r="97" spans="1:4" ht="12.75">
      <c r="A97" s="60">
        <v>37762</v>
      </c>
      <c r="B97" s="57">
        <v>-0.00810372771474876</v>
      </c>
      <c r="C97" s="57">
        <v>-0.00513698630136991</v>
      </c>
      <c r="D97" s="57">
        <v>-0.00570032951299844</v>
      </c>
    </row>
    <row r="98" spans="1:4" ht="12.75">
      <c r="A98" s="60">
        <v>37763</v>
      </c>
      <c r="B98" s="57">
        <v>-0.00810372771474876</v>
      </c>
      <c r="C98" s="57">
        <v>-0.00513698630136991</v>
      </c>
      <c r="D98" s="57">
        <v>-0.00570032951299844</v>
      </c>
    </row>
    <row r="99" spans="1:4" ht="12.75">
      <c r="A99" s="60">
        <v>37764</v>
      </c>
      <c r="B99" s="57">
        <v>-0.008091706001348559</v>
      </c>
      <c r="C99" s="57">
        <v>-0.0051107325383305405</v>
      </c>
      <c r="D99" s="57">
        <v>-0.00564355431811353</v>
      </c>
    </row>
    <row r="100" spans="1:4" ht="12.75">
      <c r="A100" s="60">
        <v>37767</v>
      </c>
      <c r="B100" s="57">
        <v>-0.0078616352201259</v>
      </c>
      <c r="C100" s="57">
        <v>-0.0051094890510947795</v>
      </c>
      <c r="D100" s="57">
        <v>-0.00564355431811353</v>
      </c>
    </row>
    <row r="101" spans="1:4" ht="12.75">
      <c r="A101" s="60">
        <v>37768</v>
      </c>
      <c r="B101" s="57">
        <v>-0.0078616352201259</v>
      </c>
      <c r="C101" s="57">
        <v>-0.0051094890510947795</v>
      </c>
      <c r="D101" s="57">
        <v>-0.005579913202056159</v>
      </c>
    </row>
    <row r="102" spans="1:4" ht="12.75">
      <c r="A102" s="60">
        <v>37769</v>
      </c>
      <c r="B102" s="57">
        <v>-0.0078616352201259</v>
      </c>
      <c r="C102" s="57">
        <v>-0.00508905852417292</v>
      </c>
      <c r="D102" s="57">
        <v>-0.005553184635335659</v>
      </c>
    </row>
    <row r="103" spans="1:4" ht="12.75">
      <c r="A103" s="60">
        <v>37770</v>
      </c>
      <c r="B103" s="57">
        <v>-0.0078616352201259</v>
      </c>
      <c r="C103" s="57">
        <v>-0.00508905852417292</v>
      </c>
      <c r="D103" s="57">
        <v>-0.00552241723998405</v>
      </c>
    </row>
    <row r="104" spans="1:4" ht="12.75">
      <c r="A104" s="60">
        <v>37771</v>
      </c>
      <c r="B104" s="57">
        <v>-0.00772797527047911</v>
      </c>
      <c r="C104" s="57">
        <v>-0.00505050505050507</v>
      </c>
      <c r="D104" s="57">
        <v>-0.00552241723998405</v>
      </c>
    </row>
    <row r="105" spans="1:4" ht="12.75">
      <c r="A105" s="60">
        <v>37774</v>
      </c>
      <c r="B105" s="57">
        <v>-0.00772797527047911</v>
      </c>
      <c r="C105" s="57">
        <v>-0.00505050505050507</v>
      </c>
      <c r="D105" s="57">
        <v>-0.00552241723998405</v>
      </c>
    </row>
    <row r="106" spans="1:4" ht="12.75">
      <c r="A106" s="60">
        <v>37775</v>
      </c>
      <c r="B106" s="57">
        <v>-0.00772797527047911</v>
      </c>
      <c r="C106" s="57">
        <v>-0.00505050505050507</v>
      </c>
      <c r="D106" s="57">
        <v>-0.00552241723998405</v>
      </c>
    </row>
    <row r="107" spans="1:4" ht="12.75">
      <c r="A107" s="60">
        <v>37776</v>
      </c>
      <c r="B107" s="57">
        <v>-0.00772797527047911</v>
      </c>
      <c r="C107" s="57">
        <v>-0.00505050505050507</v>
      </c>
      <c r="D107" s="57">
        <v>-0.00552241723998405</v>
      </c>
    </row>
    <row r="108" spans="1:4" ht="12.75">
      <c r="A108" s="60">
        <v>37777</v>
      </c>
      <c r="B108" s="57">
        <v>-0.00772797527047911</v>
      </c>
      <c r="C108" s="57">
        <v>-0.00505050505050507</v>
      </c>
      <c r="D108" s="57">
        <v>-0.00552241723998405</v>
      </c>
    </row>
    <row r="109" spans="1:4" ht="12.75">
      <c r="A109" s="60">
        <v>37778</v>
      </c>
      <c r="B109" s="57">
        <v>-0.00772797527047911</v>
      </c>
      <c r="C109" s="57">
        <v>-0.00505050505050507</v>
      </c>
      <c r="D109" s="57">
        <v>-0.00552241723998405</v>
      </c>
    </row>
    <row r="110" spans="1:4" ht="12.75">
      <c r="A110" s="60">
        <v>37781</v>
      </c>
      <c r="B110" s="57">
        <v>-0.00772797527047911</v>
      </c>
      <c r="C110" s="57">
        <v>-0.00505050505050507</v>
      </c>
      <c r="D110" s="57">
        <v>-0.00552241723998405</v>
      </c>
    </row>
    <row r="111" spans="1:4" ht="12.75">
      <c r="A111" s="60">
        <v>37782</v>
      </c>
      <c r="B111" s="57">
        <v>-0.007679180887372</v>
      </c>
      <c r="C111" s="57">
        <v>-0.00503355704697991</v>
      </c>
      <c r="D111" s="57">
        <v>-0.005475765707689325</v>
      </c>
    </row>
    <row r="112" spans="1:4" ht="12.75">
      <c r="A112" s="60">
        <v>37783</v>
      </c>
      <c r="B112" s="57">
        <v>-0.007679180887372</v>
      </c>
      <c r="C112" s="57">
        <v>-0.00503355704697991</v>
      </c>
      <c r="D112" s="57">
        <v>-0.005456231075426146</v>
      </c>
    </row>
    <row r="113" spans="1:4" ht="12.75">
      <c r="A113" s="60">
        <v>37784</v>
      </c>
      <c r="B113" s="57">
        <v>-0.007591442374051029</v>
      </c>
      <c r="C113" s="57">
        <v>-0.00502933780385587</v>
      </c>
      <c r="D113" s="57">
        <v>-0.00545015853752976</v>
      </c>
    </row>
    <row r="114" spans="1:4" ht="12.75">
      <c r="A114" s="60">
        <v>37785</v>
      </c>
      <c r="B114" s="57">
        <v>-0.007591442374051029</v>
      </c>
      <c r="C114" s="57">
        <v>-0.00502933780385587</v>
      </c>
      <c r="D114" s="57">
        <v>-0.00545015853752976</v>
      </c>
    </row>
    <row r="115" spans="1:4" ht="12.75">
      <c r="A115" s="60">
        <v>37788</v>
      </c>
      <c r="B115" s="57">
        <v>-0.007591442374051029</v>
      </c>
      <c r="C115" s="57">
        <v>-0.00502933780385587</v>
      </c>
      <c r="D115" s="57">
        <v>-0.00545015853752976</v>
      </c>
    </row>
    <row r="116" spans="1:4" ht="12.75">
      <c r="A116" s="60">
        <v>37789</v>
      </c>
      <c r="B116" s="57">
        <v>-0.007591442374051029</v>
      </c>
      <c r="C116" s="57">
        <v>-0.00502933780385587</v>
      </c>
      <c r="D116" s="57">
        <v>-0.00545015853752976</v>
      </c>
    </row>
    <row r="117" spans="1:4" ht="12.75">
      <c r="A117" s="60">
        <v>37790</v>
      </c>
      <c r="B117" s="57">
        <v>-0.007591442374051029</v>
      </c>
      <c r="C117" s="57">
        <v>-0.00502933780385587</v>
      </c>
      <c r="D117" s="57">
        <v>-0.00545015853752976</v>
      </c>
    </row>
    <row r="118" spans="1:4" ht="12.75">
      <c r="A118" s="60">
        <v>37792</v>
      </c>
      <c r="B118" s="57">
        <v>-0.007591442374051029</v>
      </c>
      <c r="C118" s="57">
        <v>-0.00502933780385587</v>
      </c>
      <c r="D118" s="57">
        <v>-0.00545015853752976</v>
      </c>
    </row>
    <row r="119" spans="1:4" ht="12.75">
      <c r="A119" s="60">
        <v>37795</v>
      </c>
      <c r="B119" s="57">
        <v>-0.007591442374051029</v>
      </c>
      <c r="C119" s="57">
        <v>-0.00502933780385587</v>
      </c>
      <c r="D119" s="57">
        <v>-0.00545015853752976</v>
      </c>
    </row>
    <row r="120" spans="1:4" ht="12.75">
      <c r="A120" s="60">
        <v>37796</v>
      </c>
      <c r="B120" s="57">
        <v>-0.007591442374051029</v>
      </c>
      <c r="C120" s="57">
        <v>-0.00502933780385587</v>
      </c>
      <c r="D120" s="57">
        <v>-0.00545015853752976</v>
      </c>
    </row>
    <row r="121" spans="1:4" ht="12.75">
      <c r="A121" s="60">
        <v>37797</v>
      </c>
      <c r="B121" s="57">
        <v>-0.007591442374051029</v>
      </c>
      <c r="C121" s="57">
        <v>-0.00502933780385587</v>
      </c>
      <c r="D121" s="57">
        <v>-0.00545015853752976</v>
      </c>
    </row>
    <row r="122" spans="1:4" ht="12.75">
      <c r="A122" s="60">
        <v>37798</v>
      </c>
      <c r="B122" s="57">
        <v>-0.007591442374051029</v>
      </c>
      <c r="C122" s="57">
        <v>-0.00502933780385587</v>
      </c>
      <c r="D122" s="57">
        <v>-0.00545015853752976</v>
      </c>
    </row>
    <row r="123" spans="1:4" ht="12.75">
      <c r="A123" s="60">
        <v>37799</v>
      </c>
      <c r="B123" s="57">
        <v>-0.007591442374051029</v>
      </c>
      <c r="C123" s="57">
        <v>-0.00502933780385587</v>
      </c>
      <c r="D123" s="57">
        <v>-0.00545015853752976</v>
      </c>
    </row>
    <row r="124" spans="1:4" ht="12.75">
      <c r="A124" s="60">
        <v>37802</v>
      </c>
      <c r="B124" s="57">
        <v>-0.007591442374051029</v>
      </c>
      <c r="C124" s="57">
        <v>-0.00502933780385587</v>
      </c>
      <c r="D124" s="57">
        <v>-0.00545015853752976</v>
      </c>
    </row>
    <row r="125" spans="1:4" ht="12.75">
      <c r="A125" s="60">
        <v>37803</v>
      </c>
      <c r="B125" s="57">
        <v>-0.007591442374051029</v>
      </c>
      <c r="C125" s="57">
        <v>-0.00502933780385587</v>
      </c>
      <c r="D125" s="57">
        <v>-0.00545015853752976</v>
      </c>
    </row>
    <row r="126" spans="1:4" ht="12.75">
      <c r="A126" s="60">
        <v>37804</v>
      </c>
      <c r="B126" s="57">
        <v>-0.007591442374051029</v>
      </c>
      <c r="C126" s="57">
        <v>-0.00502933780385587</v>
      </c>
      <c r="D126" s="57">
        <v>-0.00545015853752976</v>
      </c>
    </row>
    <row r="127" spans="1:4" ht="12.75">
      <c r="A127" s="60">
        <v>37805</v>
      </c>
      <c r="B127" s="57">
        <v>-0.007591442374051029</v>
      </c>
      <c r="C127" s="57">
        <v>-0.00502933780385587</v>
      </c>
      <c r="D127" s="57">
        <v>-0.005437674885169754</v>
      </c>
    </row>
    <row r="128" spans="1:4" ht="12.75">
      <c r="A128" s="60">
        <v>37806</v>
      </c>
      <c r="B128" s="57">
        <v>-0.007591442374051029</v>
      </c>
      <c r="C128" s="57">
        <v>-0.00502933780385587</v>
      </c>
      <c r="D128" s="57">
        <v>-0.005437674885169754</v>
      </c>
    </row>
    <row r="129" spans="1:4" ht="12.75">
      <c r="A129" s="60">
        <v>37809</v>
      </c>
      <c r="B129" s="57">
        <v>-0.007591442374051029</v>
      </c>
      <c r="C129" s="57">
        <v>-0.00502933780385587</v>
      </c>
      <c r="D129" s="57">
        <v>-0.005437674885169754</v>
      </c>
    </row>
    <row r="130" spans="1:4" ht="12.75">
      <c r="A130" s="60">
        <v>37810</v>
      </c>
      <c r="B130" s="57">
        <v>-0.007591442374051029</v>
      </c>
      <c r="C130" s="57">
        <v>-0.00502933780385587</v>
      </c>
      <c r="D130" s="57">
        <v>-0.005437674885169754</v>
      </c>
    </row>
    <row r="131" spans="1:4" ht="12.75">
      <c r="A131" s="60">
        <v>37811</v>
      </c>
      <c r="B131" s="57">
        <v>-0.007591442374051029</v>
      </c>
      <c r="C131" s="57">
        <v>-0.00502933780385587</v>
      </c>
      <c r="D131" s="57">
        <v>-0.005437674885169754</v>
      </c>
    </row>
    <row r="132" spans="1:4" ht="12.75">
      <c r="A132" s="60">
        <v>37812</v>
      </c>
      <c r="B132" s="57">
        <v>-0.007591442374051029</v>
      </c>
      <c r="C132" s="57">
        <v>-0.00502933780385587</v>
      </c>
      <c r="D132" s="57">
        <v>-0.005437674885169754</v>
      </c>
    </row>
    <row r="133" spans="1:4" ht="12.75">
      <c r="A133" s="60">
        <v>37813</v>
      </c>
      <c r="B133" s="57">
        <v>-0.007588532883642481</v>
      </c>
      <c r="C133" s="57">
        <v>-0.00499168053244582</v>
      </c>
      <c r="D133" s="57">
        <v>-0.0054374057315234045</v>
      </c>
    </row>
    <row r="134" spans="1:4" ht="12.75">
      <c r="A134" s="60">
        <v>37816</v>
      </c>
      <c r="B134" s="57">
        <v>-0.007588532883642481</v>
      </c>
      <c r="C134" s="57">
        <v>-0.00499168053244582</v>
      </c>
      <c r="D134" s="57">
        <v>-0.0054374057315234045</v>
      </c>
    </row>
    <row r="135" spans="1:4" ht="12.75">
      <c r="A135" s="60">
        <v>37817</v>
      </c>
      <c r="B135" s="57">
        <v>-0.007588532883642481</v>
      </c>
      <c r="C135" s="57">
        <v>-0.00499168053244582</v>
      </c>
      <c r="D135" s="57">
        <v>-0.0054374057315234045</v>
      </c>
    </row>
    <row r="136" spans="1:4" ht="12.75">
      <c r="A136" s="60">
        <v>37818</v>
      </c>
      <c r="B136" s="57">
        <v>-0.007588532883642481</v>
      </c>
      <c r="C136" s="57">
        <v>-0.00499168053244582</v>
      </c>
      <c r="D136" s="57">
        <v>-0.0054374057315234045</v>
      </c>
    </row>
    <row r="137" spans="1:4" ht="12.75">
      <c r="A137" s="60">
        <v>37819</v>
      </c>
      <c r="B137" s="57">
        <v>-0.007588532883642481</v>
      </c>
      <c r="C137" s="57">
        <v>-0.00499168053244582</v>
      </c>
      <c r="D137" s="57">
        <v>-0.0054374057315234045</v>
      </c>
    </row>
    <row r="138" spans="1:4" ht="12.75">
      <c r="A138" s="60">
        <v>37820</v>
      </c>
      <c r="B138" s="57">
        <v>-0.007588532883642481</v>
      </c>
      <c r="C138" s="57">
        <v>-0.00499168053244582</v>
      </c>
      <c r="D138" s="57">
        <v>-0.0054374057315234045</v>
      </c>
    </row>
    <row r="139" spans="1:4" ht="12.75">
      <c r="A139" s="60">
        <v>37823</v>
      </c>
      <c r="B139" s="57">
        <v>-0.007588532883642481</v>
      </c>
      <c r="C139" s="57">
        <v>-0.00499168053244582</v>
      </c>
      <c r="D139" s="57">
        <v>-0.0054374057315234045</v>
      </c>
    </row>
    <row r="140" spans="1:4" ht="12.75">
      <c r="A140" s="60">
        <v>37824</v>
      </c>
      <c r="B140" s="57">
        <v>-0.007588532883642481</v>
      </c>
      <c r="C140" s="57">
        <v>-0.00499168053244582</v>
      </c>
      <c r="D140" s="57">
        <v>-0.0054374057315234045</v>
      </c>
    </row>
    <row r="141" spans="1:4" ht="12.75">
      <c r="A141" s="60">
        <v>37825</v>
      </c>
      <c r="B141" s="57">
        <v>-0.007588532883642481</v>
      </c>
      <c r="C141" s="57">
        <v>-0.00499168053244582</v>
      </c>
      <c r="D141" s="57">
        <v>-0.0054374057315234045</v>
      </c>
    </row>
    <row r="142" spans="1:4" ht="12.75">
      <c r="A142" s="60">
        <v>37826</v>
      </c>
      <c r="B142" s="57">
        <v>-0.007588532883642481</v>
      </c>
      <c r="C142" s="57">
        <v>-0.00499168053244582</v>
      </c>
      <c r="D142" s="57">
        <v>-0.0054374057315234045</v>
      </c>
    </row>
    <row r="143" spans="1:4" ht="12.75">
      <c r="A143" s="60">
        <v>37827</v>
      </c>
      <c r="B143" s="57">
        <v>-0.007588532883642481</v>
      </c>
      <c r="C143" s="57">
        <v>-0.00499168053244582</v>
      </c>
      <c r="D143" s="57">
        <v>-0.0054374057315234045</v>
      </c>
    </row>
    <row r="144" spans="1:4" ht="12.75">
      <c r="A144" s="60">
        <v>37830</v>
      </c>
      <c r="B144" s="57">
        <v>-0.007588532883642481</v>
      </c>
      <c r="C144" s="57">
        <v>-0.00499168053244582</v>
      </c>
      <c r="D144" s="57">
        <v>-0.0054374057315234045</v>
      </c>
    </row>
    <row r="145" spans="1:4" ht="12.75">
      <c r="A145" s="60">
        <v>37831</v>
      </c>
      <c r="B145" s="57">
        <v>-0.007588532883642481</v>
      </c>
      <c r="C145" s="57">
        <v>-0.00499168053244582</v>
      </c>
      <c r="D145" s="57">
        <v>-0.0054374057315234045</v>
      </c>
    </row>
    <row r="146" spans="1:4" ht="12.75">
      <c r="A146" s="60">
        <v>37832</v>
      </c>
      <c r="B146" s="57">
        <v>-0.0071884984025559</v>
      </c>
      <c r="C146" s="57">
        <v>-0.00497100248550128</v>
      </c>
      <c r="D146" s="57">
        <v>-0.005433270082226465</v>
      </c>
    </row>
    <row r="147" spans="1:4" ht="12.75">
      <c r="A147" s="60">
        <v>37833</v>
      </c>
      <c r="B147" s="57">
        <v>-0.0071620411817368</v>
      </c>
      <c r="C147" s="57">
        <v>-0.00495867768595045</v>
      </c>
      <c r="D147" s="57">
        <v>-0.005433270082226465</v>
      </c>
    </row>
    <row r="148" spans="1:4" ht="12.75">
      <c r="A148" s="60">
        <v>37834</v>
      </c>
      <c r="B148" s="57">
        <v>-0.0071620411817368</v>
      </c>
      <c r="C148" s="57">
        <v>-0.00495867768595045</v>
      </c>
      <c r="D148" s="57">
        <v>-0.005433270082226465</v>
      </c>
    </row>
    <row r="149" spans="1:4" ht="12.75">
      <c r="A149" s="60">
        <v>37837</v>
      </c>
      <c r="B149" s="57">
        <v>-0.0071620411817368</v>
      </c>
      <c r="C149" s="57">
        <v>-0.00494233937397039</v>
      </c>
      <c r="D149" s="57">
        <v>-0.005433270082226465</v>
      </c>
    </row>
    <row r="150" spans="1:4" ht="12.75">
      <c r="A150" s="60">
        <v>37838</v>
      </c>
      <c r="B150" s="57">
        <v>-0.0071620411817368</v>
      </c>
      <c r="C150" s="57">
        <v>-0.004842615012106579</v>
      </c>
      <c r="D150" s="57">
        <v>-0.005433270082226465</v>
      </c>
    </row>
    <row r="151" spans="1:4" ht="12.75">
      <c r="A151" s="60">
        <v>37839</v>
      </c>
      <c r="B151" s="57">
        <v>-0.0071620411817368</v>
      </c>
      <c r="C151" s="57">
        <v>-0.004842615012106579</v>
      </c>
      <c r="D151" s="57">
        <v>-0.005433270082226465</v>
      </c>
    </row>
    <row r="152" spans="1:4" ht="12.75">
      <c r="A152" s="60">
        <v>37840</v>
      </c>
      <c r="B152" s="57">
        <v>-0.0071620411817368</v>
      </c>
      <c r="C152" s="57">
        <v>-0.004842615012106579</v>
      </c>
      <c r="D152" s="57">
        <v>-0.005433270082226465</v>
      </c>
    </row>
    <row r="153" spans="1:4" ht="12.75">
      <c r="A153" s="60">
        <v>37841</v>
      </c>
      <c r="B153" s="57">
        <v>-0.00711237553342814</v>
      </c>
      <c r="C153" s="57">
        <v>-0.00482758620689657</v>
      </c>
      <c r="D153" s="57">
        <v>-0.005426995788218505</v>
      </c>
    </row>
    <row r="154" spans="1:4" ht="12.75">
      <c r="A154" s="60">
        <v>37844</v>
      </c>
      <c r="B154" s="57">
        <v>-0.00711237553342814</v>
      </c>
      <c r="C154" s="57">
        <v>-0.00482758620689657</v>
      </c>
      <c r="D154" s="57">
        <v>-0.005426995788218505</v>
      </c>
    </row>
    <row r="155" spans="1:4" ht="12.75">
      <c r="A155" s="60">
        <v>37845</v>
      </c>
      <c r="B155" s="57">
        <v>-0.00711237553342814</v>
      </c>
      <c r="C155" s="57">
        <v>-0.00482758620689657</v>
      </c>
      <c r="D155" s="57">
        <v>-0.005426995788218505</v>
      </c>
    </row>
    <row r="156" spans="1:4" ht="12.75">
      <c r="A156" s="60">
        <v>37846</v>
      </c>
      <c r="B156" s="57">
        <v>-0.00711237553342814</v>
      </c>
      <c r="C156" s="57">
        <v>-0.00482758620689657</v>
      </c>
      <c r="D156" s="57">
        <v>-0.005426995788218505</v>
      </c>
    </row>
    <row r="157" spans="1:4" ht="12.75">
      <c r="A157" s="60">
        <v>37847</v>
      </c>
      <c r="B157" s="57">
        <v>-0.00711237553342814</v>
      </c>
      <c r="C157" s="57">
        <v>-0.00482758620689657</v>
      </c>
      <c r="D157" s="57">
        <v>-0.005426995788218505</v>
      </c>
    </row>
    <row r="158" spans="1:4" ht="12.75">
      <c r="A158" s="60">
        <v>37851</v>
      </c>
      <c r="B158" s="57">
        <v>-0.0071090047393364796</v>
      </c>
      <c r="C158" s="57">
        <v>-0.00480384307445961</v>
      </c>
      <c r="D158" s="57">
        <v>-0.005416289516913015</v>
      </c>
    </row>
    <row r="159" spans="1:4" ht="12.75">
      <c r="A159" s="60">
        <v>37852</v>
      </c>
      <c r="B159" s="57">
        <v>-0.0071090047393364796</v>
      </c>
      <c r="C159" s="57">
        <v>-0.00480384307445961</v>
      </c>
      <c r="D159" s="57">
        <v>-0.005416289516913015</v>
      </c>
    </row>
    <row r="160" spans="1:4" ht="12.75">
      <c r="A160" s="60">
        <v>37853</v>
      </c>
      <c r="B160" s="57">
        <v>-0.0071090047393364796</v>
      </c>
      <c r="C160" s="57">
        <v>-0.00480384307445961</v>
      </c>
      <c r="D160" s="57">
        <v>-0.005416289516913015</v>
      </c>
    </row>
    <row r="161" spans="1:4" ht="12.75">
      <c r="A161" s="60">
        <v>37854</v>
      </c>
      <c r="B161" s="57">
        <v>-0.00706033376123231</v>
      </c>
      <c r="C161" s="57">
        <v>-0.00435540069686417</v>
      </c>
      <c r="D161" s="57">
        <v>-0.0053996534892631854</v>
      </c>
    </row>
    <row r="162" spans="1:4" ht="12.75">
      <c r="A162" s="60">
        <v>37855</v>
      </c>
      <c r="B162" s="57">
        <v>-0.00706033376123231</v>
      </c>
      <c r="C162" s="57">
        <v>-0.00435540069686417</v>
      </c>
      <c r="D162" s="57">
        <v>-0.0053996534892631854</v>
      </c>
    </row>
    <row r="163" spans="1:4" ht="12.75">
      <c r="A163" s="60">
        <v>37858</v>
      </c>
      <c r="B163" s="57">
        <v>-0.00703605980650836</v>
      </c>
      <c r="C163" s="57">
        <v>-0.00431778929188262</v>
      </c>
      <c r="D163" s="57">
        <v>-0.0053996534892631854</v>
      </c>
    </row>
    <row r="164" spans="1:4" ht="12.75">
      <c r="A164" s="60">
        <v>37859</v>
      </c>
      <c r="B164" s="57">
        <v>-0.00703605980650836</v>
      </c>
      <c r="C164" s="57">
        <v>-0.00431778929188262</v>
      </c>
      <c r="D164" s="57">
        <v>-0.0053996534892631854</v>
      </c>
    </row>
    <row r="165" spans="1:4" ht="12.75">
      <c r="A165" s="60">
        <v>37860</v>
      </c>
      <c r="B165" s="57">
        <v>-0.00703605980650836</v>
      </c>
      <c r="C165" s="57">
        <v>-0.00431778929188262</v>
      </c>
      <c r="D165" s="57">
        <v>-0.0053996534892631854</v>
      </c>
    </row>
    <row r="166" spans="1:4" ht="12.75">
      <c r="A166" s="60">
        <v>37861</v>
      </c>
      <c r="B166" s="57">
        <v>-0.00703605980650836</v>
      </c>
      <c r="C166" s="57">
        <v>-0.00431778929188262</v>
      </c>
      <c r="D166" s="57">
        <v>-0.0053996534892631854</v>
      </c>
    </row>
    <row r="167" spans="1:4" ht="12.75">
      <c r="A167" s="60">
        <v>37862</v>
      </c>
      <c r="B167" s="57">
        <v>-0.00703605980650836</v>
      </c>
      <c r="C167" s="57">
        <v>-0.00431778929188262</v>
      </c>
      <c r="D167" s="57">
        <v>-0.0053996534892631854</v>
      </c>
    </row>
    <row r="168" spans="1:4" ht="12.75">
      <c r="A168" s="60">
        <v>37865</v>
      </c>
      <c r="B168" s="57">
        <v>-0.00703605980650836</v>
      </c>
      <c r="C168" s="57">
        <v>-0.00431778929188262</v>
      </c>
      <c r="D168" s="57">
        <v>-0.0053996534892631854</v>
      </c>
    </row>
    <row r="169" spans="1:4" ht="12.75">
      <c r="A169" s="60">
        <v>37866</v>
      </c>
      <c r="B169" s="57">
        <v>-0.00703605980650836</v>
      </c>
      <c r="C169" s="57">
        <v>-0.00431778929188262</v>
      </c>
      <c r="D169" s="57">
        <v>-0.0053996534892631854</v>
      </c>
    </row>
    <row r="170" spans="1:4" ht="12.75">
      <c r="A170" s="60">
        <v>37867</v>
      </c>
      <c r="B170" s="57">
        <v>-0.00703605980650836</v>
      </c>
      <c r="C170" s="57">
        <v>-0.00432098765432101</v>
      </c>
      <c r="D170" s="57">
        <v>-0.0053996534892631854</v>
      </c>
    </row>
    <row r="171" spans="1:4" ht="12.75">
      <c r="A171" s="60">
        <v>37868</v>
      </c>
      <c r="B171" s="57">
        <v>-0.00706033376123231</v>
      </c>
      <c r="C171" s="57">
        <v>-0.00435540069686417</v>
      </c>
      <c r="D171" s="57">
        <v>-0.005416289516913015</v>
      </c>
    </row>
    <row r="172" spans="1:4" ht="12.75">
      <c r="A172" s="60">
        <v>37869</v>
      </c>
      <c r="B172" s="57">
        <v>-0.00706033376123231</v>
      </c>
      <c r="C172" s="57">
        <v>-0.00435540069686417</v>
      </c>
      <c r="D172" s="57">
        <v>-0.005431118751474725</v>
      </c>
    </row>
    <row r="173" spans="1:4" ht="12.75">
      <c r="A173" s="60">
        <v>37872</v>
      </c>
      <c r="B173" s="57">
        <v>-0.00703605980650836</v>
      </c>
      <c r="C173" s="57">
        <v>-0.00432098765432101</v>
      </c>
      <c r="D173" s="57">
        <v>-0.005416289516913015</v>
      </c>
    </row>
    <row r="174" spans="1:4" ht="12.75">
      <c r="A174" s="60">
        <v>37873</v>
      </c>
      <c r="B174" s="57">
        <v>-0.00703605980650836</v>
      </c>
      <c r="C174" s="57">
        <v>-0.00432098765432101</v>
      </c>
      <c r="D174" s="57">
        <v>-0.005416289516913015</v>
      </c>
    </row>
    <row r="175" spans="1:4" ht="12.75">
      <c r="A175" s="60">
        <v>37874</v>
      </c>
      <c r="B175" s="57">
        <v>-0.00703605980650836</v>
      </c>
      <c r="C175" s="57">
        <v>-0.00435540069686417</v>
      </c>
      <c r="D175" s="57">
        <v>-0.005431118751474725</v>
      </c>
    </row>
    <row r="176" spans="1:4" ht="12.75">
      <c r="A176" s="60">
        <v>37875</v>
      </c>
      <c r="B176" s="57">
        <v>-0.00703605980650836</v>
      </c>
      <c r="C176" s="57">
        <v>-0.00435540069686417</v>
      </c>
      <c r="D176" s="57">
        <v>-0.005431118751474725</v>
      </c>
    </row>
    <row r="177" spans="1:4" ht="12.75">
      <c r="A177" s="60">
        <v>37876</v>
      </c>
      <c r="B177" s="57">
        <v>-0.00703605980650836</v>
      </c>
      <c r="C177" s="57">
        <v>-0.00435540069686417</v>
      </c>
      <c r="D177" s="57">
        <v>-0.005431118751474725</v>
      </c>
    </row>
    <row r="178" spans="1:4" ht="12.75">
      <c r="A178" s="60">
        <v>37879</v>
      </c>
      <c r="B178" s="57">
        <v>-0.00703605980650836</v>
      </c>
      <c r="C178" s="57">
        <v>-0.00432098765432101</v>
      </c>
      <c r="D178" s="57">
        <v>-0.005431118751474725</v>
      </c>
    </row>
    <row r="179" spans="1:4" ht="12.75">
      <c r="A179" s="60">
        <v>37880</v>
      </c>
      <c r="B179" s="57">
        <v>-0.00703605980650836</v>
      </c>
      <c r="C179" s="57">
        <v>-0.00432098765432101</v>
      </c>
      <c r="D179" s="57">
        <v>-0.005431118751474725</v>
      </c>
    </row>
    <row r="180" spans="1:4" ht="12.75">
      <c r="A180" s="60">
        <v>37881</v>
      </c>
      <c r="B180" s="57">
        <v>-0.00703605980650836</v>
      </c>
      <c r="C180" s="57">
        <v>-0.00432098765432101</v>
      </c>
      <c r="D180" s="57">
        <v>-0.005431118751474725</v>
      </c>
    </row>
    <row r="181" spans="1:4" ht="12.75">
      <c r="A181" s="60">
        <v>37882</v>
      </c>
      <c r="B181" s="57">
        <v>-0.00703605980650836</v>
      </c>
      <c r="C181" s="57">
        <v>-0.00432098765432101</v>
      </c>
      <c r="D181" s="57">
        <v>-0.005431118751474725</v>
      </c>
    </row>
    <row r="182" spans="1:4" ht="12.75">
      <c r="A182" s="60">
        <v>37883</v>
      </c>
      <c r="B182" s="57">
        <v>-0.00703605980650836</v>
      </c>
      <c r="C182" s="57">
        <v>-0.00432098765432101</v>
      </c>
      <c r="D182" s="57">
        <v>-0.005431118751474725</v>
      </c>
    </row>
    <row r="183" spans="1:4" ht="12.75">
      <c r="A183" s="60">
        <v>37886</v>
      </c>
      <c r="B183" s="57">
        <v>-0.00706033376123231</v>
      </c>
      <c r="C183" s="57">
        <v>-0.00435540069686417</v>
      </c>
      <c r="D183" s="57">
        <v>-0.005437674885169754</v>
      </c>
    </row>
    <row r="184" spans="1:4" ht="12.75">
      <c r="A184" s="60">
        <v>37887</v>
      </c>
      <c r="B184" s="57">
        <v>-0.00706033376123231</v>
      </c>
      <c r="C184" s="57">
        <v>-0.00435540069686417</v>
      </c>
      <c r="D184" s="57">
        <v>-0.005437674885169754</v>
      </c>
    </row>
    <row r="185" spans="1:4" ht="12.75">
      <c r="A185" s="60">
        <v>37888</v>
      </c>
      <c r="B185" s="57">
        <v>-0.00706033376123231</v>
      </c>
      <c r="C185" s="57">
        <v>-0.00435540069686417</v>
      </c>
      <c r="D185" s="57">
        <v>-0.005437674885169754</v>
      </c>
    </row>
    <row r="186" spans="1:4" ht="12.75">
      <c r="A186" s="60">
        <v>37889</v>
      </c>
      <c r="B186" s="57">
        <v>-0.00703605980650836</v>
      </c>
      <c r="C186" s="57">
        <v>-0.00432098765432101</v>
      </c>
      <c r="D186" s="57">
        <v>-0.0054352544007716655</v>
      </c>
    </row>
    <row r="187" spans="1:4" ht="12.75">
      <c r="A187" s="60">
        <v>37890</v>
      </c>
      <c r="B187" s="57">
        <v>-0.00702576112412177</v>
      </c>
      <c r="C187" s="57">
        <v>-0.00431778929188262</v>
      </c>
      <c r="D187" s="57">
        <v>-0.0054204124801692346</v>
      </c>
    </row>
    <row r="188" spans="1:4" ht="12.75">
      <c r="A188" s="60">
        <v>37893</v>
      </c>
      <c r="B188" s="57">
        <v>-0.00702576112412177</v>
      </c>
      <c r="C188" s="57">
        <v>-0.00431778929188262</v>
      </c>
      <c r="D188" s="57">
        <v>-0.0054204124801692346</v>
      </c>
    </row>
    <row r="189" spans="1:4" ht="12.75">
      <c r="A189" s="60">
        <v>37894</v>
      </c>
      <c r="B189" s="57">
        <v>-0.00702576112412177</v>
      </c>
      <c r="C189" s="57">
        <v>-0.00431778929188262</v>
      </c>
      <c r="D189" s="57">
        <v>-0.0054204124801692346</v>
      </c>
    </row>
    <row r="190" spans="1:4" ht="12.75">
      <c r="A190" s="60">
        <v>37895</v>
      </c>
      <c r="B190" s="57">
        <v>-0.00702576112412177</v>
      </c>
      <c r="C190" s="57">
        <v>-0.00431034482758612</v>
      </c>
      <c r="D190" s="57">
        <v>-0.00541402874083009</v>
      </c>
    </row>
    <row r="191" spans="1:4" ht="12.75">
      <c r="A191" s="60">
        <v>37896</v>
      </c>
      <c r="B191" s="57">
        <v>-0.00698812019566734</v>
      </c>
      <c r="C191" s="57">
        <v>-0.004249291784702461</v>
      </c>
      <c r="D191" s="57">
        <v>-0.00541402874083009</v>
      </c>
    </row>
    <row r="192" spans="1:4" ht="12.75">
      <c r="A192" s="60">
        <v>37897</v>
      </c>
      <c r="B192" s="57">
        <v>-0.00698812019566734</v>
      </c>
      <c r="C192" s="57">
        <v>-0.004249291784702461</v>
      </c>
      <c r="D192" s="57">
        <v>-0.00541402874083009</v>
      </c>
    </row>
    <row r="193" spans="1:4" ht="12.75">
      <c r="A193" s="60">
        <v>37900</v>
      </c>
      <c r="B193" s="57">
        <v>-0.0069084628670121</v>
      </c>
      <c r="C193" s="57">
        <v>-0.004233700254022079</v>
      </c>
      <c r="D193" s="57">
        <v>-0.005395125764495066</v>
      </c>
    </row>
    <row r="194" spans="1:4" ht="12.75">
      <c r="A194" s="60">
        <v>37901</v>
      </c>
      <c r="B194" s="57">
        <v>-0.006849315068493161</v>
      </c>
      <c r="C194" s="57">
        <v>-0.004177109440267389</v>
      </c>
      <c r="D194" s="57">
        <v>-0.005371032125226736</v>
      </c>
    </row>
    <row r="195" spans="1:4" ht="12.75">
      <c r="A195" s="60">
        <v>37902</v>
      </c>
      <c r="B195" s="57">
        <v>-0.0068119891008174204</v>
      </c>
      <c r="C195" s="57">
        <v>-0.00417362270450757</v>
      </c>
      <c r="D195" s="57">
        <v>-0.005371032125226736</v>
      </c>
    </row>
    <row r="196" spans="1:4" ht="12.75">
      <c r="A196" s="60">
        <v>37903</v>
      </c>
      <c r="B196" s="57">
        <v>-0.0068119891008174204</v>
      </c>
      <c r="C196" s="57">
        <v>-0.00417362270450757</v>
      </c>
      <c r="D196" s="57">
        <v>-0.005371032125226736</v>
      </c>
    </row>
    <row r="197" spans="1:4" ht="12.75">
      <c r="A197" s="60">
        <v>37904</v>
      </c>
      <c r="B197" s="57">
        <v>-0.0068119891008174204</v>
      </c>
      <c r="C197" s="57">
        <v>-0.00417362270450757</v>
      </c>
      <c r="D197" s="57">
        <v>-0.005371032125226736</v>
      </c>
    </row>
    <row r="198" spans="1:4" ht="12.75">
      <c r="A198" s="60">
        <v>37907</v>
      </c>
      <c r="B198" s="57">
        <v>-0.00675219446320052</v>
      </c>
      <c r="C198" s="57">
        <v>-0.0041288191577208</v>
      </c>
      <c r="D198" s="57">
        <v>-0.005371032125226736</v>
      </c>
    </row>
    <row r="199" spans="1:4" ht="12.75">
      <c r="A199" s="60">
        <v>37908</v>
      </c>
      <c r="B199" s="57">
        <v>-0.00675219446320052</v>
      </c>
      <c r="C199" s="57">
        <v>-0.0041288191577208</v>
      </c>
      <c r="D199" s="57">
        <v>-0.005371032125226736</v>
      </c>
    </row>
    <row r="200" spans="1:4" ht="12.75">
      <c r="A200" s="60">
        <v>37909</v>
      </c>
      <c r="B200" s="57">
        <v>-0.00665004156275977</v>
      </c>
      <c r="C200" s="57">
        <v>-0.00412201154163238</v>
      </c>
      <c r="D200" s="57">
        <v>-0.005365358418793546</v>
      </c>
    </row>
    <row r="201" spans="1:4" ht="12.75">
      <c r="A201" s="60">
        <v>37910</v>
      </c>
      <c r="B201" s="57">
        <v>-0.00675219446320052</v>
      </c>
      <c r="C201" s="57">
        <v>-0.0041288191577208</v>
      </c>
      <c r="D201" s="57">
        <v>-0.005371032125226736</v>
      </c>
    </row>
    <row r="202" spans="1:4" ht="12.75">
      <c r="A202" s="60">
        <v>37911</v>
      </c>
      <c r="B202" s="57">
        <v>-0.00665004156275977</v>
      </c>
      <c r="C202" s="57">
        <v>-0.00412201154163238</v>
      </c>
      <c r="D202" s="57">
        <v>-0.005365358418793546</v>
      </c>
    </row>
    <row r="203" spans="1:4" ht="12.75">
      <c r="A203" s="60">
        <v>37914</v>
      </c>
      <c r="B203" s="57">
        <v>-0.00665004156275977</v>
      </c>
      <c r="C203" s="57">
        <v>-0.00412201154163238</v>
      </c>
      <c r="D203" s="57">
        <v>-0.005365358418793546</v>
      </c>
    </row>
    <row r="204" spans="1:4" ht="12.75">
      <c r="A204" s="60">
        <v>37915</v>
      </c>
      <c r="B204" s="57">
        <v>-0.00665004156275977</v>
      </c>
      <c r="C204" s="57">
        <v>-0.0041288191577208</v>
      </c>
      <c r="D204" s="57">
        <v>-0.005371032125226736</v>
      </c>
    </row>
    <row r="205" spans="1:4" ht="12.75">
      <c r="A205" s="60">
        <v>37916</v>
      </c>
      <c r="B205" s="57">
        <v>-0.0066390041493776</v>
      </c>
      <c r="C205" s="57">
        <v>-0.00412201154163238</v>
      </c>
      <c r="D205" s="57">
        <v>-0.005368991058973725</v>
      </c>
    </row>
    <row r="206" spans="1:4" ht="12.75">
      <c r="A206" s="60">
        <v>37917</v>
      </c>
      <c r="B206" s="57">
        <v>-0.0066390041493776</v>
      </c>
      <c r="C206" s="57">
        <v>-0.00412201154163238</v>
      </c>
      <c r="D206" s="57">
        <v>-0.005368991058973725</v>
      </c>
    </row>
    <row r="207" spans="1:4" ht="12.75">
      <c r="A207" s="60">
        <v>37918</v>
      </c>
      <c r="B207" s="57">
        <v>-0.0066390041493776</v>
      </c>
      <c r="C207" s="57">
        <v>-0.0041288191577208</v>
      </c>
      <c r="D207" s="57">
        <v>-0.005384873476184379</v>
      </c>
    </row>
    <row r="208" spans="1:4" ht="12.75">
      <c r="A208" s="60">
        <v>37921</v>
      </c>
      <c r="B208" s="57">
        <v>-0.0066390041493776</v>
      </c>
      <c r="C208" s="57">
        <v>-0.0041288191577208</v>
      </c>
      <c r="D208" s="57">
        <v>-0.005384873476184379</v>
      </c>
    </row>
    <row r="209" spans="1:4" ht="12.75">
      <c r="A209" s="60">
        <v>37922</v>
      </c>
      <c r="B209" s="57">
        <v>-0.0066390041493776</v>
      </c>
      <c r="C209" s="57">
        <v>-0.0041288191577208</v>
      </c>
      <c r="D209" s="57">
        <v>-0.005384873476184379</v>
      </c>
    </row>
    <row r="210" spans="1:4" ht="12.75">
      <c r="A210" s="60">
        <v>37923</v>
      </c>
      <c r="B210" s="57">
        <v>-0.00660611065235343</v>
      </c>
      <c r="C210" s="57">
        <v>-0.00412201154163238</v>
      </c>
      <c r="D210" s="57">
        <v>-0.005384873476184379</v>
      </c>
    </row>
    <row r="211" spans="1:4" ht="12.75">
      <c r="A211" s="60">
        <v>37924</v>
      </c>
      <c r="B211" s="57">
        <v>-0.00660611065235343</v>
      </c>
      <c r="C211" s="57">
        <v>-0.00412201154163238</v>
      </c>
      <c r="D211" s="57">
        <v>-0.005384873476184379</v>
      </c>
    </row>
    <row r="212" spans="1:4" ht="12.75">
      <c r="A212" s="60">
        <v>37925</v>
      </c>
      <c r="B212" s="57">
        <v>-0.00660611065235343</v>
      </c>
      <c r="C212" s="57">
        <v>-0.00412201154163238</v>
      </c>
      <c r="D212" s="57">
        <v>-0.005395125764495066</v>
      </c>
    </row>
    <row r="213" spans="1:4" ht="12.75">
      <c r="A213" s="60">
        <v>37928</v>
      </c>
      <c r="B213" s="57">
        <v>-0.00659521846661171</v>
      </c>
      <c r="C213" s="57">
        <v>-0.00410509031198678</v>
      </c>
      <c r="D213" s="57">
        <v>-0.005371032125226736</v>
      </c>
    </row>
    <row r="214" spans="1:4" ht="12.75">
      <c r="A214" s="60">
        <v>37929</v>
      </c>
      <c r="B214" s="57">
        <v>-0.00659521846661171</v>
      </c>
      <c r="C214" s="57">
        <v>-0.00410509031198678</v>
      </c>
      <c r="D214" s="57">
        <v>-0.005371032125226736</v>
      </c>
    </row>
    <row r="215" spans="1:4" ht="12.75">
      <c r="A215" s="60">
        <v>37930</v>
      </c>
      <c r="B215" s="57">
        <v>-0.00659521846661171</v>
      </c>
      <c r="C215" s="57">
        <v>-0.00410509031198678</v>
      </c>
      <c r="D215" s="57">
        <v>-0.005371032125226736</v>
      </c>
    </row>
    <row r="216" spans="1:4" ht="12.75">
      <c r="A216" s="60">
        <v>37931</v>
      </c>
      <c r="B216" s="57">
        <v>-0.00659521846661171</v>
      </c>
      <c r="C216" s="57">
        <v>-0.00410509031198678</v>
      </c>
      <c r="D216" s="57">
        <v>-0.005371032125226736</v>
      </c>
    </row>
    <row r="217" spans="1:4" ht="12.75">
      <c r="A217" s="60">
        <v>37932</v>
      </c>
      <c r="B217" s="57">
        <v>-0.00659521846661171</v>
      </c>
      <c r="C217" s="57">
        <v>-0.00410509031198678</v>
      </c>
      <c r="D217" s="57">
        <v>-0.005371032125226736</v>
      </c>
    </row>
    <row r="218" spans="1:4" ht="12.75">
      <c r="A218" s="60">
        <v>37935</v>
      </c>
      <c r="B218" s="57">
        <v>-0.00659521846661171</v>
      </c>
      <c r="C218" s="57">
        <v>-0.00410509031198678</v>
      </c>
      <c r="D218" s="57">
        <v>-0.005371032125226736</v>
      </c>
    </row>
    <row r="219" spans="1:4" ht="12.75">
      <c r="A219" s="60">
        <v>37937</v>
      </c>
      <c r="B219" s="57">
        <v>-0.00659521846661171</v>
      </c>
      <c r="C219" s="57">
        <v>-0.00412087912087916</v>
      </c>
      <c r="D219" s="57">
        <v>-0.005371032125226736</v>
      </c>
    </row>
    <row r="220" spans="1:4" ht="12.75">
      <c r="A220" s="60">
        <v>37938</v>
      </c>
      <c r="B220" s="57">
        <v>-0.00657894736842106</v>
      </c>
      <c r="C220" s="57">
        <v>-0.00410509031198678</v>
      </c>
      <c r="D220" s="57">
        <v>-0.005365358418793546</v>
      </c>
    </row>
    <row r="221" spans="1:4" ht="12.75">
      <c r="A221" s="60">
        <v>37939</v>
      </c>
      <c r="B221" s="57">
        <v>-0.00635470826112071</v>
      </c>
      <c r="C221" s="57">
        <v>-0.00410509031198678</v>
      </c>
      <c r="D221" s="57">
        <v>-0.005365358418793546</v>
      </c>
    </row>
    <row r="222" spans="1:4" ht="12.75">
      <c r="A222" s="60">
        <v>37942</v>
      </c>
      <c r="B222" s="57">
        <v>-0.00635470826112071</v>
      </c>
      <c r="C222" s="57">
        <v>-0.00410509031198678</v>
      </c>
      <c r="D222" s="57">
        <v>-0.005371032125226736</v>
      </c>
    </row>
    <row r="223" spans="1:4" ht="12.75">
      <c r="A223" s="60">
        <v>37943</v>
      </c>
      <c r="B223" s="57">
        <v>-0.00635470826112071</v>
      </c>
      <c r="C223" s="57">
        <v>-0.00410509031198678</v>
      </c>
      <c r="D223" s="57">
        <v>-0.005371032125226736</v>
      </c>
    </row>
    <row r="224" spans="1:4" ht="12.75">
      <c r="A224" s="60">
        <v>37944</v>
      </c>
      <c r="B224" s="57">
        <v>-0.00621669626998226</v>
      </c>
      <c r="C224" s="57">
        <v>-0.00410509031198678</v>
      </c>
      <c r="D224" s="57">
        <v>-0.005384873476184379</v>
      </c>
    </row>
    <row r="225" spans="1:4" ht="12.75">
      <c r="A225" s="60">
        <v>37945</v>
      </c>
      <c r="B225" s="57">
        <v>-0.00635470826112071</v>
      </c>
      <c r="C225" s="57">
        <v>-0.00412087912087916</v>
      </c>
      <c r="D225" s="57">
        <v>-0.00540990577757387</v>
      </c>
    </row>
    <row r="226" spans="1:4" ht="12.75">
      <c r="A226" s="60">
        <v>37946</v>
      </c>
      <c r="B226" s="57">
        <v>-0.00635470826112071</v>
      </c>
      <c r="C226" s="57">
        <v>-0.00412087912087916</v>
      </c>
      <c r="D226" s="57">
        <v>-0.00540990577757387</v>
      </c>
    </row>
    <row r="227" spans="1:4" ht="12.75">
      <c r="A227" s="60">
        <v>37949</v>
      </c>
      <c r="B227" s="57">
        <v>-0.00635470826112071</v>
      </c>
      <c r="C227" s="57">
        <v>-0.00412087912087916</v>
      </c>
      <c r="D227" s="57">
        <v>-0.00540990577757387</v>
      </c>
    </row>
    <row r="228" spans="1:4" ht="12.75">
      <c r="A228" s="60">
        <v>37950</v>
      </c>
      <c r="B228" s="57">
        <v>-0.00657894736842106</v>
      </c>
      <c r="C228" s="57">
        <v>-0.00412201154163238</v>
      </c>
      <c r="D228" s="57">
        <v>-0.0054204124801692346</v>
      </c>
    </row>
    <row r="229" spans="1:4" ht="12.75">
      <c r="A229" s="60">
        <v>37951</v>
      </c>
      <c r="B229" s="57">
        <v>-0.00635470826112071</v>
      </c>
      <c r="C229" s="57">
        <v>-0.00412201154163238</v>
      </c>
      <c r="D229" s="57">
        <v>-0.0054204124801692346</v>
      </c>
    </row>
    <row r="230" spans="1:4" ht="12.75">
      <c r="A230" s="60">
        <v>37952</v>
      </c>
      <c r="B230" s="57">
        <v>-0.00635470826112071</v>
      </c>
      <c r="C230" s="57">
        <v>-0.00412201154163238</v>
      </c>
      <c r="D230" s="57">
        <v>-0.0054204124801692346</v>
      </c>
    </row>
    <row r="231" spans="1:4" ht="12.75">
      <c r="A231" s="60">
        <v>37953</v>
      </c>
      <c r="B231" s="57">
        <v>-0.00635470826112071</v>
      </c>
      <c r="C231" s="57">
        <v>-0.00412201154163238</v>
      </c>
      <c r="D231" s="57">
        <v>-0.0054204124801692346</v>
      </c>
    </row>
    <row r="232" spans="1:4" ht="12.75">
      <c r="A232" s="60">
        <v>37956</v>
      </c>
      <c r="B232" s="57">
        <v>-0.00635470826112071</v>
      </c>
      <c r="C232" s="57">
        <v>-0.00412201154163238</v>
      </c>
      <c r="D232" s="57">
        <v>-0.0054204124801692346</v>
      </c>
    </row>
    <row r="233" spans="1:4" ht="12.75">
      <c r="A233" s="60">
        <v>37957</v>
      </c>
      <c r="B233" s="57">
        <v>-0.00620567375886512</v>
      </c>
      <c r="C233" s="57">
        <v>-0.00412087912087916</v>
      </c>
      <c r="D233" s="57">
        <v>-0.0053996534892631854</v>
      </c>
    </row>
    <row r="234" spans="1:4" ht="12.75">
      <c r="A234" s="60">
        <v>37958</v>
      </c>
      <c r="B234" s="57">
        <v>-0.00620567375886512</v>
      </c>
      <c r="C234" s="57">
        <v>-0.00412087912087916</v>
      </c>
      <c r="D234" s="57">
        <v>-0.0053996534892631854</v>
      </c>
    </row>
    <row r="235" spans="1:4" ht="12.75">
      <c r="A235" s="60">
        <v>37959</v>
      </c>
      <c r="B235" s="57">
        <v>-0.00615655233069468</v>
      </c>
      <c r="C235" s="57">
        <v>-0.00412087912087916</v>
      </c>
      <c r="D235" s="57">
        <v>-0.005382832409931371</v>
      </c>
    </row>
    <row r="236" spans="1:4" ht="12.75">
      <c r="A236" s="60">
        <v>37960</v>
      </c>
      <c r="B236" s="57">
        <v>-0.00615655233069468</v>
      </c>
      <c r="C236" s="57">
        <v>-0.00412087912087916</v>
      </c>
      <c r="D236" s="57">
        <v>-0.005382832409931371</v>
      </c>
    </row>
    <row r="237" spans="1:4" ht="12.75">
      <c r="A237" s="60">
        <v>37963</v>
      </c>
      <c r="B237" s="57">
        <v>-0.0061475409836065495</v>
      </c>
      <c r="C237" s="57">
        <v>-0.00410509031198678</v>
      </c>
      <c r="D237" s="57">
        <v>-0.005382832409931371</v>
      </c>
    </row>
    <row r="238" spans="1:4" ht="12.75">
      <c r="A238" s="60">
        <v>37964</v>
      </c>
      <c r="B238" s="57">
        <v>-0.0061475409836065495</v>
      </c>
      <c r="C238" s="57">
        <v>-0.00410509031198678</v>
      </c>
      <c r="D238" s="57">
        <v>-0.005382832409931371</v>
      </c>
    </row>
    <row r="239" spans="1:4" ht="12.75">
      <c r="A239" s="60">
        <v>37965</v>
      </c>
      <c r="B239" s="57">
        <v>-0.0061475409836065495</v>
      </c>
      <c r="C239" s="57">
        <v>-0.00410509031198678</v>
      </c>
      <c r="D239" s="57">
        <v>-0.005382832409931371</v>
      </c>
    </row>
    <row r="240" spans="1:4" ht="12.75">
      <c r="A240" s="60">
        <v>37967</v>
      </c>
      <c r="B240" s="57">
        <v>-0.0061475409836065495</v>
      </c>
      <c r="C240" s="57">
        <v>-0.00410509031198678</v>
      </c>
      <c r="D240" s="57">
        <v>-0.005382832409931371</v>
      </c>
    </row>
    <row r="241" spans="1:4" ht="12.75">
      <c r="A241" s="60">
        <v>37970</v>
      </c>
      <c r="B241" s="57">
        <v>-0.0061475409836065495</v>
      </c>
      <c r="C241" s="57">
        <v>-0.00410509031198678</v>
      </c>
      <c r="D241" s="57">
        <v>-0.005382832409931371</v>
      </c>
    </row>
    <row r="242" spans="1:4" ht="12.75">
      <c r="A242" s="60">
        <v>37971</v>
      </c>
      <c r="B242" s="57">
        <v>-0.0061475409836065495</v>
      </c>
      <c r="C242" s="57">
        <v>-0.00410509031198678</v>
      </c>
      <c r="D242" s="57">
        <v>-0.005382832409931371</v>
      </c>
    </row>
    <row r="243" spans="1:4" ht="12.75">
      <c r="A243" s="60">
        <v>37972</v>
      </c>
      <c r="B243" s="57">
        <v>-0.0061475409836065495</v>
      </c>
      <c r="C243" s="57">
        <v>-0.00410509031198678</v>
      </c>
      <c r="D243" s="57">
        <v>-0.005382832409931371</v>
      </c>
    </row>
    <row r="244" spans="1:4" ht="12.75">
      <c r="A244" s="60">
        <v>37973</v>
      </c>
      <c r="B244" s="57">
        <v>-0.0061475409836065495</v>
      </c>
      <c r="C244" s="57">
        <v>-0.00410509031198678</v>
      </c>
      <c r="D244" s="57">
        <v>-0.005382832409931371</v>
      </c>
    </row>
    <row r="245" spans="1:4" ht="12.75">
      <c r="A245" s="60">
        <v>37974</v>
      </c>
      <c r="B245" s="57">
        <v>-0.0061475409836065495</v>
      </c>
      <c r="C245" s="57">
        <v>-0.00410509031198678</v>
      </c>
      <c r="D245" s="57">
        <v>-0.005382832409931371</v>
      </c>
    </row>
    <row r="246" spans="1:4" ht="12.75">
      <c r="A246" s="60">
        <v>37977</v>
      </c>
      <c r="B246" s="57">
        <v>-0.0061475409836065495</v>
      </c>
      <c r="C246" s="57">
        <v>-0.00410509031198678</v>
      </c>
      <c r="D246" s="57">
        <v>-0.005382832409931371</v>
      </c>
    </row>
    <row r="247" spans="1:4" ht="12.75">
      <c r="A247" s="60">
        <v>37978</v>
      </c>
      <c r="B247" s="57">
        <v>-0.0061475409836065495</v>
      </c>
      <c r="C247" s="57">
        <v>-0.00410509031198678</v>
      </c>
      <c r="D247" s="57">
        <v>-0.005382832409931371</v>
      </c>
    </row>
    <row r="248" spans="1:4" ht="12.75">
      <c r="A248" s="60">
        <v>37979</v>
      </c>
      <c r="B248" s="57">
        <v>-0.0061475409836065495</v>
      </c>
      <c r="C248" s="57">
        <v>-0.00410509031198678</v>
      </c>
      <c r="D248" s="57">
        <v>-0.005382832409931371</v>
      </c>
    </row>
    <row r="249" spans="1:4" ht="12.75">
      <c r="A249" s="60">
        <v>37984</v>
      </c>
      <c r="B249" s="57">
        <v>-0.006109979633401211</v>
      </c>
      <c r="C249" s="57">
        <v>-0.00410509031198678</v>
      </c>
      <c r="D249" s="57">
        <v>-0.005355042642752975</v>
      </c>
    </row>
    <row r="250" spans="1:4" ht="12.75">
      <c r="A250" s="60">
        <v>37985</v>
      </c>
      <c r="B250" s="57">
        <v>-0.006109979633401211</v>
      </c>
      <c r="C250" s="57">
        <v>-0.00410509031198678</v>
      </c>
      <c r="D250" s="57">
        <v>-0.005355042642752975</v>
      </c>
    </row>
    <row r="251" spans="1:4" ht="12.75">
      <c r="A251" s="60">
        <v>37986</v>
      </c>
      <c r="B251" s="57">
        <v>-0.006109979633401211</v>
      </c>
      <c r="C251" s="57">
        <v>-0.00410509031198678</v>
      </c>
      <c r="D251" s="57">
        <v>-0.005355042642752975</v>
      </c>
    </row>
    <row r="252" spans="1:4" ht="12.75">
      <c r="A252" s="60">
        <v>37988</v>
      </c>
      <c r="B252" s="57">
        <v>-0.006109979633401211</v>
      </c>
      <c r="C252" s="57">
        <v>-0.00410509031198678</v>
      </c>
      <c r="D252" s="57">
        <v>-0.005355042642752975</v>
      </c>
    </row>
    <row r="253" spans="1:4" ht="12.75">
      <c r="A253" s="60">
        <v>37991</v>
      </c>
      <c r="B253" s="57">
        <v>-0.00606469002695417</v>
      </c>
      <c r="C253" s="57">
        <v>-0.00406173842404555</v>
      </c>
      <c r="D253" s="57">
        <v>-0.005339105339105346</v>
      </c>
    </row>
    <row r="254" spans="1:4" ht="12.75">
      <c r="A254" s="60">
        <v>37992</v>
      </c>
      <c r="B254" s="57">
        <v>-0.00606469002695417</v>
      </c>
      <c r="C254" s="57">
        <v>-0.00406173842404555</v>
      </c>
      <c r="D254" s="57">
        <v>-0.005339105339105346</v>
      </c>
    </row>
    <row r="255" spans="1:4" ht="12.75">
      <c r="A255" s="60">
        <v>37993</v>
      </c>
      <c r="B255" s="57">
        <v>-0.00606469002695417</v>
      </c>
      <c r="C255" s="57">
        <v>-0.00406173842404555</v>
      </c>
      <c r="D255" s="57">
        <v>-0.005339105339105346</v>
      </c>
    </row>
    <row r="256" spans="1:4" ht="12.75">
      <c r="A256" s="60">
        <v>37994</v>
      </c>
      <c r="B256" s="57">
        <v>-0.00606469002695417</v>
      </c>
      <c r="C256" s="57">
        <v>-0.00406173842404555</v>
      </c>
      <c r="D256" s="57">
        <v>-0.005339105339105346</v>
      </c>
    </row>
    <row r="257" spans="1:4" ht="12.75">
      <c r="A257" s="60">
        <v>37995</v>
      </c>
      <c r="B257" s="57">
        <v>-0.00606469002695417</v>
      </c>
      <c r="C257" s="57">
        <v>-0.00406173842404555</v>
      </c>
      <c r="D257" s="57">
        <v>-0.005339105339105346</v>
      </c>
    </row>
    <row r="258" spans="1:4" ht="12.75">
      <c r="A258" s="60">
        <v>37998</v>
      </c>
      <c r="B258" s="57">
        <v>-0.00606469002695417</v>
      </c>
      <c r="C258" s="57">
        <v>-0.00406173842404555</v>
      </c>
      <c r="D258" s="57">
        <v>-0.0053254413897599355</v>
      </c>
    </row>
    <row r="259" spans="1:4" ht="12.75">
      <c r="A259" s="60">
        <v>37999</v>
      </c>
      <c r="B259" s="57">
        <v>-0.006060606060606049</v>
      </c>
      <c r="C259" s="57">
        <v>-0.00405515004055156</v>
      </c>
      <c r="D259" s="57">
        <v>-0.00531498485756427</v>
      </c>
    </row>
    <row r="260" spans="1:4" ht="12.75">
      <c r="A260" s="60">
        <v>38000</v>
      </c>
      <c r="B260" s="57">
        <v>-0.00606469002695417</v>
      </c>
      <c r="C260" s="57">
        <v>-0.00406173842404555</v>
      </c>
      <c r="D260" s="57">
        <v>-0.005339105339105346</v>
      </c>
    </row>
    <row r="261" spans="1:4" ht="12.75">
      <c r="A261" s="60">
        <v>38001</v>
      </c>
      <c r="B261" s="57">
        <v>-0.006060606060606049</v>
      </c>
      <c r="C261" s="57">
        <v>-0.00405515004055156</v>
      </c>
      <c r="D261" s="57">
        <v>-0.005339105339105346</v>
      </c>
    </row>
    <row r="262" spans="1:4" ht="12.75">
      <c r="A262" s="60">
        <v>38002</v>
      </c>
      <c r="B262" s="57">
        <v>-0.006060606060606049</v>
      </c>
      <c r="C262" s="57">
        <v>-0.00405515004055156</v>
      </c>
      <c r="D262" s="57">
        <v>-0.005339105339105346</v>
      </c>
    </row>
    <row r="263" spans="1:4" ht="12.75">
      <c r="A263" s="60">
        <v>38005</v>
      </c>
      <c r="B263" s="57">
        <v>-0.006060606060606049</v>
      </c>
      <c r="C263" s="57">
        <v>-0.00405515004055156</v>
      </c>
      <c r="D263" s="57">
        <v>-0.005339105339105346</v>
      </c>
    </row>
    <row r="264" spans="1:4" ht="12.75">
      <c r="A264" s="60">
        <v>38006</v>
      </c>
      <c r="B264" s="57">
        <v>-0.006060606060606049</v>
      </c>
      <c r="C264" s="57">
        <v>-0.00405515004055156</v>
      </c>
      <c r="D264" s="57">
        <v>-0.005339105339105346</v>
      </c>
    </row>
    <row r="265" spans="1:4" ht="12.75">
      <c r="A265" s="60">
        <v>38007</v>
      </c>
      <c r="B265" s="57">
        <v>-0.006060606060606049</v>
      </c>
      <c r="C265" s="57">
        <v>-0.00405515004055156</v>
      </c>
      <c r="D265" s="57">
        <v>-0.005339105339105346</v>
      </c>
    </row>
    <row r="266" spans="1:4" ht="12.75">
      <c r="A266" s="60">
        <v>38008</v>
      </c>
      <c r="B266" s="57">
        <v>-0.006060606060606049</v>
      </c>
      <c r="C266" s="57">
        <v>-0.00405515004055156</v>
      </c>
      <c r="D266" s="57">
        <v>-0.005339105339105346</v>
      </c>
    </row>
    <row r="267" spans="1:4" ht="12.75">
      <c r="A267" s="60">
        <v>38009</v>
      </c>
      <c r="B267" s="57">
        <v>-0.006060606060606049</v>
      </c>
      <c r="C267" s="57">
        <v>-0.00405515004055156</v>
      </c>
      <c r="D267" s="57">
        <v>-0.005339105339105346</v>
      </c>
    </row>
    <row r="268" spans="1:4" ht="12.75">
      <c r="A268" s="60">
        <v>38012</v>
      </c>
      <c r="B268" s="57">
        <v>-0.006060606060606049</v>
      </c>
      <c r="C268" s="57">
        <v>-0.00405515004055156</v>
      </c>
      <c r="D268" s="57">
        <v>-0.005339105339105346</v>
      </c>
    </row>
    <row r="269" spans="1:4" ht="12.75">
      <c r="A269" s="60">
        <v>38013</v>
      </c>
      <c r="B269" s="57">
        <v>-0.006060606060606049</v>
      </c>
      <c r="C269" s="57">
        <v>-0.0037664783427495603</v>
      </c>
      <c r="D269" s="57">
        <v>-0.0053254413897599355</v>
      </c>
    </row>
    <row r="270" spans="1:4" ht="12.75">
      <c r="A270" s="60">
        <v>38014</v>
      </c>
      <c r="B270" s="57">
        <v>-0.00606469002695417</v>
      </c>
      <c r="C270" s="57">
        <v>-0.00405515004055156</v>
      </c>
      <c r="D270" s="57">
        <v>-0.005351410002572795</v>
      </c>
    </row>
    <row r="271" spans="1:4" ht="12.75">
      <c r="A271" s="60">
        <v>38015</v>
      </c>
      <c r="B271" s="57">
        <v>-0.00606469002695417</v>
      </c>
      <c r="C271" s="57">
        <v>-0.00405515004055156</v>
      </c>
      <c r="D271" s="57">
        <v>-0.005351410002572795</v>
      </c>
    </row>
    <row r="272" spans="1:4" ht="12.75">
      <c r="A272" s="60">
        <v>38016</v>
      </c>
      <c r="B272" s="57">
        <v>-0.00606469002695417</v>
      </c>
      <c r="C272" s="57">
        <v>-0.00405515004055156</v>
      </c>
      <c r="D272" s="57">
        <v>-0.005351410002572795</v>
      </c>
    </row>
    <row r="273" spans="1:4" ht="12.75">
      <c r="A273" s="60">
        <v>38019</v>
      </c>
      <c r="B273" s="57">
        <v>-0.006060606060606049</v>
      </c>
      <c r="C273" s="57">
        <v>-0.0037664783427495603</v>
      </c>
      <c r="D273" s="57">
        <v>-0.0053254413897599355</v>
      </c>
    </row>
    <row r="274" spans="1:4" ht="12.75">
      <c r="A274" s="60">
        <v>38020</v>
      </c>
      <c r="B274" s="57">
        <v>-0.006060606060606049</v>
      </c>
      <c r="C274" s="57">
        <v>-0.0037664783427495603</v>
      </c>
      <c r="D274" s="57">
        <v>-0.0053254413897599355</v>
      </c>
    </row>
    <row r="275" spans="1:4" ht="12.75">
      <c r="A275" s="60">
        <v>38021</v>
      </c>
      <c r="B275" s="57">
        <v>-0.006060606060606049</v>
      </c>
      <c r="C275" s="57">
        <v>-0.0037664783427495603</v>
      </c>
      <c r="D275" s="57">
        <v>-0.0053254413897599355</v>
      </c>
    </row>
    <row r="276" spans="1:4" ht="12.75">
      <c r="A276" s="60">
        <v>38022</v>
      </c>
      <c r="B276" s="57">
        <v>-0.006060606060606049</v>
      </c>
      <c r="C276" s="57">
        <v>-0.0037664783427495603</v>
      </c>
      <c r="D276" s="57">
        <v>-0.0053254413897599355</v>
      </c>
    </row>
    <row r="277" spans="1:4" ht="12.75">
      <c r="A277" s="60">
        <v>38023</v>
      </c>
      <c r="B277" s="57">
        <v>-0.006060606060606049</v>
      </c>
      <c r="C277" s="57">
        <v>-0.0037664783427495603</v>
      </c>
      <c r="D277" s="57">
        <v>-0.0053254413897599355</v>
      </c>
    </row>
    <row r="278" spans="1:4" ht="12.75">
      <c r="A278" s="60">
        <v>38026</v>
      </c>
      <c r="B278" s="57">
        <v>-0.006060606060606049</v>
      </c>
      <c r="C278" s="57">
        <v>-0.0037664783427495603</v>
      </c>
      <c r="D278" s="57">
        <v>-0.0053254413897599355</v>
      </c>
    </row>
    <row r="279" spans="1:4" ht="12.75">
      <c r="A279" s="60">
        <v>38027</v>
      </c>
      <c r="B279" s="57">
        <v>-0.0059588299024918405</v>
      </c>
      <c r="C279" s="57">
        <v>-0.00374064837905229</v>
      </c>
      <c r="D279" s="57">
        <v>-0.005224042877061035</v>
      </c>
    </row>
    <row r="280" spans="1:4" ht="12.75">
      <c r="A280" s="60">
        <v>38028</v>
      </c>
      <c r="B280" s="57">
        <v>-0.00595592614651566</v>
      </c>
      <c r="C280" s="57">
        <v>-0.00374064837905229</v>
      </c>
      <c r="D280" s="57">
        <v>-0.005224042877061035</v>
      </c>
    </row>
    <row r="281" spans="1:4" ht="12.75">
      <c r="A281" s="60">
        <v>38029</v>
      </c>
      <c r="B281" s="57">
        <v>-0.00595592614651566</v>
      </c>
      <c r="C281" s="57">
        <v>-0.00374064837905229</v>
      </c>
      <c r="D281" s="57">
        <v>-0.005186429878543401</v>
      </c>
    </row>
    <row r="282" spans="1:4" ht="12.75">
      <c r="A282" s="60">
        <v>38030</v>
      </c>
      <c r="B282" s="57">
        <v>-0.00593631948192118</v>
      </c>
      <c r="C282" s="57">
        <v>-0.00374064837905229</v>
      </c>
      <c r="D282" s="57">
        <v>-0.005186429878543401</v>
      </c>
    </row>
    <row r="283" spans="1:4" ht="12.75">
      <c r="A283" s="60">
        <v>38033</v>
      </c>
      <c r="B283" s="57">
        <v>-0.00593631948192118</v>
      </c>
      <c r="C283" s="57">
        <v>-0.00374064837905229</v>
      </c>
      <c r="D283" s="57">
        <v>-0.005186429878543401</v>
      </c>
    </row>
    <row r="284" spans="1:4" ht="12.75">
      <c r="A284" s="60">
        <v>38035</v>
      </c>
      <c r="B284" s="57">
        <v>-0.00593631948192118</v>
      </c>
      <c r="C284" s="57">
        <v>-0.00374064837905229</v>
      </c>
      <c r="D284" s="57">
        <v>-0.005186429878543401</v>
      </c>
    </row>
    <row r="285" spans="1:4" ht="12.75">
      <c r="A285" s="60">
        <v>38036</v>
      </c>
      <c r="B285" s="57">
        <v>-0.00593631948192118</v>
      </c>
      <c r="C285" s="57">
        <v>-0.00374064837905229</v>
      </c>
      <c r="D285" s="57">
        <v>-0.005186429878543401</v>
      </c>
    </row>
    <row r="286" spans="1:4" ht="12.75">
      <c r="A286" s="60">
        <v>38037</v>
      </c>
      <c r="B286" s="57">
        <v>-0.00593631948192118</v>
      </c>
      <c r="C286" s="57">
        <v>-0.00374064837905229</v>
      </c>
      <c r="D286" s="57">
        <v>-0.005186429878543401</v>
      </c>
    </row>
    <row r="287" spans="1:4" ht="12.75">
      <c r="A287" s="60">
        <v>38040</v>
      </c>
      <c r="B287" s="57">
        <v>-0.00593631948192118</v>
      </c>
      <c r="C287" s="57">
        <v>-0.00374064837905229</v>
      </c>
      <c r="D287" s="57">
        <v>-0.005186429878543401</v>
      </c>
    </row>
    <row r="288" spans="1:4" ht="12.75">
      <c r="A288" s="60">
        <v>38041</v>
      </c>
      <c r="B288" s="57">
        <v>-0.00595592614651566</v>
      </c>
      <c r="C288" s="57">
        <v>-0.00374064837905229</v>
      </c>
      <c r="D288" s="57">
        <v>-0.005186429878543401</v>
      </c>
    </row>
    <row r="289" spans="1:4" ht="12.75">
      <c r="A289" s="60">
        <v>38042</v>
      </c>
      <c r="B289" s="57">
        <v>-0.00593631948192118</v>
      </c>
      <c r="C289" s="57">
        <v>-0.00373831775700938</v>
      </c>
      <c r="D289" s="57">
        <v>-0.005186429878543401</v>
      </c>
    </row>
    <row r="290" spans="1:4" ht="12.75">
      <c r="A290" s="60">
        <v>38043</v>
      </c>
      <c r="B290" s="57">
        <v>-0.00593631948192118</v>
      </c>
      <c r="C290" s="57">
        <v>-0.00373831775700938</v>
      </c>
      <c r="D290" s="57">
        <v>-0.005186429878543401</v>
      </c>
    </row>
    <row r="291" spans="1:4" ht="12.75">
      <c r="A291" s="60">
        <v>38044</v>
      </c>
      <c r="B291" s="57">
        <v>-0.00593631948192118</v>
      </c>
      <c r="C291" s="57">
        <v>-0.00371471025260035</v>
      </c>
      <c r="D291" s="57">
        <v>-0.005063420949743951</v>
      </c>
    </row>
    <row r="292" spans="1:4" ht="12.75">
      <c r="A292" s="60">
        <v>38047</v>
      </c>
      <c r="B292" s="57">
        <v>-0.005932762030323</v>
      </c>
      <c r="C292" s="57">
        <v>-0.00359712230215832</v>
      </c>
      <c r="D292" s="57">
        <v>-0.005063420949743951</v>
      </c>
    </row>
    <row r="293" spans="1:4" ht="12.75">
      <c r="A293" s="60">
        <v>38048</v>
      </c>
      <c r="B293" s="57">
        <v>-0.0059132720105124804</v>
      </c>
      <c r="C293" s="57">
        <v>-0.0035842293906809303</v>
      </c>
      <c r="D293" s="57">
        <v>-0.00497205563797067</v>
      </c>
    </row>
    <row r="294" spans="1:4" ht="12.75">
      <c r="A294" s="60">
        <v>38049</v>
      </c>
      <c r="B294" s="57">
        <v>-0.0059132720105124804</v>
      </c>
      <c r="C294" s="57">
        <v>-0.0035842293906809303</v>
      </c>
      <c r="D294" s="57">
        <v>-0.00497205563797067</v>
      </c>
    </row>
    <row r="295" spans="1:4" ht="12.75">
      <c r="A295" s="60">
        <v>38050</v>
      </c>
      <c r="B295" s="57">
        <v>-0.0059132720105124804</v>
      </c>
      <c r="C295" s="57">
        <v>-0.0035842293906809303</v>
      </c>
      <c r="D295" s="57">
        <v>-0.004950916730551375</v>
      </c>
    </row>
    <row r="296" spans="1:4" ht="12.75">
      <c r="A296" s="60">
        <v>38051</v>
      </c>
      <c r="B296" s="57">
        <v>-0.005893909626719051</v>
      </c>
      <c r="C296" s="57">
        <v>-0.0035842293906809303</v>
      </c>
      <c r="D296" s="57">
        <v>-0.00494194374484639</v>
      </c>
    </row>
    <row r="297" spans="1:4" ht="12.75">
      <c r="A297" s="60">
        <v>38054</v>
      </c>
      <c r="B297" s="57">
        <v>-0.005893909626719051</v>
      </c>
      <c r="C297" s="57">
        <v>-0.00357653791130191</v>
      </c>
      <c r="D297" s="57">
        <v>-0.004920757211007285</v>
      </c>
    </row>
    <row r="298" spans="1:4" ht="12.75">
      <c r="A298" s="60">
        <v>38055</v>
      </c>
      <c r="B298" s="57">
        <v>-0.005893909626719051</v>
      </c>
      <c r="C298" s="57">
        <v>-0.00357653791130191</v>
      </c>
      <c r="D298" s="57">
        <v>-0.00494194374484639</v>
      </c>
    </row>
    <row r="299" spans="1:4" ht="12.75">
      <c r="A299" s="60">
        <v>38056</v>
      </c>
      <c r="B299" s="57">
        <v>-0.005893909626719051</v>
      </c>
      <c r="C299" s="57">
        <v>-0.00357653791130191</v>
      </c>
      <c r="D299" s="57">
        <v>-0.00494194374484639</v>
      </c>
    </row>
    <row r="300" spans="1:4" ht="12.75">
      <c r="A300" s="60">
        <v>38057</v>
      </c>
      <c r="B300" s="57">
        <v>-0.005893909626719051</v>
      </c>
      <c r="C300" s="57">
        <v>-0.0035842293906809303</v>
      </c>
      <c r="D300" s="57">
        <v>-0.00497205563797067</v>
      </c>
    </row>
    <row r="301" spans="1:4" ht="12.75">
      <c r="A301" s="60">
        <v>38058</v>
      </c>
      <c r="B301" s="57">
        <v>-0.005893909626719051</v>
      </c>
      <c r="C301" s="57">
        <v>-0.0035842293906809303</v>
      </c>
      <c r="D301" s="57">
        <v>-0.00497205563797067</v>
      </c>
    </row>
    <row r="302" spans="1:4" ht="12.75">
      <c r="A302" s="60">
        <v>38061</v>
      </c>
      <c r="B302" s="57">
        <v>-0.0059132720105124804</v>
      </c>
      <c r="C302" s="57">
        <v>-0.0035842293906809303</v>
      </c>
      <c r="D302" s="57">
        <v>-0.005063420949743951</v>
      </c>
    </row>
    <row r="303" spans="1:4" ht="12.75">
      <c r="A303" s="60">
        <v>38062</v>
      </c>
      <c r="B303" s="57">
        <v>-0.0059132720105124804</v>
      </c>
      <c r="C303" s="57">
        <v>-0.0035842293906809303</v>
      </c>
      <c r="D303" s="57">
        <v>-0.004983934066216975</v>
      </c>
    </row>
    <row r="304" spans="1:4" ht="12.75">
      <c r="A304" s="60">
        <v>38063</v>
      </c>
      <c r="B304" s="57">
        <v>-0.005893909626719051</v>
      </c>
      <c r="C304" s="57">
        <v>-0.00357653791130191</v>
      </c>
      <c r="D304" s="57">
        <v>-0.004950916730551375</v>
      </c>
    </row>
    <row r="305" spans="1:4" ht="12.75">
      <c r="A305" s="60">
        <v>38064</v>
      </c>
      <c r="B305" s="57">
        <v>-0.00581395348837208</v>
      </c>
      <c r="C305" s="57">
        <v>-0.0035842293906809303</v>
      </c>
      <c r="D305" s="57">
        <v>-0.004950916730551375</v>
      </c>
    </row>
    <row r="306" spans="1:4" ht="12.75">
      <c r="A306" s="60">
        <v>38065</v>
      </c>
      <c r="B306" s="57">
        <v>-0.00581395348837208</v>
      </c>
      <c r="C306" s="57">
        <v>-0.00357653791130191</v>
      </c>
      <c r="D306" s="57">
        <v>-0.00492973019671227</v>
      </c>
    </row>
    <row r="307" spans="1:4" ht="12.75">
      <c r="A307" s="60">
        <v>38068</v>
      </c>
      <c r="B307" s="57">
        <v>-0.00575079872204472</v>
      </c>
      <c r="C307" s="57">
        <v>-0.00357653791130191</v>
      </c>
      <c r="D307" s="57">
        <v>-0.004920757211007285</v>
      </c>
    </row>
    <row r="308" spans="1:4" ht="12.75">
      <c r="A308" s="60">
        <v>38069</v>
      </c>
      <c r="B308" s="57">
        <v>-0.00575079872204472</v>
      </c>
      <c r="C308" s="57">
        <v>-0.00357653791130191</v>
      </c>
      <c r="D308" s="57">
        <v>-0.004920757211007285</v>
      </c>
    </row>
    <row r="309" spans="1:4" ht="12.75">
      <c r="A309" s="60">
        <v>38070</v>
      </c>
      <c r="B309" s="57">
        <v>-0.00575079872204472</v>
      </c>
      <c r="C309" s="57">
        <v>-0.00357653791130191</v>
      </c>
      <c r="D309" s="57">
        <v>-0.004920757211007285</v>
      </c>
    </row>
    <row r="310" spans="1:4" ht="12.75">
      <c r="A310" s="60">
        <v>38071</v>
      </c>
      <c r="B310" s="57">
        <v>-0.00575079872204472</v>
      </c>
      <c r="C310" s="57">
        <v>-0.00357653791130191</v>
      </c>
      <c r="D310" s="57">
        <v>-0.004920757211007285</v>
      </c>
    </row>
    <row r="311" spans="1:4" ht="12.75">
      <c r="A311" s="60">
        <v>38072</v>
      </c>
      <c r="B311" s="57">
        <v>-0.00575079872204472</v>
      </c>
      <c r="C311" s="57">
        <v>-0.00357653791130191</v>
      </c>
      <c r="D311" s="57">
        <v>-0.004920757211007285</v>
      </c>
    </row>
    <row r="312" spans="1:4" ht="12.75">
      <c r="A312" s="60">
        <v>38075</v>
      </c>
      <c r="B312" s="57">
        <v>-0.00575079872204472</v>
      </c>
      <c r="C312" s="57">
        <v>-0.00357653791130191</v>
      </c>
      <c r="D312" s="57">
        <v>-0.004920757211007285</v>
      </c>
    </row>
    <row r="313" spans="1:4" ht="12.75">
      <c r="A313" s="60">
        <v>38076</v>
      </c>
      <c r="B313" s="57">
        <v>-0.0055776892430279106</v>
      </c>
      <c r="C313" s="57">
        <v>-0.0035663338088444303</v>
      </c>
      <c r="D313" s="57">
        <v>-0.00488510826336723</v>
      </c>
    </row>
    <row r="314" spans="1:4" ht="12.75">
      <c r="A314" s="60">
        <v>38077</v>
      </c>
      <c r="B314" s="57">
        <v>-0.0055776892430279106</v>
      </c>
      <c r="C314" s="57">
        <v>-0.0035663338088444303</v>
      </c>
      <c r="D314" s="57">
        <v>-0.00488510826336723</v>
      </c>
    </row>
    <row r="315" spans="1:4" ht="12.75">
      <c r="A315" s="60">
        <v>38078</v>
      </c>
      <c r="B315" s="57">
        <v>-0.0055776892430279106</v>
      </c>
      <c r="C315" s="57">
        <v>-0.0035663338088444303</v>
      </c>
      <c r="D315" s="57">
        <v>-0.00488510826336723</v>
      </c>
    </row>
    <row r="316" spans="1:4" ht="12.75">
      <c r="A316" s="60">
        <v>38079</v>
      </c>
      <c r="B316" s="57">
        <v>-0.0055776892430279106</v>
      </c>
      <c r="C316" s="57">
        <v>-0.0035663338088444303</v>
      </c>
      <c r="D316" s="57">
        <v>-0.00488510826336723</v>
      </c>
    </row>
    <row r="317" spans="1:4" ht="12.75">
      <c r="A317" s="60">
        <v>38082</v>
      </c>
      <c r="B317" s="57">
        <v>-0.0055776892430279106</v>
      </c>
      <c r="C317" s="57">
        <v>-0.0035663338088444303</v>
      </c>
      <c r="D317" s="57">
        <v>-0.00488510826336723</v>
      </c>
    </row>
    <row r="318" spans="1:4" ht="12.75">
      <c r="A318" s="60">
        <v>38083</v>
      </c>
      <c r="B318" s="57">
        <v>-0.0055776892430279106</v>
      </c>
      <c r="C318" s="57">
        <v>-0.0035663338088444303</v>
      </c>
      <c r="D318" s="57">
        <v>-0.00488510826336723</v>
      </c>
    </row>
    <row r="319" spans="1:4" ht="12.75">
      <c r="A319" s="60">
        <v>38084</v>
      </c>
      <c r="B319" s="57">
        <v>-0.0055776892430279106</v>
      </c>
      <c r="C319" s="57">
        <v>-0.0035663338088444303</v>
      </c>
      <c r="D319" s="57">
        <v>-0.00488510826336723</v>
      </c>
    </row>
    <row r="320" spans="1:4" ht="12.75">
      <c r="A320" s="60">
        <v>38085</v>
      </c>
      <c r="B320" s="57">
        <v>-0.0055776892430279106</v>
      </c>
      <c r="C320" s="57">
        <v>-0.0035663338088444303</v>
      </c>
      <c r="D320" s="57">
        <v>-0.00488510826336723</v>
      </c>
    </row>
    <row r="321" spans="1:4" ht="12.75">
      <c r="A321" s="60">
        <v>38086</v>
      </c>
      <c r="B321" s="57">
        <v>-0.0055776892430279106</v>
      </c>
      <c r="C321" s="57">
        <v>-0.0035663338088444303</v>
      </c>
      <c r="D321" s="57">
        <v>-0.00488510826336723</v>
      </c>
    </row>
    <row r="322" spans="1:4" ht="12.75">
      <c r="A322" s="60">
        <v>38090</v>
      </c>
      <c r="B322" s="57">
        <v>-0.0055776892430279106</v>
      </c>
      <c r="C322" s="57">
        <v>-0.0035663338088444303</v>
      </c>
      <c r="D322" s="57">
        <v>-0.00488510826336723</v>
      </c>
    </row>
    <row r="323" spans="1:4" ht="12.75">
      <c r="A323" s="60">
        <v>38091</v>
      </c>
      <c r="B323" s="57">
        <v>-0.0055776892430279106</v>
      </c>
      <c r="C323" s="57">
        <v>-0.0035663338088444303</v>
      </c>
      <c r="D323" s="57">
        <v>-0.00488510826336723</v>
      </c>
    </row>
    <row r="324" spans="1:4" ht="12.75">
      <c r="A324" s="60">
        <v>38092</v>
      </c>
      <c r="B324" s="57">
        <v>-0.0055776892430279106</v>
      </c>
      <c r="C324" s="57">
        <v>-0.0035663338088444303</v>
      </c>
      <c r="D324" s="57">
        <v>-0.00488510826336723</v>
      </c>
    </row>
    <row r="325" spans="1:4" ht="12.75">
      <c r="A325" s="60">
        <v>38093</v>
      </c>
      <c r="B325" s="57">
        <v>-0.0055776892430279106</v>
      </c>
      <c r="C325" s="57">
        <v>-0.0035663338088444303</v>
      </c>
      <c r="D325" s="57">
        <v>-0.00488510826336723</v>
      </c>
    </row>
    <row r="326" spans="1:4" ht="12.75">
      <c r="A326" s="60">
        <v>38096</v>
      </c>
      <c r="B326" s="57">
        <v>-0.0055776892430279106</v>
      </c>
      <c r="C326" s="57">
        <v>-0.0035663338088444303</v>
      </c>
      <c r="D326" s="57">
        <v>-0.00488510826336723</v>
      </c>
    </row>
    <row r="327" spans="1:4" ht="12.75">
      <c r="A327" s="60">
        <v>38097</v>
      </c>
      <c r="B327" s="57">
        <v>-0.0055776892430279106</v>
      </c>
      <c r="C327" s="57">
        <v>-0.0035663338088444303</v>
      </c>
      <c r="D327" s="57">
        <v>-0.00488510826336723</v>
      </c>
    </row>
    <row r="328" spans="1:4" ht="12.75">
      <c r="A328" s="60">
        <v>38098</v>
      </c>
      <c r="B328" s="57">
        <v>-0.0055776892430279106</v>
      </c>
      <c r="C328" s="57">
        <v>-0.0035663338088444303</v>
      </c>
      <c r="D328" s="57">
        <v>-0.00488510826336723</v>
      </c>
    </row>
    <row r="329" spans="1:4" ht="12.75">
      <c r="A329" s="60">
        <v>38099</v>
      </c>
      <c r="B329" s="57">
        <v>-0.00575079872204472</v>
      </c>
      <c r="C329" s="57">
        <v>-0.0035663338088444303</v>
      </c>
      <c r="D329" s="57">
        <v>-0.004920757211007285</v>
      </c>
    </row>
    <row r="330" spans="1:4" ht="12.75">
      <c r="A330" s="60">
        <v>38100</v>
      </c>
      <c r="B330" s="57">
        <v>-0.00575079872204472</v>
      </c>
      <c r="C330" s="57">
        <v>-0.0035663338088444303</v>
      </c>
      <c r="D330" s="57">
        <v>-0.004920757211007285</v>
      </c>
    </row>
    <row r="331" spans="1:4" ht="12.75">
      <c r="A331" s="60">
        <v>38103</v>
      </c>
      <c r="B331" s="57">
        <v>-0.00575079872204472</v>
      </c>
      <c r="C331" s="57">
        <v>-0.0035663338088444303</v>
      </c>
      <c r="D331" s="57">
        <v>-0.004920757211007285</v>
      </c>
    </row>
    <row r="332" spans="1:4" ht="12.75">
      <c r="A332" s="60">
        <v>38104</v>
      </c>
      <c r="B332" s="57">
        <v>-0.00575079872204472</v>
      </c>
      <c r="C332" s="57">
        <v>-0.0035663338088444303</v>
      </c>
      <c r="D332" s="57">
        <v>-0.004920757211007285</v>
      </c>
    </row>
    <row r="333" spans="1:4" ht="12.75">
      <c r="A333" s="60">
        <v>38105</v>
      </c>
      <c r="B333" s="57">
        <v>-0.0055776892430279106</v>
      </c>
      <c r="C333" s="57">
        <v>-0.00345781466113421</v>
      </c>
      <c r="D333" s="57">
        <v>-0.00488510826336723</v>
      </c>
    </row>
    <row r="334" spans="1:4" ht="12.75">
      <c r="A334" s="60">
        <v>38106</v>
      </c>
      <c r="B334" s="57">
        <v>-0.00575079872204472</v>
      </c>
      <c r="C334" s="57">
        <v>-0.00352733686067033</v>
      </c>
      <c r="D334" s="57">
        <v>-0.004920757211007285</v>
      </c>
    </row>
    <row r="335" spans="1:4" ht="12.75">
      <c r="A335" s="60">
        <v>38107</v>
      </c>
      <c r="B335" s="57">
        <v>-0.00575079872204472</v>
      </c>
      <c r="C335" s="57">
        <v>-0.00352733686067033</v>
      </c>
      <c r="D335" s="57">
        <v>-0.004920757211007285</v>
      </c>
    </row>
    <row r="336" spans="1:4" ht="12.75">
      <c r="A336" s="60">
        <v>38111</v>
      </c>
      <c r="B336" s="57">
        <v>-0.00575079872204472</v>
      </c>
      <c r="C336" s="57">
        <v>-0.00352733686067033</v>
      </c>
      <c r="D336" s="57">
        <v>-0.004920757211007285</v>
      </c>
    </row>
    <row r="337" spans="1:4" ht="12.75">
      <c r="A337" s="60">
        <v>38112</v>
      </c>
      <c r="B337" s="57">
        <v>-0.00575079872204472</v>
      </c>
      <c r="C337" s="57">
        <v>-0.00352733686067033</v>
      </c>
      <c r="D337" s="57">
        <v>-0.004920757211007285</v>
      </c>
    </row>
    <row r="338" spans="1:4" ht="12.75">
      <c r="A338" s="60">
        <v>38113</v>
      </c>
      <c r="B338" s="57">
        <v>-0.00581395348837208</v>
      </c>
      <c r="C338" s="57">
        <v>-0.0035663338088444303</v>
      </c>
      <c r="D338" s="57">
        <v>-0.004950916730551375</v>
      </c>
    </row>
    <row r="339" spans="1:4" ht="12.75">
      <c r="A339" s="60">
        <v>38114</v>
      </c>
      <c r="B339" s="57">
        <v>-0.00581395348837208</v>
      </c>
      <c r="C339" s="57">
        <v>-0.0035663338088444303</v>
      </c>
      <c r="D339" s="57">
        <v>-0.004950916730551375</v>
      </c>
    </row>
    <row r="340" spans="1:4" ht="12.75">
      <c r="A340" s="60">
        <v>38117</v>
      </c>
      <c r="B340" s="57">
        <v>-0.005893909626719051</v>
      </c>
      <c r="C340" s="57">
        <v>-0.00357653791130191</v>
      </c>
      <c r="D340" s="57">
        <v>-0.004983934066216975</v>
      </c>
    </row>
    <row r="341" spans="1:4" ht="12.75">
      <c r="A341" s="60">
        <v>38118</v>
      </c>
      <c r="B341" s="57">
        <v>-0.005893909626719051</v>
      </c>
      <c r="C341" s="57">
        <v>-0.0035842293906809303</v>
      </c>
      <c r="D341" s="57">
        <v>-0.004983934066216975</v>
      </c>
    </row>
    <row r="342" spans="1:4" ht="12.75">
      <c r="A342" s="60">
        <v>38119</v>
      </c>
      <c r="B342" s="57">
        <v>-0.005893909626719051</v>
      </c>
      <c r="C342" s="57">
        <v>-0.00357653791130191</v>
      </c>
      <c r="D342" s="57">
        <v>-0.004983934066216975</v>
      </c>
    </row>
    <row r="343" spans="1:4" ht="12.75">
      <c r="A343" s="60">
        <v>38120</v>
      </c>
      <c r="B343" s="57">
        <v>-0.005893909626719051</v>
      </c>
      <c r="C343" s="57">
        <v>-0.0035663338088444303</v>
      </c>
      <c r="D343" s="57">
        <v>-0.004983934066216975</v>
      </c>
    </row>
    <row r="344" spans="1:4" ht="12.75">
      <c r="A344" s="60">
        <v>38121</v>
      </c>
      <c r="B344" s="57">
        <v>-0.00581395348837208</v>
      </c>
      <c r="C344" s="57">
        <v>-0.0035663338088444303</v>
      </c>
      <c r="D344" s="57">
        <v>-0.00497205563797067</v>
      </c>
    </row>
    <row r="345" spans="1:4" ht="12.75">
      <c r="A345" s="60">
        <v>38124</v>
      </c>
      <c r="B345" s="57">
        <v>-0.00581395348837208</v>
      </c>
      <c r="C345" s="57">
        <v>-0.0035663338088444303</v>
      </c>
      <c r="D345" s="57">
        <v>-0.00497205563797067</v>
      </c>
    </row>
    <row r="346" spans="1:4" ht="12.75">
      <c r="A346" s="60">
        <v>38125</v>
      </c>
      <c r="B346" s="57">
        <v>-0.00581395348837208</v>
      </c>
      <c r="C346" s="57">
        <v>-0.0035663338088444303</v>
      </c>
      <c r="D346" s="57">
        <v>-0.00497205563797067</v>
      </c>
    </row>
    <row r="347" spans="1:4" ht="12.75">
      <c r="A347" s="60">
        <v>38126</v>
      </c>
      <c r="B347" s="57">
        <v>-0.00581395348837208</v>
      </c>
      <c r="C347" s="57">
        <v>-0.0035663338088444303</v>
      </c>
      <c r="D347" s="57">
        <v>-0.00497205563797067</v>
      </c>
    </row>
    <row r="348" spans="1:4" ht="12.75">
      <c r="A348" s="60">
        <v>38127</v>
      </c>
      <c r="B348" s="57">
        <v>-0.00581395348837208</v>
      </c>
      <c r="C348" s="57">
        <v>-0.00352733686067033</v>
      </c>
      <c r="D348" s="57">
        <v>-0.004950916730551375</v>
      </c>
    </row>
    <row r="349" spans="1:4" ht="12.75">
      <c r="A349" s="60">
        <v>38128</v>
      </c>
      <c r="B349" s="57">
        <v>-0.00575079872204472</v>
      </c>
      <c r="C349" s="57">
        <v>-0.00352733686067033</v>
      </c>
      <c r="D349" s="57">
        <v>-0.00494194374484639</v>
      </c>
    </row>
    <row r="350" spans="1:4" ht="12.75">
      <c r="A350" s="60">
        <v>38131</v>
      </c>
      <c r="B350" s="57">
        <v>-0.00575079872204472</v>
      </c>
      <c r="C350" s="57">
        <v>-0.00352733686067033</v>
      </c>
      <c r="D350" s="57">
        <v>-0.00494194374484639</v>
      </c>
    </row>
    <row r="351" spans="1:4" ht="12.75">
      <c r="A351" s="60">
        <v>38132</v>
      </c>
      <c r="B351" s="57">
        <v>-0.00576217915138813</v>
      </c>
      <c r="C351" s="57">
        <v>-0.0035663338088444303</v>
      </c>
      <c r="D351" s="57">
        <v>-0.00497205563797067</v>
      </c>
    </row>
    <row r="352" spans="1:4" ht="12.75">
      <c r="A352" s="60">
        <v>38133</v>
      </c>
      <c r="B352" s="57">
        <v>-0.00576217915138813</v>
      </c>
      <c r="C352" s="57">
        <v>-0.0035663338088444303</v>
      </c>
      <c r="D352" s="57">
        <v>-0.00497205563797067</v>
      </c>
    </row>
    <row r="353" spans="1:4" ht="12.75">
      <c r="A353" s="60">
        <v>38134</v>
      </c>
      <c r="B353" s="57">
        <v>-0.00575079872204472</v>
      </c>
      <c r="C353" s="57">
        <v>-0.00352733686067033</v>
      </c>
      <c r="D353" s="57">
        <v>-0.00494194374484639</v>
      </c>
    </row>
    <row r="354" spans="1:4" ht="12.75">
      <c r="A354" s="60">
        <v>38135</v>
      </c>
      <c r="B354" s="57">
        <v>-0.00575079872204472</v>
      </c>
      <c r="C354" s="57">
        <v>-0.00352733686067033</v>
      </c>
      <c r="D354" s="57">
        <v>-0.00494194374484639</v>
      </c>
    </row>
    <row r="355" spans="1:4" ht="12.75">
      <c r="A355" s="60">
        <v>38138</v>
      </c>
      <c r="B355" s="57">
        <v>-0.00575079872204472</v>
      </c>
      <c r="C355" s="57">
        <v>-0.00352733686067033</v>
      </c>
      <c r="D355" s="57">
        <v>-0.00494194374484639</v>
      </c>
    </row>
    <row r="356" spans="1:4" ht="12.75">
      <c r="A356" s="60">
        <v>38139</v>
      </c>
      <c r="B356" s="57">
        <v>-0.00575079872204472</v>
      </c>
      <c r="C356" s="57">
        <v>-0.00352733686067033</v>
      </c>
      <c r="D356" s="57">
        <v>-0.00494194374484639</v>
      </c>
    </row>
    <row r="357" spans="1:4" ht="12.75">
      <c r="A357" s="60">
        <v>38140</v>
      </c>
      <c r="B357" s="57">
        <v>-0.00575079872204472</v>
      </c>
      <c r="C357" s="57">
        <v>-0.00352733686067033</v>
      </c>
      <c r="D357" s="57">
        <v>-0.00494194374484639</v>
      </c>
    </row>
    <row r="358" spans="1:4" ht="12.75">
      <c r="A358" s="60">
        <v>38141</v>
      </c>
      <c r="B358" s="57">
        <v>-0.00575079872204472</v>
      </c>
      <c r="C358" s="57">
        <v>-0.00352733686067033</v>
      </c>
      <c r="D358" s="57">
        <v>-0.00494194374484639</v>
      </c>
    </row>
    <row r="359" spans="1:4" ht="12.75">
      <c r="A359" s="60">
        <v>38142</v>
      </c>
      <c r="B359" s="57">
        <v>-0.00575079872204472</v>
      </c>
      <c r="C359" s="57">
        <v>-0.00352733686067033</v>
      </c>
      <c r="D359" s="57">
        <v>-0.00494194374484639</v>
      </c>
    </row>
    <row r="360" spans="1:4" ht="12.75">
      <c r="A360" s="60">
        <v>38145</v>
      </c>
      <c r="B360" s="57">
        <v>-0.00575079872204472</v>
      </c>
      <c r="C360" s="57">
        <v>-0.00352733686067033</v>
      </c>
      <c r="D360" s="57">
        <v>-0.00494194374484639</v>
      </c>
    </row>
    <row r="361" spans="1:4" ht="12.75">
      <c r="A361" s="60">
        <v>38146</v>
      </c>
      <c r="B361" s="57">
        <v>-0.00575079872204472</v>
      </c>
      <c r="C361" s="57">
        <v>-0.00352733686067033</v>
      </c>
      <c r="D361" s="57">
        <v>-0.00494194374484639</v>
      </c>
    </row>
    <row r="362" spans="1:4" ht="12.75">
      <c r="A362" s="60">
        <v>38147</v>
      </c>
      <c r="B362" s="57">
        <v>-0.00575079872204472</v>
      </c>
      <c r="C362" s="57">
        <v>-0.00352733686067033</v>
      </c>
      <c r="D362" s="57">
        <v>-0.00494194374484639</v>
      </c>
    </row>
    <row r="363" spans="1:4" ht="12.75">
      <c r="A363" s="60">
        <v>38149</v>
      </c>
      <c r="B363" s="57">
        <v>-0.00575079872204472</v>
      </c>
      <c r="C363" s="57">
        <v>-0.00352733686067033</v>
      </c>
      <c r="D363" s="57">
        <v>-0.00494194374484639</v>
      </c>
    </row>
    <row r="364" spans="1:4" ht="12.75">
      <c r="A364" s="60">
        <v>38152</v>
      </c>
      <c r="B364" s="57">
        <v>-0.00575079872204472</v>
      </c>
      <c r="C364" s="57">
        <v>-0.00352733686067033</v>
      </c>
      <c r="D364" s="57">
        <v>-0.004920757211007285</v>
      </c>
    </row>
    <row r="365" spans="1:4" ht="12.75">
      <c r="A365" s="60">
        <v>38153</v>
      </c>
      <c r="B365" s="57">
        <v>-0.0055776892430279106</v>
      </c>
      <c r="C365" s="57">
        <v>-0.00352733686067033</v>
      </c>
      <c r="D365" s="57">
        <v>-0.0048878987533772</v>
      </c>
    </row>
    <row r="366" spans="1:4" ht="12.75">
      <c r="A366" s="60">
        <v>38154</v>
      </c>
      <c r="B366" s="57">
        <v>-0.0055493895671475</v>
      </c>
      <c r="C366" s="57">
        <v>-0.00352733686067033</v>
      </c>
      <c r="D366" s="57">
        <v>-0.004872906106913325</v>
      </c>
    </row>
    <row r="367" spans="1:4" ht="12.75">
      <c r="A367" s="60">
        <v>38155</v>
      </c>
      <c r="B367" s="57">
        <v>-0.0055493895671475</v>
      </c>
      <c r="C367" s="57">
        <v>-0.00352733686067033</v>
      </c>
      <c r="D367" s="57">
        <v>-0.004872906106913325</v>
      </c>
    </row>
    <row r="368" spans="1:4" ht="12.75">
      <c r="A368" s="60">
        <v>38156</v>
      </c>
      <c r="B368" s="57">
        <v>-0.0055493895671475</v>
      </c>
      <c r="C368" s="57">
        <v>-0.00352733686067033</v>
      </c>
      <c r="D368" s="57">
        <v>-0.004872906106913325</v>
      </c>
    </row>
    <row r="369" spans="1:4" ht="12.75">
      <c r="A369" s="60">
        <v>38159</v>
      </c>
      <c r="B369" s="57">
        <v>-0.0055493895671475</v>
      </c>
      <c r="C369" s="57">
        <v>-0.00352733686067033</v>
      </c>
      <c r="D369" s="57">
        <v>-0.00484090065413248</v>
      </c>
    </row>
    <row r="370" spans="1:4" ht="12.75">
      <c r="A370" s="60">
        <v>38160</v>
      </c>
      <c r="B370" s="57">
        <v>-0.00554235946159939</v>
      </c>
      <c r="C370" s="57">
        <v>-0.00352733686067033</v>
      </c>
      <c r="D370" s="57">
        <v>-0.0048179441571628</v>
      </c>
    </row>
    <row r="371" spans="1:4" ht="12.75">
      <c r="A371" s="60">
        <v>38161</v>
      </c>
      <c r="B371" s="57">
        <v>-0.00554235946159939</v>
      </c>
      <c r="C371" s="57">
        <v>-0.00352733686067033</v>
      </c>
      <c r="D371" s="57">
        <v>-0.0048179441571628</v>
      </c>
    </row>
    <row r="372" spans="1:4" ht="12.75">
      <c r="A372" s="60">
        <v>38162</v>
      </c>
      <c r="B372" s="57">
        <v>-0.00554235946159939</v>
      </c>
      <c r="C372" s="57">
        <v>-0.00352733686067033</v>
      </c>
      <c r="D372" s="57">
        <v>-0.004753864431731635</v>
      </c>
    </row>
    <row r="373" spans="1:4" ht="12.75">
      <c r="A373" s="60">
        <v>38163</v>
      </c>
      <c r="B373" s="57">
        <v>-0.00550314465408807</v>
      </c>
      <c r="C373" s="57">
        <v>-0.00351699882766698</v>
      </c>
      <c r="D373" s="57">
        <v>-0.00470590840641328</v>
      </c>
    </row>
    <row r="374" spans="1:4" ht="12.75">
      <c r="A374" s="60">
        <v>38166</v>
      </c>
      <c r="B374" s="57">
        <v>-0.00550314465408807</v>
      </c>
      <c r="C374" s="57">
        <v>-0.00351699882766698</v>
      </c>
      <c r="D374" s="57">
        <v>-0.00470590840641328</v>
      </c>
    </row>
    <row r="375" spans="1:4" ht="12.75">
      <c r="A375" s="60">
        <v>38167</v>
      </c>
      <c r="B375" s="57">
        <v>-0.00550314465408807</v>
      </c>
      <c r="C375" s="57">
        <v>-0.00351699882766698</v>
      </c>
      <c r="D375" s="57">
        <v>-0.00470590840641328</v>
      </c>
    </row>
    <row r="376" spans="1:4" ht="12.75">
      <c r="A376" s="60">
        <v>38168</v>
      </c>
      <c r="B376" s="57">
        <v>-0.00550314465408807</v>
      </c>
      <c r="C376" s="57">
        <v>-0.00351699882766698</v>
      </c>
      <c r="D376" s="57">
        <v>-0.00470407305235513</v>
      </c>
    </row>
    <row r="377" spans="1:4" ht="12.75">
      <c r="A377" s="60">
        <v>38169</v>
      </c>
      <c r="B377" s="57">
        <v>-0.00550314465408807</v>
      </c>
      <c r="C377" s="57">
        <v>-0.00351699882766698</v>
      </c>
      <c r="D377" s="57">
        <v>-0.00470407305235513</v>
      </c>
    </row>
    <row r="378" spans="1:4" ht="12.75">
      <c r="A378" s="60">
        <v>38170</v>
      </c>
      <c r="B378" s="57">
        <v>-0.00550314465408807</v>
      </c>
      <c r="C378" s="57">
        <v>-0.00351699882766698</v>
      </c>
      <c r="D378" s="57">
        <v>-0.00470407305235513</v>
      </c>
    </row>
    <row r="379" spans="1:4" ht="12.75">
      <c r="A379" s="60">
        <v>38173</v>
      </c>
      <c r="B379" s="57">
        <v>-0.00550314465408807</v>
      </c>
      <c r="C379" s="57">
        <v>-0.00351699882766698</v>
      </c>
      <c r="D379" s="57">
        <v>-0.004728158812483265</v>
      </c>
    </row>
    <row r="380" spans="1:4" ht="12.75">
      <c r="A380" s="60">
        <v>38174</v>
      </c>
      <c r="B380" s="57">
        <v>-0.00550314465408807</v>
      </c>
      <c r="C380" s="57">
        <v>-0.00351699882766698</v>
      </c>
      <c r="D380" s="57">
        <v>-0.004728158812483265</v>
      </c>
    </row>
    <row r="381" spans="1:4" ht="12.75">
      <c r="A381" s="60">
        <v>38175</v>
      </c>
      <c r="B381" s="57">
        <v>-0.00550314465408807</v>
      </c>
      <c r="C381" s="57">
        <v>-0.00351699882766698</v>
      </c>
      <c r="D381" s="57">
        <v>-0.004728158812483265</v>
      </c>
    </row>
    <row r="382" spans="1:4" ht="12.75">
      <c r="A382" s="60">
        <v>38176</v>
      </c>
      <c r="B382" s="57">
        <v>-0.00550314465408807</v>
      </c>
      <c r="C382" s="57">
        <v>-0.00351699882766698</v>
      </c>
      <c r="D382" s="57">
        <v>-0.00470407305235513</v>
      </c>
    </row>
    <row r="383" spans="1:4" ht="12.75">
      <c r="A383" s="60">
        <v>38177</v>
      </c>
      <c r="B383" s="57">
        <v>-0.00545171339563865</v>
      </c>
      <c r="C383" s="57">
        <v>-0.00351699882766698</v>
      </c>
      <c r="D383" s="57">
        <v>-0.004671163881666175</v>
      </c>
    </row>
    <row r="384" spans="1:4" ht="12.75">
      <c r="A384" s="60">
        <v>38180</v>
      </c>
      <c r="B384" s="57">
        <v>-0.00545171339563865</v>
      </c>
      <c r="C384" s="57">
        <v>-0.00351699882766698</v>
      </c>
      <c r="D384" s="57">
        <v>-0.004671163881666175</v>
      </c>
    </row>
    <row r="385" spans="1:4" ht="12.75">
      <c r="A385" s="60">
        <v>38181</v>
      </c>
      <c r="B385" s="57">
        <v>-0.00545171339563865</v>
      </c>
      <c r="C385" s="57">
        <v>-0.00351699882766698</v>
      </c>
      <c r="D385" s="57">
        <v>-0.004671163881666175</v>
      </c>
    </row>
    <row r="386" spans="1:4" ht="12.75">
      <c r="A386" s="60">
        <v>38182</v>
      </c>
      <c r="B386" s="57">
        <v>-0.00545171339563865</v>
      </c>
      <c r="C386" s="57">
        <v>-0.0035067212156632797</v>
      </c>
      <c r="D386" s="57">
        <v>-0.00462972886078659</v>
      </c>
    </row>
    <row r="387" spans="1:4" ht="12.75">
      <c r="A387" s="60">
        <v>38183</v>
      </c>
      <c r="B387" s="57">
        <v>-0.00545171339563865</v>
      </c>
      <c r="C387" s="57">
        <v>-0.0035067212156632797</v>
      </c>
      <c r="D387" s="57">
        <v>-0.00460696842110855</v>
      </c>
    </row>
    <row r="388" spans="1:4" ht="12.75">
      <c r="A388" s="60">
        <v>38184</v>
      </c>
      <c r="B388" s="57">
        <v>-0.00545171339563865</v>
      </c>
      <c r="C388" s="57">
        <v>-0.0035067212156632797</v>
      </c>
      <c r="D388" s="57">
        <v>-0.00460696842110855</v>
      </c>
    </row>
    <row r="389" spans="1:4" ht="12.75">
      <c r="A389" s="60">
        <v>38187</v>
      </c>
      <c r="B389" s="57">
        <v>-0.00545171339563865</v>
      </c>
      <c r="C389" s="57">
        <v>-0.0035067212156632797</v>
      </c>
      <c r="D389" s="57">
        <v>-0.00460696842110855</v>
      </c>
    </row>
    <row r="390" spans="1:4" ht="12.75">
      <c r="A390" s="60">
        <v>38188</v>
      </c>
      <c r="B390" s="57">
        <v>-0.00545171339563865</v>
      </c>
      <c r="C390" s="57">
        <v>-0.0035067212156632797</v>
      </c>
      <c r="D390" s="57">
        <v>-0.00460696842110855</v>
      </c>
    </row>
    <row r="391" spans="1:4" ht="12.75">
      <c r="A391" s="60">
        <v>38189</v>
      </c>
      <c r="B391" s="57">
        <v>-0.00545171339563865</v>
      </c>
      <c r="C391" s="57">
        <v>-0.0034944670937683297</v>
      </c>
      <c r="D391" s="57">
        <v>-0.00460431692805275</v>
      </c>
    </row>
    <row r="392" spans="1:4" ht="12.75">
      <c r="A392" s="60">
        <v>38190</v>
      </c>
      <c r="B392" s="57">
        <v>-0.00539447066756575</v>
      </c>
      <c r="C392" s="57">
        <v>-0.0034944670937683297</v>
      </c>
      <c r="D392" s="57">
        <v>-0.00460431692805275</v>
      </c>
    </row>
    <row r="393" spans="1:4" ht="12.75">
      <c r="A393" s="60">
        <v>38191</v>
      </c>
      <c r="B393" s="57">
        <v>-0.00526592943654544</v>
      </c>
      <c r="C393" s="57">
        <v>-0.00345781466113421</v>
      </c>
      <c r="D393" s="57">
        <v>-0.00459055652642502</v>
      </c>
    </row>
    <row r="394" spans="1:4" ht="12.75">
      <c r="A394" s="60">
        <v>38194</v>
      </c>
      <c r="B394" s="57">
        <v>-0.00526592943654544</v>
      </c>
      <c r="C394" s="57">
        <v>-0.00344352617079882</v>
      </c>
      <c r="D394" s="57">
        <v>-0.004571081037718665</v>
      </c>
    </row>
    <row r="395" spans="1:4" ht="12.75">
      <c r="A395" s="60">
        <v>38195</v>
      </c>
      <c r="B395" s="57">
        <v>-0.00524246395806029</v>
      </c>
      <c r="C395" s="57">
        <v>-0.00344352617079882</v>
      </c>
      <c r="D395" s="57">
        <v>-0.004500942475900746</v>
      </c>
    </row>
    <row r="396" spans="1:4" ht="12.75">
      <c r="A396" s="60">
        <v>38196</v>
      </c>
      <c r="B396" s="57">
        <v>-0.00524246395806029</v>
      </c>
      <c r="C396" s="57">
        <v>-0.00344352617079882</v>
      </c>
      <c r="D396" s="57">
        <v>-0.004500942475900746</v>
      </c>
    </row>
    <row r="397" spans="1:4" ht="12.75">
      <c r="A397" s="60">
        <v>38197</v>
      </c>
      <c r="B397" s="57">
        <v>-0.00524246395806029</v>
      </c>
      <c r="C397" s="57">
        <v>-0.00344352617079882</v>
      </c>
      <c r="D397" s="57">
        <v>-0.004500942475900746</v>
      </c>
    </row>
    <row r="398" spans="1:4" ht="12.75">
      <c r="A398" s="60">
        <v>38198</v>
      </c>
      <c r="B398" s="57">
        <v>-0.00524246395806029</v>
      </c>
      <c r="C398" s="57">
        <v>-0.00344352617079882</v>
      </c>
      <c r="D398" s="57">
        <v>-0.004500942475900746</v>
      </c>
    </row>
    <row r="399" spans="1:4" ht="12.75">
      <c r="A399" s="60">
        <v>38201</v>
      </c>
      <c r="B399" s="57">
        <v>-0.00524246395806029</v>
      </c>
      <c r="C399" s="57">
        <v>-0.00344352617079882</v>
      </c>
      <c r="D399" s="57">
        <v>-0.004500942475900746</v>
      </c>
    </row>
    <row r="400" spans="1:4" ht="12.75">
      <c r="A400" s="60">
        <v>38202</v>
      </c>
      <c r="B400" s="57">
        <v>-0.00524246395806029</v>
      </c>
      <c r="C400" s="57">
        <v>-0.00344352617079882</v>
      </c>
      <c r="D400" s="57">
        <v>-0.004500942475900746</v>
      </c>
    </row>
    <row r="401" spans="1:4" ht="12.75">
      <c r="A401" s="60">
        <v>38203</v>
      </c>
      <c r="B401" s="57">
        <v>-0.00524246395806029</v>
      </c>
      <c r="C401" s="57">
        <v>-0.00344352617079882</v>
      </c>
      <c r="D401" s="57">
        <v>-0.004500942475900746</v>
      </c>
    </row>
    <row r="402" spans="1:4" ht="12.75">
      <c r="A402" s="60">
        <v>38204</v>
      </c>
      <c r="B402" s="57">
        <v>-0.00524246395806029</v>
      </c>
      <c r="C402" s="57">
        <v>-0.00344352617079882</v>
      </c>
      <c r="D402" s="57">
        <v>-0.004500942475900746</v>
      </c>
    </row>
    <row r="403" spans="1:4" ht="12.75">
      <c r="A403" s="60">
        <v>38205</v>
      </c>
      <c r="B403" s="57">
        <v>-0.00524246395806029</v>
      </c>
      <c r="C403" s="57">
        <v>-0.00344352617079882</v>
      </c>
      <c r="D403" s="57">
        <v>-0.004500942475900746</v>
      </c>
    </row>
    <row r="404" spans="1:4" ht="12.75">
      <c r="A404" s="60">
        <v>38208</v>
      </c>
      <c r="B404" s="57">
        <v>-0.00524246395806029</v>
      </c>
      <c r="C404" s="57">
        <v>-0.00345781466113421</v>
      </c>
      <c r="D404" s="57">
        <v>-0.004571081037718665</v>
      </c>
    </row>
    <row r="405" spans="1:4" ht="12.75">
      <c r="A405" s="60">
        <v>38209</v>
      </c>
      <c r="B405" s="57">
        <v>-0.00524246395806029</v>
      </c>
      <c r="C405" s="57">
        <v>-0.00345781466113421</v>
      </c>
      <c r="D405" s="57">
        <v>-0.004571081037718665</v>
      </c>
    </row>
    <row r="406" spans="1:4" ht="12.75">
      <c r="A406" s="60">
        <v>38210</v>
      </c>
      <c r="B406" s="57">
        <v>-0.00524246395806029</v>
      </c>
      <c r="C406" s="57">
        <v>-0.00345781466113421</v>
      </c>
      <c r="D406" s="57">
        <v>-0.004571081037718665</v>
      </c>
    </row>
    <row r="407" spans="1:4" ht="12.75">
      <c r="A407" s="60">
        <v>38211</v>
      </c>
      <c r="B407" s="57">
        <v>-0.00524246395806029</v>
      </c>
      <c r="C407" s="57">
        <v>-0.00344352617079882</v>
      </c>
      <c r="D407" s="57">
        <v>-0.004571081037718665</v>
      </c>
    </row>
    <row r="408" spans="1:4" ht="12.75">
      <c r="A408" s="60">
        <v>38212</v>
      </c>
      <c r="B408" s="57">
        <v>-0.00524246395806029</v>
      </c>
      <c r="C408" s="57">
        <v>-0.00344352617079882</v>
      </c>
      <c r="D408" s="57">
        <v>-0.004571081037718665</v>
      </c>
    </row>
    <row r="409" spans="1:4" ht="12.75">
      <c r="A409" s="60">
        <v>38215</v>
      </c>
      <c r="B409" s="57">
        <v>-0.005144032921810771</v>
      </c>
      <c r="C409" s="57">
        <v>-0.00344352617079882</v>
      </c>
      <c r="D409" s="57">
        <v>-0.004571081037718665</v>
      </c>
    </row>
    <row r="410" spans="1:4" ht="12.75">
      <c r="A410" s="60">
        <v>38216</v>
      </c>
      <c r="B410" s="57">
        <v>-0.005144032921810771</v>
      </c>
      <c r="C410" s="57">
        <v>-0.00343170899107761</v>
      </c>
      <c r="D410" s="57">
        <v>-0.004571081037718665</v>
      </c>
    </row>
    <row r="411" spans="1:4" ht="12.75">
      <c r="A411" s="60">
        <v>38217</v>
      </c>
      <c r="B411" s="57">
        <v>-0.00513478818998717</v>
      </c>
      <c r="C411" s="57">
        <v>-0.00343170899107761</v>
      </c>
      <c r="D411" s="57">
        <v>-0.004571081037718665</v>
      </c>
    </row>
    <row r="412" spans="1:4" ht="12.75">
      <c r="A412" s="60">
        <v>38218</v>
      </c>
      <c r="B412" s="57">
        <v>-0.00513478818998717</v>
      </c>
      <c r="C412" s="57">
        <v>-0.00326264274061983</v>
      </c>
      <c r="D412" s="57">
        <v>-0.00454815772462827</v>
      </c>
    </row>
    <row r="413" spans="1:4" ht="12.75">
      <c r="A413" s="60">
        <v>38219</v>
      </c>
      <c r="B413" s="57">
        <v>-0.00511836212412029</v>
      </c>
      <c r="C413" s="57">
        <v>-0.00322061191626402</v>
      </c>
      <c r="D413" s="57">
        <v>-0.004386586594054255</v>
      </c>
    </row>
    <row r="414" spans="1:4" ht="12.75">
      <c r="A414" s="60">
        <v>38222</v>
      </c>
      <c r="B414" s="57">
        <v>-0.00511836212412029</v>
      </c>
      <c r="C414" s="57">
        <v>-0.00322061191626402</v>
      </c>
      <c r="D414" s="57">
        <v>-0.00438447756276039</v>
      </c>
    </row>
    <row r="415" spans="1:4" ht="12.75">
      <c r="A415" s="60">
        <v>38223</v>
      </c>
      <c r="B415" s="57">
        <v>-0.00511836212412029</v>
      </c>
      <c r="C415" s="57">
        <v>-0.00322061191626402</v>
      </c>
      <c r="D415" s="57">
        <v>-0.00438447756276039</v>
      </c>
    </row>
    <row r="416" spans="1:4" ht="12.75">
      <c r="A416" s="60">
        <v>38224</v>
      </c>
      <c r="B416" s="57">
        <v>-0.00511836212412029</v>
      </c>
      <c r="C416" s="57">
        <v>-0.00322061191626402</v>
      </c>
      <c r="D416" s="57">
        <v>-0.00438447756276039</v>
      </c>
    </row>
    <row r="417" spans="1:4" ht="12.75">
      <c r="A417" s="60">
        <v>38225</v>
      </c>
      <c r="B417" s="57">
        <v>-0.00511836212412029</v>
      </c>
      <c r="C417" s="57">
        <v>-0.00322061191626402</v>
      </c>
      <c r="D417" s="57">
        <v>-0.00438447756276039</v>
      </c>
    </row>
    <row r="418" spans="1:4" ht="12.75">
      <c r="A418" s="60">
        <v>38226</v>
      </c>
      <c r="B418" s="57">
        <v>-0.00511836212412029</v>
      </c>
      <c r="C418" s="57">
        <v>-0.00322061191626402</v>
      </c>
      <c r="D418" s="57">
        <v>-0.00438447756276039</v>
      </c>
    </row>
    <row r="419" spans="1:4" ht="12.75">
      <c r="A419" s="60">
        <v>38229</v>
      </c>
      <c r="B419" s="57">
        <v>-0.00511836212412029</v>
      </c>
      <c r="C419" s="57">
        <v>-0.00322061191626402</v>
      </c>
      <c r="D419" s="57">
        <v>-0.00438447756276039</v>
      </c>
    </row>
    <row r="420" spans="1:4" ht="12.75">
      <c r="A420" s="60">
        <v>38230</v>
      </c>
      <c r="B420" s="57">
        <v>-0.00511836212412029</v>
      </c>
      <c r="C420" s="57">
        <v>-0.00322061191626402</v>
      </c>
      <c r="D420" s="57">
        <v>-0.00438447756276039</v>
      </c>
    </row>
    <row r="421" spans="1:4" ht="12.75">
      <c r="A421" s="60">
        <v>38231</v>
      </c>
      <c r="B421" s="57">
        <v>-0.00511836212412029</v>
      </c>
      <c r="C421" s="57">
        <v>-0.00322061191626402</v>
      </c>
      <c r="D421" s="57">
        <v>-0.00438447756276039</v>
      </c>
    </row>
    <row r="422" spans="1:4" ht="12.75">
      <c r="A422" s="60">
        <v>38232</v>
      </c>
      <c r="B422" s="57">
        <v>-0.00511836212412029</v>
      </c>
      <c r="C422" s="57">
        <v>-0.00322061191626402</v>
      </c>
      <c r="D422" s="57">
        <v>-0.00438447756276039</v>
      </c>
    </row>
    <row r="423" spans="1:4" ht="12.75">
      <c r="A423" s="60">
        <v>38233</v>
      </c>
      <c r="B423" s="57">
        <v>-0.00511836212412029</v>
      </c>
      <c r="C423" s="57">
        <v>-0.00322061191626402</v>
      </c>
      <c r="D423" s="57">
        <v>-0.00438447756276039</v>
      </c>
    </row>
    <row r="424" spans="1:4" ht="12.75">
      <c r="A424" s="60">
        <v>38236</v>
      </c>
      <c r="B424" s="57">
        <v>-0.00511836212412029</v>
      </c>
      <c r="C424" s="57">
        <v>-0.00322061191626402</v>
      </c>
      <c r="D424" s="57">
        <v>-0.00438447756276039</v>
      </c>
    </row>
    <row r="425" spans="1:4" ht="12.75">
      <c r="A425" s="60">
        <v>38237</v>
      </c>
      <c r="B425" s="57">
        <v>-0.00511836212412029</v>
      </c>
      <c r="C425" s="57">
        <v>-0.00322061191626402</v>
      </c>
      <c r="D425" s="57">
        <v>-0.00438447756276039</v>
      </c>
    </row>
    <row r="426" spans="1:4" ht="12.75">
      <c r="A426" s="60">
        <v>38238</v>
      </c>
      <c r="B426" s="57">
        <v>-0.00511836212412029</v>
      </c>
      <c r="C426" s="57">
        <v>-0.00322061191626402</v>
      </c>
      <c r="D426" s="57">
        <v>-0.00438447756276039</v>
      </c>
    </row>
    <row r="427" spans="1:4" ht="12.75">
      <c r="A427" s="60">
        <v>38239</v>
      </c>
      <c r="B427" s="57">
        <v>-0.00511836212412029</v>
      </c>
      <c r="C427" s="57">
        <v>-0.00322061191626402</v>
      </c>
      <c r="D427" s="57">
        <v>-0.00438447756276039</v>
      </c>
    </row>
    <row r="428" spans="1:4" ht="12.75">
      <c r="A428" s="60">
        <v>38240</v>
      </c>
      <c r="B428" s="57">
        <v>-0.00511836212412029</v>
      </c>
      <c r="C428" s="57">
        <v>-0.00317057704502213</v>
      </c>
      <c r="D428" s="57">
        <v>-0.00438447756276039</v>
      </c>
    </row>
    <row r="429" spans="1:4" ht="12.75">
      <c r="A429" s="60">
        <v>38243</v>
      </c>
      <c r="B429" s="57">
        <v>-0.00511836212412029</v>
      </c>
      <c r="C429" s="57">
        <v>-0.00317057704502213</v>
      </c>
      <c r="D429" s="57">
        <v>-0.00438447756276039</v>
      </c>
    </row>
    <row r="430" spans="1:4" ht="12.75">
      <c r="A430" s="60">
        <v>38244</v>
      </c>
      <c r="B430" s="57">
        <v>-0.00511836212412029</v>
      </c>
      <c r="C430" s="57">
        <v>-0.0031585596967783104</v>
      </c>
      <c r="D430" s="57">
        <v>-0.0043771221140445895</v>
      </c>
    </row>
    <row r="431" spans="1:4" ht="12.75">
      <c r="A431" s="60">
        <v>38245</v>
      </c>
      <c r="B431" s="57">
        <v>-0.00511836212412029</v>
      </c>
      <c r="C431" s="57">
        <v>-0.0031585596967783104</v>
      </c>
      <c r="D431" s="57">
        <v>-0.0043771221140445895</v>
      </c>
    </row>
    <row r="432" spans="1:4" ht="12.75">
      <c r="A432" s="60">
        <v>38246</v>
      </c>
      <c r="B432" s="57">
        <v>-0.00511836212412029</v>
      </c>
      <c r="C432" s="57">
        <v>-0.0031585596967783104</v>
      </c>
      <c r="D432" s="57">
        <v>-0.0043771221140445895</v>
      </c>
    </row>
    <row r="433" spans="1:4" ht="12.75">
      <c r="A433" s="60">
        <v>38247</v>
      </c>
      <c r="B433" s="57">
        <v>-0.005098789037603571</v>
      </c>
      <c r="C433" s="57">
        <v>-0.00312500000000004</v>
      </c>
      <c r="D433" s="57">
        <v>-0.0042758481993903355</v>
      </c>
    </row>
    <row r="434" spans="1:4" ht="12.75">
      <c r="A434" s="60">
        <v>38250</v>
      </c>
      <c r="B434" s="57">
        <v>-0.00481347773766557</v>
      </c>
      <c r="C434" s="57">
        <v>-0.00307692307692312</v>
      </c>
      <c r="D434" s="57">
        <v>-0.0042758481993903355</v>
      </c>
    </row>
    <row r="435" spans="1:4" ht="12.75">
      <c r="A435" s="60">
        <v>38251</v>
      </c>
      <c r="B435" s="57">
        <v>-0.00481347773766557</v>
      </c>
      <c r="C435" s="57">
        <v>-0.00307692307692312</v>
      </c>
      <c r="D435" s="57">
        <v>-0.0042758481993903355</v>
      </c>
    </row>
    <row r="436" spans="1:4" ht="12.75">
      <c r="A436" s="60">
        <v>38252</v>
      </c>
      <c r="B436" s="57">
        <v>-0.00481347773766557</v>
      </c>
      <c r="C436" s="57">
        <v>-0.00307692307692312</v>
      </c>
      <c r="D436" s="57">
        <v>-0.0042758481993903355</v>
      </c>
    </row>
    <row r="437" spans="1:4" ht="12.75">
      <c r="A437" s="60">
        <v>38253</v>
      </c>
      <c r="B437" s="57">
        <v>-0.00481347773766557</v>
      </c>
      <c r="C437" s="57">
        <v>-0.00307692307692312</v>
      </c>
      <c r="D437" s="57">
        <v>-0.0042758481993903355</v>
      </c>
    </row>
    <row r="438" spans="1:4" ht="12.75">
      <c r="A438" s="60">
        <v>38254</v>
      </c>
      <c r="B438" s="57">
        <v>-0.00481347773766557</v>
      </c>
      <c r="C438" s="57">
        <v>-0.00297973778307513</v>
      </c>
      <c r="D438" s="57">
        <v>-0.0042758481993903355</v>
      </c>
    </row>
    <row r="439" spans="1:4" ht="12.75">
      <c r="A439" s="60">
        <v>38257</v>
      </c>
      <c r="B439" s="57">
        <v>-0.00481347773766557</v>
      </c>
      <c r="C439" s="57">
        <v>-0.00297973778307513</v>
      </c>
      <c r="D439" s="57">
        <v>-0.0042758481993903355</v>
      </c>
    </row>
    <row r="440" spans="1:4" ht="12.75">
      <c r="A440" s="60">
        <v>38258</v>
      </c>
      <c r="B440" s="57">
        <v>-0.00481347773766557</v>
      </c>
      <c r="C440" s="57">
        <v>-0.00297973778307513</v>
      </c>
      <c r="D440" s="57">
        <v>-0.0042758481993903355</v>
      </c>
    </row>
    <row r="441" spans="1:4" ht="12.75">
      <c r="A441" s="60">
        <v>38259</v>
      </c>
      <c r="B441" s="57">
        <v>-0.00481347773766557</v>
      </c>
      <c r="C441" s="57">
        <v>-0.00297973778307513</v>
      </c>
      <c r="D441" s="57">
        <v>-0.0042758481993903355</v>
      </c>
    </row>
    <row r="442" spans="1:4" ht="12.75">
      <c r="A442" s="60">
        <v>38260</v>
      </c>
      <c r="B442" s="57">
        <v>-0.00481347773766557</v>
      </c>
      <c r="C442" s="57">
        <v>-0.0029629629629629</v>
      </c>
      <c r="D442" s="57">
        <v>-0.0042758481993903355</v>
      </c>
    </row>
    <row r="443" spans="1:4" ht="12.75">
      <c r="A443" s="60">
        <v>38261</v>
      </c>
      <c r="B443" s="57">
        <v>-0.00481347773766557</v>
      </c>
      <c r="C443" s="57">
        <v>-0.00294290759270142</v>
      </c>
      <c r="D443" s="57">
        <v>-0.0042758481993903355</v>
      </c>
    </row>
    <row r="444" spans="1:4" ht="12.75">
      <c r="A444" s="60">
        <v>38264</v>
      </c>
      <c r="B444" s="57">
        <v>-0.00481347773766557</v>
      </c>
      <c r="C444" s="57">
        <v>-0.00294290759270142</v>
      </c>
      <c r="D444" s="57">
        <v>-0.0042758481993903355</v>
      </c>
    </row>
    <row r="445" spans="1:4" ht="12.75">
      <c r="A445" s="60">
        <v>38265</v>
      </c>
      <c r="B445" s="57">
        <v>-0.00481347773766557</v>
      </c>
      <c r="C445" s="57">
        <v>-0.00294290759270142</v>
      </c>
      <c r="D445" s="57">
        <v>-0.0042758481993903355</v>
      </c>
    </row>
    <row r="446" spans="1:4" ht="12.75">
      <c r="A446" s="60">
        <v>38266</v>
      </c>
      <c r="B446" s="57">
        <v>-0.00481347773766557</v>
      </c>
      <c r="C446" s="57">
        <v>-0.00294290759270142</v>
      </c>
      <c r="D446" s="57">
        <v>-0.0042758481993903355</v>
      </c>
    </row>
    <row r="447" spans="1:4" ht="12.75">
      <c r="A447" s="60">
        <v>38267</v>
      </c>
      <c r="B447" s="57">
        <v>-0.00481347773766557</v>
      </c>
      <c r="C447" s="57">
        <v>-0.00294290759270142</v>
      </c>
      <c r="D447" s="57">
        <v>-0.0042758481993903355</v>
      </c>
    </row>
    <row r="448" spans="1:4" ht="12.75">
      <c r="A448" s="60">
        <v>38268</v>
      </c>
      <c r="B448" s="57">
        <v>-0.00481347773766557</v>
      </c>
      <c r="C448" s="57">
        <v>-0.00294290759270142</v>
      </c>
      <c r="D448" s="57">
        <v>-0.0042758481993903355</v>
      </c>
    </row>
    <row r="449" spans="1:4" ht="12.75">
      <c r="A449" s="60">
        <v>38271</v>
      </c>
      <c r="B449" s="57">
        <v>-0.00481347773766557</v>
      </c>
      <c r="C449" s="57">
        <v>-0.00294290759270142</v>
      </c>
      <c r="D449" s="57">
        <v>-0.0042758481993903355</v>
      </c>
    </row>
    <row r="450" spans="1:4" ht="12.75">
      <c r="A450" s="60">
        <v>38272</v>
      </c>
      <c r="B450" s="57">
        <v>-0.00481347773766557</v>
      </c>
      <c r="C450" s="57">
        <v>-0.00294290759270142</v>
      </c>
      <c r="D450" s="57">
        <v>-0.0042758481993903355</v>
      </c>
    </row>
    <row r="451" spans="1:4" ht="12.75">
      <c r="A451" s="60">
        <v>38273</v>
      </c>
      <c r="B451" s="57">
        <v>-0.00481347773766557</v>
      </c>
      <c r="C451" s="57">
        <v>-0.00294290759270142</v>
      </c>
      <c r="D451" s="57">
        <v>-0.0042758481993903355</v>
      </c>
    </row>
    <row r="452" spans="1:4" ht="12.75">
      <c r="A452" s="60">
        <v>38274</v>
      </c>
      <c r="B452" s="57">
        <v>-0.00481347773766557</v>
      </c>
      <c r="C452" s="57">
        <v>-0.00294290759270142</v>
      </c>
      <c r="D452" s="57">
        <v>-0.0042758481993903355</v>
      </c>
    </row>
    <row r="453" spans="1:4" ht="12.75">
      <c r="A453" s="60">
        <v>38275</v>
      </c>
      <c r="B453" s="57">
        <v>-0.0047675804529202495</v>
      </c>
      <c r="C453" s="57">
        <v>-0.00293901542983094</v>
      </c>
      <c r="D453" s="57">
        <v>-0.00424671663106985</v>
      </c>
    </row>
    <row r="454" spans="1:4" ht="12.75">
      <c r="A454" s="60">
        <v>38278</v>
      </c>
      <c r="B454" s="57">
        <v>-0.0047675804529202495</v>
      </c>
      <c r="C454" s="57">
        <v>-0.00293901542983094</v>
      </c>
      <c r="D454" s="57">
        <v>-0.00424671663106985</v>
      </c>
    </row>
    <row r="455" spans="1:4" ht="12.75">
      <c r="A455" s="60">
        <v>38279</v>
      </c>
      <c r="B455" s="57">
        <v>-0.0047675804529202495</v>
      </c>
      <c r="C455" s="57">
        <v>-0.00293901542983094</v>
      </c>
      <c r="D455" s="57">
        <v>-0.00424671663106985</v>
      </c>
    </row>
    <row r="456" spans="1:4" ht="12.75">
      <c r="A456" s="60">
        <v>38280</v>
      </c>
      <c r="B456" s="57">
        <v>-0.0047675804529202495</v>
      </c>
      <c r="C456" s="57">
        <v>-0.00293901542983094</v>
      </c>
      <c r="D456" s="57">
        <v>-0.00424671663106985</v>
      </c>
    </row>
    <row r="457" spans="1:4" ht="12.75">
      <c r="A457" s="60">
        <v>38281</v>
      </c>
      <c r="B457" s="57">
        <v>-0.0047675804529202495</v>
      </c>
      <c r="C457" s="57">
        <v>-0.00293901542983094</v>
      </c>
      <c r="D457" s="57">
        <v>-0.00424671663106985</v>
      </c>
    </row>
    <row r="458" spans="1:4" ht="12.75">
      <c r="A458" s="60">
        <v>38282</v>
      </c>
      <c r="B458" s="57">
        <v>-0.0047675804529202495</v>
      </c>
      <c r="C458" s="57">
        <v>-0.00293901542983094</v>
      </c>
      <c r="D458" s="57">
        <v>-0.00424671663106985</v>
      </c>
    </row>
    <row r="459" spans="1:4" ht="12.75">
      <c r="A459" s="60">
        <v>38285</v>
      </c>
      <c r="B459" s="57">
        <v>-0.0047675804529202495</v>
      </c>
      <c r="C459" s="57">
        <v>-0.00294290759270142</v>
      </c>
      <c r="D459" s="57">
        <v>-0.00424671663106985</v>
      </c>
    </row>
    <row r="460" spans="1:4" ht="12.75">
      <c r="A460" s="60">
        <v>38286</v>
      </c>
      <c r="B460" s="57">
        <v>-0.0047675804529202495</v>
      </c>
      <c r="C460" s="57">
        <v>-0.00294290759270142</v>
      </c>
      <c r="D460" s="57">
        <v>-0.00424671663106985</v>
      </c>
    </row>
    <row r="461" spans="1:4" ht="12.75">
      <c r="A461" s="60">
        <v>38287</v>
      </c>
      <c r="B461" s="57">
        <v>-0.0047675804529202495</v>
      </c>
      <c r="C461" s="57">
        <v>-0.00294290759270142</v>
      </c>
      <c r="D461" s="57">
        <v>-0.00424671663106985</v>
      </c>
    </row>
    <row r="462" spans="1:4" ht="12.75">
      <c r="A462" s="60">
        <v>38288</v>
      </c>
      <c r="B462" s="57">
        <v>-0.0047675804529202495</v>
      </c>
      <c r="C462" s="57">
        <v>-0.00294290759270142</v>
      </c>
      <c r="D462" s="57">
        <v>-0.00424671663106985</v>
      </c>
    </row>
    <row r="463" spans="1:4" ht="12.75">
      <c r="A463" s="60">
        <v>38289</v>
      </c>
      <c r="B463" s="57">
        <v>-0.0047675804529202495</v>
      </c>
      <c r="C463" s="57">
        <v>-0.00294290759270142</v>
      </c>
      <c r="D463" s="57">
        <v>-0.00424671663106985</v>
      </c>
    </row>
    <row r="464" spans="1:4" ht="12.75">
      <c r="A464" s="60">
        <v>38293</v>
      </c>
      <c r="B464" s="57">
        <v>-0.0047675804529202495</v>
      </c>
      <c r="C464" s="57">
        <v>-0.00294290759270142</v>
      </c>
      <c r="D464" s="57">
        <v>-0.00424671663106985</v>
      </c>
    </row>
    <row r="465" spans="1:4" ht="12.75">
      <c r="A465" s="60">
        <v>38294</v>
      </c>
      <c r="B465" s="57">
        <v>-0.0047675804529202495</v>
      </c>
      <c r="C465" s="57">
        <v>-0.00293901542983094</v>
      </c>
      <c r="D465" s="57">
        <v>-0.004235583170092265</v>
      </c>
    </row>
    <row r="466" spans="1:4" ht="12.75">
      <c r="A466" s="60">
        <v>38295</v>
      </c>
      <c r="B466" s="57">
        <v>-0.0047675804529202495</v>
      </c>
      <c r="C466" s="57">
        <v>-0.00293901542983094</v>
      </c>
      <c r="D466" s="57">
        <v>-0.004235583170092265</v>
      </c>
    </row>
    <row r="467" spans="1:4" ht="12.75">
      <c r="A467" s="60">
        <v>38296</v>
      </c>
      <c r="B467" s="57">
        <v>-0.0047675804529202495</v>
      </c>
      <c r="C467" s="57">
        <v>-0.00293901542983094</v>
      </c>
      <c r="D467" s="57">
        <v>-0.004235583170092265</v>
      </c>
    </row>
    <row r="468" spans="1:4" ht="12.75">
      <c r="A468" s="60">
        <v>38299</v>
      </c>
      <c r="B468" s="57">
        <v>-0.0047675804529202495</v>
      </c>
      <c r="C468" s="57">
        <v>-0.00293901542983094</v>
      </c>
      <c r="D468" s="57">
        <v>-0.004235583170092265</v>
      </c>
    </row>
    <row r="469" spans="1:4" ht="12.75">
      <c r="A469" s="60">
        <v>38300</v>
      </c>
      <c r="B469" s="57">
        <v>-0.0047675804529202495</v>
      </c>
      <c r="C469" s="57">
        <v>-0.00293901542983094</v>
      </c>
      <c r="D469" s="57">
        <v>-0.004235583170092265</v>
      </c>
    </row>
    <row r="470" spans="1:4" ht="12.75">
      <c r="A470" s="60">
        <v>38301</v>
      </c>
      <c r="B470" s="57">
        <v>-0.0047675804529202495</v>
      </c>
      <c r="C470" s="57">
        <v>-0.00293901542983094</v>
      </c>
      <c r="D470" s="57">
        <v>-0.004235583170092265</v>
      </c>
    </row>
    <row r="471" spans="1:4" ht="12.75">
      <c r="A471" s="60">
        <v>38303</v>
      </c>
      <c r="B471" s="57">
        <v>-0.0047675804529202495</v>
      </c>
      <c r="C471" s="57">
        <v>-0.00293901542983094</v>
      </c>
      <c r="D471" s="57">
        <v>-0.004235583170092265</v>
      </c>
    </row>
    <row r="472" spans="1:4" ht="12.75">
      <c r="A472" s="60">
        <v>38306</v>
      </c>
      <c r="B472" s="57">
        <v>-0.0047675804529202495</v>
      </c>
      <c r="C472" s="57">
        <v>-0.00293901542983094</v>
      </c>
      <c r="D472" s="57">
        <v>-0.004235583170092265</v>
      </c>
    </row>
    <row r="473" spans="1:4" ht="12.75">
      <c r="A473" s="60">
        <v>38307</v>
      </c>
      <c r="B473" s="57">
        <v>-0.0047675804529202495</v>
      </c>
      <c r="C473" s="57">
        <v>-0.00293901542983094</v>
      </c>
      <c r="D473" s="57">
        <v>-0.004235583170092265</v>
      </c>
    </row>
    <row r="474" spans="1:4" ht="12.75">
      <c r="A474" s="60">
        <v>38308</v>
      </c>
      <c r="B474" s="57">
        <v>-0.0047675804529202495</v>
      </c>
      <c r="C474" s="57">
        <v>-0.00293901542983094</v>
      </c>
      <c r="D474" s="57">
        <v>-0.004235583170092265</v>
      </c>
    </row>
    <row r="475" spans="1:4" ht="12.75">
      <c r="A475" s="60">
        <v>38309</v>
      </c>
      <c r="B475" s="57">
        <v>-0.0047675804529202495</v>
      </c>
      <c r="C475" s="57">
        <v>-0.00293901542983094</v>
      </c>
      <c r="D475" s="57">
        <v>-0.004235583170092265</v>
      </c>
    </row>
    <row r="476" spans="1:4" ht="12.75">
      <c r="A476" s="60">
        <v>38310</v>
      </c>
      <c r="B476" s="57">
        <v>-0.0047675804529202495</v>
      </c>
      <c r="C476" s="57">
        <v>-0.00293599530240756</v>
      </c>
      <c r="D476" s="57">
        <v>-0.00423074525873018</v>
      </c>
    </row>
    <row r="477" spans="1:4" ht="12.75">
      <c r="A477" s="60">
        <v>38313</v>
      </c>
      <c r="B477" s="57">
        <v>-0.0047675804529202495</v>
      </c>
      <c r="C477" s="57">
        <v>-0.00293599530240756</v>
      </c>
      <c r="D477" s="57">
        <v>-0.00423074525873018</v>
      </c>
    </row>
    <row r="478" spans="1:4" ht="12.75">
      <c r="A478" s="60">
        <v>38314</v>
      </c>
      <c r="B478" s="57">
        <v>-0.0047675804529202495</v>
      </c>
      <c r="C478" s="57">
        <v>-0.00293599530240756</v>
      </c>
      <c r="D478" s="57">
        <v>-0.00423074525873018</v>
      </c>
    </row>
    <row r="479" spans="1:4" ht="12.75">
      <c r="A479" s="60">
        <v>38315</v>
      </c>
      <c r="B479" s="57">
        <v>-0.0047675804529202495</v>
      </c>
      <c r="C479" s="57">
        <v>-0.0029308323563890498</v>
      </c>
      <c r="D479" s="57">
        <v>-0.00423074525873018</v>
      </c>
    </row>
    <row r="480" spans="1:4" ht="12.75">
      <c r="A480" s="60">
        <v>38316</v>
      </c>
      <c r="B480" s="57">
        <v>-0.0047675804529202495</v>
      </c>
      <c r="C480" s="57">
        <v>-0.00288808664259922</v>
      </c>
      <c r="D480" s="57">
        <v>-0.00422187161525386</v>
      </c>
    </row>
    <row r="481" spans="1:4" ht="12.75">
      <c r="A481" s="60">
        <v>38317</v>
      </c>
      <c r="B481" s="57">
        <v>-0.00467532467532467</v>
      </c>
      <c r="C481" s="57">
        <v>-0.00288808664259922</v>
      </c>
      <c r="D481" s="57">
        <v>-0.00422187161525386</v>
      </c>
    </row>
    <row r="482" spans="1:4" ht="12.75">
      <c r="A482" s="60">
        <v>38320</v>
      </c>
      <c r="B482" s="57">
        <v>-0.00467532467532467</v>
      </c>
      <c r="C482" s="57">
        <v>-0.00288808664259922</v>
      </c>
      <c r="D482" s="57">
        <v>-0.00422187161525386</v>
      </c>
    </row>
    <row r="483" spans="1:4" ht="12.75">
      <c r="A483" s="60">
        <v>38321</v>
      </c>
      <c r="B483" s="57">
        <v>-0.00467532467532467</v>
      </c>
      <c r="C483" s="57">
        <v>-0.00288392213410232</v>
      </c>
      <c r="D483" s="57">
        <v>-0.00422187161525386</v>
      </c>
    </row>
    <row r="484" spans="1:4" ht="12.75">
      <c r="A484" s="60">
        <v>38322</v>
      </c>
      <c r="B484" s="57">
        <v>-0.00467532467532467</v>
      </c>
      <c r="C484" s="57">
        <v>-0.00288392213410232</v>
      </c>
      <c r="D484" s="57">
        <v>-0.00422187161525386</v>
      </c>
    </row>
    <row r="485" spans="1:4" ht="12.75">
      <c r="A485" s="60">
        <v>38323</v>
      </c>
      <c r="B485" s="57">
        <v>-0.00467532467532467</v>
      </c>
      <c r="C485" s="57">
        <v>-0.00288392213410232</v>
      </c>
      <c r="D485" s="57">
        <v>-0.00422187161525386</v>
      </c>
    </row>
    <row r="486" spans="1:4" ht="12.75">
      <c r="A486" s="60">
        <v>38324</v>
      </c>
      <c r="B486" s="57">
        <v>-0.00467532467532467</v>
      </c>
      <c r="C486" s="57">
        <v>-0.00288392213410232</v>
      </c>
      <c r="D486" s="57">
        <v>-0.00422187161525386</v>
      </c>
    </row>
    <row r="487" spans="1:4" ht="12.75">
      <c r="A487" s="60">
        <v>38327</v>
      </c>
      <c r="B487" s="57">
        <v>-0.00467532467532467</v>
      </c>
      <c r="C487" s="57">
        <v>-0.00288392213410232</v>
      </c>
      <c r="D487" s="57">
        <v>-0.004164319840142215</v>
      </c>
    </row>
    <row r="488" spans="1:4" ht="12.75">
      <c r="A488" s="60">
        <v>38328</v>
      </c>
      <c r="B488" s="57">
        <v>-0.00467532467532467</v>
      </c>
      <c r="C488" s="57">
        <v>-0.00288392213410232</v>
      </c>
      <c r="D488" s="57">
        <v>-0.004164319840142215</v>
      </c>
    </row>
    <row r="489" spans="1:4" ht="12.75">
      <c r="A489" s="60">
        <v>38329</v>
      </c>
      <c r="B489" s="57">
        <v>-0.00467532467532467</v>
      </c>
      <c r="C489" s="57">
        <v>-0.00288392213410232</v>
      </c>
      <c r="D489" s="57">
        <v>-0.004164319840142215</v>
      </c>
    </row>
    <row r="490" spans="1:4" ht="12.75">
      <c r="A490" s="60">
        <v>38330</v>
      </c>
      <c r="B490" s="57">
        <v>-0.00467532467532467</v>
      </c>
      <c r="C490" s="57">
        <v>-0.00288392213410232</v>
      </c>
      <c r="D490" s="57">
        <v>-0.004164319840142215</v>
      </c>
    </row>
    <row r="491" spans="1:4" ht="12.75">
      <c r="A491" s="60">
        <v>38331</v>
      </c>
      <c r="B491" s="57">
        <v>-0.00467532467532467</v>
      </c>
      <c r="C491" s="57">
        <v>-0.00288392213410232</v>
      </c>
      <c r="D491" s="57">
        <v>-0.004164319840142215</v>
      </c>
    </row>
    <row r="492" spans="1:4" ht="12.75">
      <c r="A492" s="60">
        <v>38334</v>
      </c>
      <c r="B492" s="57">
        <v>-0.00467532467532467</v>
      </c>
      <c r="C492" s="57">
        <v>-0.00288392213410232</v>
      </c>
      <c r="D492" s="57">
        <v>-0.004164319840142215</v>
      </c>
    </row>
    <row r="493" spans="1:4" ht="12.75">
      <c r="A493" s="60">
        <v>38335</v>
      </c>
      <c r="B493" s="57">
        <v>-0.004641567818463119</v>
      </c>
      <c r="C493" s="57">
        <v>-0.00286123032904155</v>
      </c>
      <c r="D493" s="57">
        <v>-0.0041151740872411606</v>
      </c>
    </row>
    <row r="494" spans="1:4" ht="12.75">
      <c r="A494" s="60">
        <v>38336</v>
      </c>
      <c r="B494" s="57">
        <v>-0.00459016393442625</v>
      </c>
      <c r="C494" s="57">
        <v>-0.00286123032904155</v>
      </c>
      <c r="D494" s="57">
        <v>-0.0040877416480449204</v>
      </c>
    </row>
    <row r="495" spans="1:4" ht="12.75">
      <c r="A495" s="60">
        <v>38337</v>
      </c>
      <c r="B495" s="57">
        <v>-0.00459016393442625</v>
      </c>
      <c r="C495" s="57">
        <v>-0.00286123032904155</v>
      </c>
      <c r="D495" s="57">
        <v>-0.0040877416480449204</v>
      </c>
    </row>
    <row r="496" spans="1:4" ht="12.75">
      <c r="A496" s="60">
        <v>38338</v>
      </c>
      <c r="B496" s="57">
        <v>-0.00459016393442625</v>
      </c>
      <c r="C496" s="57">
        <v>-0.00286123032904155</v>
      </c>
      <c r="D496" s="57">
        <v>-0.004084830694125316</v>
      </c>
    </row>
    <row r="497" spans="1:4" ht="12.75">
      <c r="A497" s="60">
        <v>38341</v>
      </c>
      <c r="B497" s="57">
        <v>-0.00455465587044534</v>
      </c>
      <c r="C497" s="57">
        <v>-0.00286123032904155</v>
      </c>
      <c r="D497" s="57">
        <v>-0.004083406768761725</v>
      </c>
    </row>
    <row r="498" spans="1:4" ht="12.75">
      <c r="A498" s="60">
        <v>38342</v>
      </c>
      <c r="B498" s="57">
        <v>-0.00455465587044534</v>
      </c>
      <c r="C498" s="57">
        <v>-0.00286123032904155</v>
      </c>
      <c r="D498" s="57">
        <v>-0.004083406768761725</v>
      </c>
    </row>
    <row r="499" spans="1:4" ht="12.75">
      <c r="A499" s="60">
        <v>38343</v>
      </c>
      <c r="B499" s="57">
        <v>-0.00455465587044534</v>
      </c>
      <c r="C499" s="57">
        <v>-0.00286123032904155</v>
      </c>
      <c r="D499" s="57">
        <v>-0.004083406768761725</v>
      </c>
    </row>
    <row r="500" spans="1:4" ht="12.75">
      <c r="A500" s="60">
        <v>38344</v>
      </c>
      <c r="B500" s="57">
        <v>-0.00455465587044534</v>
      </c>
      <c r="C500" s="57">
        <v>-0.00286123032904155</v>
      </c>
      <c r="D500" s="57">
        <v>-0.004083406768761725</v>
      </c>
    </row>
    <row r="501" spans="1:4" ht="12.75">
      <c r="A501" s="60">
        <v>38345</v>
      </c>
      <c r="B501" s="57">
        <v>-0.00455465587044534</v>
      </c>
      <c r="C501" s="57">
        <v>-0.00286123032904155</v>
      </c>
      <c r="D501" s="57">
        <v>-0.004083406768761725</v>
      </c>
    </row>
    <row r="502" spans="1:4" ht="12.75">
      <c r="A502" s="60">
        <v>38348</v>
      </c>
      <c r="B502" s="57">
        <v>-0.00455465587044534</v>
      </c>
      <c r="C502" s="57">
        <v>-0.00286123032904155</v>
      </c>
      <c r="D502" s="57">
        <v>-0.004083406768761725</v>
      </c>
    </row>
    <row r="503" spans="1:4" ht="12.75">
      <c r="A503" s="60">
        <v>38349</v>
      </c>
      <c r="B503" s="57">
        <v>-0.00455465587044534</v>
      </c>
      <c r="C503" s="57">
        <v>-0.00286123032904155</v>
      </c>
      <c r="D503" s="57">
        <v>-0.004083406768761725</v>
      </c>
    </row>
    <row r="504" spans="1:4" ht="12.75">
      <c r="A504" s="60">
        <v>38350</v>
      </c>
      <c r="B504" s="57">
        <v>-0.00455465587044534</v>
      </c>
      <c r="C504" s="57">
        <v>-0.00286123032904155</v>
      </c>
      <c r="D504" s="57">
        <v>-0.004083406768761725</v>
      </c>
    </row>
    <row r="505" spans="1:4" ht="12.75">
      <c r="A505" s="60">
        <v>38351</v>
      </c>
      <c r="B505" s="57">
        <v>-0.00455465587044534</v>
      </c>
      <c r="C505" s="57">
        <v>-0.00286123032904155</v>
      </c>
      <c r="D505" s="57">
        <v>-0.004083406768761725</v>
      </c>
    </row>
    <row r="506" spans="1:4" ht="12.75">
      <c r="A506" s="60">
        <v>38352</v>
      </c>
      <c r="B506" s="57">
        <v>-0.00455465587044534</v>
      </c>
      <c r="C506" s="57">
        <v>-0.00286123032904155</v>
      </c>
      <c r="D506" s="57">
        <v>-0.004083406768761725</v>
      </c>
    </row>
    <row r="507" spans="1:4" ht="12.75">
      <c r="A507" s="60">
        <v>38355</v>
      </c>
      <c r="B507" s="57">
        <v>-0.00455465587044534</v>
      </c>
      <c r="C507" s="57">
        <v>-0.00286123032904155</v>
      </c>
      <c r="D507" s="57">
        <v>-0.004083406768761725</v>
      </c>
    </row>
    <row r="508" spans="1:4" ht="12.75">
      <c r="A508" s="60">
        <v>38356</v>
      </c>
      <c r="B508" s="57">
        <v>-0.00455465587044534</v>
      </c>
      <c r="C508" s="57">
        <v>-0.00286123032904155</v>
      </c>
      <c r="D508" s="57">
        <v>-0.004083406768761725</v>
      </c>
    </row>
    <row r="509" spans="1:4" ht="12.75">
      <c r="A509" s="60">
        <v>38357</v>
      </c>
      <c r="B509" s="57">
        <v>-0.00459016393442625</v>
      </c>
      <c r="C509" s="57">
        <v>-0.00287356321839074</v>
      </c>
      <c r="D509" s="57">
        <v>-0.0040877416480449204</v>
      </c>
    </row>
    <row r="510" spans="1:4" ht="12.75">
      <c r="A510" s="60">
        <v>38358</v>
      </c>
      <c r="B510" s="57">
        <v>-0.004641567818463119</v>
      </c>
      <c r="C510" s="57">
        <v>-0.00288392213410232</v>
      </c>
      <c r="D510" s="57">
        <v>-0.004100059953046145</v>
      </c>
    </row>
    <row r="511" spans="1:4" ht="12.75">
      <c r="A511" s="60">
        <v>38359</v>
      </c>
      <c r="B511" s="57">
        <v>-0.004641567818463119</v>
      </c>
      <c r="C511" s="57">
        <v>-0.00288392213410232</v>
      </c>
      <c r="D511" s="57">
        <v>-0.004100059953046145</v>
      </c>
    </row>
    <row r="512" spans="1:4" ht="12.75">
      <c r="A512" s="60">
        <v>38362</v>
      </c>
      <c r="B512" s="57">
        <v>-0.004641567818463119</v>
      </c>
      <c r="C512" s="57">
        <v>-0.00288392213410232</v>
      </c>
      <c r="D512" s="57">
        <v>-0.004100059953046145</v>
      </c>
    </row>
    <row r="513" spans="1:4" ht="12.75">
      <c r="A513" s="60">
        <v>38363</v>
      </c>
      <c r="B513" s="57">
        <v>-0.00459016393442625</v>
      </c>
      <c r="C513" s="57">
        <v>-0.00287356321839074</v>
      </c>
      <c r="D513" s="57">
        <v>-0.00407914673638548</v>
      </c>
    </row>
    <row r="514" spans="1:4" ht="12.75">
      <c r="A514" s="60">
        <v>38364</v>
      </c>
      <c r="B514" s="57">
        <v>-0.00459016393442625</v>
      </c>
      <c r="C514" s="57">
        <v>-0.00287356321839074</v>
      </c>
      <c r="D514" s="57">
        <v>-0.00407914673638548</v>
      </c>
    </row>
    <row r="515" spans="1:4" ht="12.75">
      <c r="A515" s="60">
        <v>38365</v>
      </c>
      <c r="B515" s="57">
        <v>-0.00459016393442625</v>
      </c>
      <c r="C515" s="57">
        <v>-0.00286123032904155</v>
      </c>
      <c r="D515" s="57">
        <v>-0.004026852892847905</v>
      </c>
    </row>
    <row r="516" spans="1:4" ht="12.75">
      <c r="A516" s="60">
        <v>38366</v>
      </c>
      <c r="B516" s="57">
        <v>-0.00455465587044534</v>
      </c>
      <c r="C516" s="57">
        <v>-0.00286123032904155</v>
      </c>
      <c r="D516" s="57">
        <v>-0.004026852892847905</v>
      </c>
    </row>
    <row r="517" spans="1:4" ht="12.75">
      <c r="A517" s="60">
        <v>38369</v>
      </c>
      <c r="B517" s="57">
        <v>-0.00455465587044534</v>
      </c>
      <c r="C517" s="57">
        <v>-0.00286123032904155</v>
      </c>
      <c r="D517" s="57">
        <v>-0.004026852892847905</v>
      </c>
    </row>
    <row r="518" spans="1:4" ht="12.75">
      <c r="A518" s="60">
        <v>38370</v>
      </c>
      <c r="B518" s="57">
        <v>-0.00459016393442625</v>
      </c>
      <c r="C518" s="57">
        <v>-0.00287356321839074</v>
      </c>
      <c r="D518" s="57">
        <v>-0.0040943759953063095</v>
      </c>
    </row>
    <row r="519" spans="1:4" ht="12.75">
      <c r="A519" s="60">
        <v>38371</v>
      </c>
      <c r="B519" s="57">
        <v>-0.00459016393442625</v>
      </c>
      <c r="C519" s="57">
        <v>-0.00287356321839074</v>
      </c>
      <c r="D519" s="57">
        <v>-0.0040943759953063095</v>
      </c>
    </row>
    <row r="520" spans="1:4" ht="12.75">
      <c r="A520" s="60">
        <v>38372</v>
      </c>
      <c r="B520" s="57">
        <v>-0.00459016393442625</v>
      </c>
      <c r="C520" s="57">
        <v>-0.00286123032904155</v>
      </c>
      <c r="D520" s="57">
        <v>-0.0040943759953063095</v>
      </c>
    </row>
    <row r="521" spans="1:4" ht="12.75">
      <c r="A521" s="60">
        <v>38373</v>
      </c>
      <c r="B521" s="57">
        <v>-0.00459016393442625</v>
      </c>
      <c r="C521" s="57">
        <v>-0.00286123032904155</v>
      </c>
      <c r="D521" s="57">
        <v>-0.0040943759953063095</v>
      </c>
    </row>
    <row r="522" spans="1:4" ht="12.75">
      <c r="A522" s="60">
        <v>38376</v>
      </c>
      <c r="B522" s="57">
        <v>-0.00459016393442625</v>
      </c>
      <c r="C522" s="57">
        <v>-0.00286123032904155</v>
      </c>
      <c r="D522" s="57">
        <v>-0.0040943759953063095</v>
      </c>
    </row>
    <row r="523" spans="1:4" ht="12.75">
      <c r="A523" s="60">
        <v>38377</v>
      </c>
      <c r="B523" s="57">
        <v>-0.00459016393442625</v>
      </c>
      <c r="C523" s="57">
        <v>-0.00286123032904155</v>
      </c>
      <c r="D523" s="57">
        <v>-0.0040943759953063095</v>
      </c>
    </row>
    <row r="524" spans="1:4" ht="12.75">
      <c r="A524" s="60">
        <v>38378</v>
      </c>
      <c r="B524" s="57">
        <v>-0.00459016393442625</v>
      </c>
      <c r="C524" s="57">
        <v>-0.00286123032904155</v>
      </c>
      <c r="D524" s="57">
        <v>-0.0040943759953063095</v>
      </c>
    </row>
    <row r="525" spans="1:4" ht="12.75">
      <c r="A525" s="60">
        <v>38379</v>
      </c>
      <c r="B525" s="57">
        <v>-0.00459016393442625</v>
      </c>
      <c r="C525" s="57">
        <v>-0.00286123032904155</v>
      </c>
      <c r="D525" s="57">
        <v>-0.004026852892847905</v>
      </c>
    </row>
    <row r="526" spans="1:4" ht="12.75">
      <c r="A526" s="60">
        <v>38380</v>
      </c>
      <c r="B526" s="57">
        <v>-0.00455465587044534</v>
      </c>
      <c r="C526" s="57">
        <v>-0.00286123032904155</v>
      </c>
      <c r="D526" s="57">
        <v>-0.004026852892847905</v>
      </c>
    </row>
    <row r="527" spans="1:4" ht="12.75">
      <c r="A527" s="60">
        <v>38383</v>
      </c>
      <c r="B527" s="57">
        <v>-0.00455465587044534</v>
      </c>
      <c r="C527" s="57">
        <v>-0.00286123032904155</v>
      </c>
      <c r="D527" s="57">
        <v>-0.00401740167964545</v>
      </c>
    </row>
    <row r="528" spans="1:4" ht="12.75">
      <c r="A528" s="60">
        <v>38384</v>
      </c>
      <c r="B528" s="57">
        <v>-0.00451321727917474</v>
      </c>
      <c r="C528" s="57">
        <v>-0.00286123032904155</v>
      </c>
      <c r="D528" s="57">
        <v>-0.00401740167964545</v>
      </c>
    </row>
    <row r="529" spans="1:4" ht="12.75">
      <c r="A529" s="60">
        <v>38385</v>
      </c>
      <c r="B529" s="57">
        <v>-0.00451321727917474</v>
      </c>
      <c r="C529" s="57">
        <v>-0.00286123032904155</v>
      </c>
      <c r="D529" s="57">
        <v>-0.00401740167964545</v>
      </c>
    </row>
    <row r="530" spans="1:4" ht="12.75">
      <c r="A530" s="60">
        <v>38386</v>
      </c>
      <c r="B530" s="57">
        <v>-0.00451321727917474</v>
      </c>
      <c r="C530" s="57">
        <v>-0.00286123032904155</v>
      </c>
      <c r="D530" s="57">
        <v>-0.004009794201189781</v>
      </c>
    </row>
    <row r="531" spans="1:4" ht="12.75">
      <c r="A531" s="60">
        <v>38387</v>
      </c>
      <c r="B531" s="57">
        <v>-0.00432900432900443</v>
      </c>
      <c r="C531" s="57">
        <v>-0.00286123032904155</v>
      </c>
      <c r="D531" s="57">
        <v>-0.00397620600383389</v>
      </c>
    </row>
    <row r="532" spans="1:4" ht="12.75">
      <c r="A532" s="60">
        <v>38390</v>
      </c>
      <c r="B532" s="57">
        <v>-0.0043196544276457</v>
      </c>
      <c r="C532" s="57">
        <v>-0.00286123032904155</v>
      </c>
      <c r="D532" s="57">
        <v>-0.00397620600383389</v>
      </c>
    </row>
    <row r="533" spans="1:4" ht="12.75">
      <c r="A533" s="60">
        <v>38391</v>
      </c>
      <c r="B533" s="57">
        <v>-0.00425790754257909</v>
      </c>
      <c r="C533" s="57">
        <v>-0.00285306704707555</v>
      </c>
      <c r="D533" s="57">
        <v>-0.0039043891507906004</v>
      </c>
    </row>
    <row r="534" spans="1:4" ht="12.75">
      <c r="A534" s="60">
        <v>38392</v>
      </c>
      <c r="B534" s="57">
        <v>-0.00425790754257909</v>
      </c>
      <c r="C534" s="57">
        <v>-0.00285306704707555</v>
      </c>
      <c r="D534" s="57">
        <v>-0.0039043891507906004</v>
      </c>
    </row>
    <row r="535" spans="1:4" ht="12.75">
      <c r="A535" s="60">
        <v>38393</v>
      </c>
      <c r="B535" s="57">
        <v>-0.00425790754257909</v>
      </c>
      <c r="C535" s="57">
        <v>-0.00285306704707555</v>
      </c>
      <c r="D535" s="57">
        <v>-0.0039043891507906004</v>
      </c>
    </row>
    <row r="536" spans="1:4" ht="12.75">
      <c r="A536" s="60">
        <v>38394</v>
      </c>
      <c r="B536" s="57">
        <v>-0.00425790754257909</v>
      </c>
      <c r="C536" s="57">
        <v>-0.00285306704707555</v>
      </c>
      <c r="D536" s="57">
        <v>-0.0039043891507906004</v>
      </c>
    </row>
    <row r="537" spans="1:4" ht="12.75">
      <c r="A537" s="60">
        <v>38397</v>
      </c>
      <c r="B537" s="57">
        <v>-0.00425790754257909</v>
      </c>
      <c r="C537" s="57">
        <v>-0.00285306704707555</v>
      </c>
      <c r="D537" s="57">
        <v>-0.0039043891507906004</v>
      </c>
    </row>
    <row r="538" spans="1:4" ht="12.75">
      <c r="A538" s="60">
        <v>38398</v>
      </c>
      <c r="B538" s="57">
        <v>-0.00425790754257909</v>
      </c>
      <c r="C538" s="57">
        <v>-0.00285306704707555</v>
      </c>
      <c r="D538" s="57">
        <v>-0.0039043891507906004</v>
      </c>
    </row>
    <row r="539" spans="1:4" ht="12.75">
      <c r="A539" s="60">
        <v>38399</v>
      </c>
      <c r="B539" s="57">
        <v>-0.00425790754257909</v>
      </c>
      <c r="C539" s="57">
        <v>-0.00285306704707555</v>
      </c>
      <c r="D539" s="57">
        <v>-0.0039043891507906004</v>
      </c>
    </row>
    <row r="540" spans="1:4" ht="12.75">
      <c r="A540" s="60">
        <v>38400</v>
      </c>
      <c r="B540" s="57">
        <v>-0.00425790754257909</v>
      </c>
      <c r="C540" s="57">
        <v>-0.00285306704707555</v>
      </c>
      <c r="D540" s="57">
        <v>-0.0039043891507906004</v>
      </c>
    </row>
    <row r="541" spans="1:4" ht="12.75">
      <c r="A541" s="60">
        <v>38401</v>
      </c>
      <c r="B541" s="57">
        <v>-0.00425790754257909</v>
      </c>
      <c r="C541" s="57">
        <v>-0.00285306704707555</v>
      </c>
      <c r="D541" s="57">
        <v>-0.0039043891507906004</v>
      </c>
    </row>
    <row r="542" spans="1:4" ht="12.75">
      <c r="A542" s="60">
        <v>38404</v>
      </c>
      <c r="B542" s="57">
        <v>-0.00425790754257909</v>
      </c>
      <c r="C542" s="57">
        <v>-0.00285306704707555</v>
      </c>
      <c r="D542" s="57">
        <v>-0.0039043891507906004</v>
      </c>
    </row>
    <row r="543" spans="1:4" ht="12.75">
      <c r="A543" s="60">
        <v>38405</v>
      </c>
      <c r="B543" s="57">
        <v>-0.00425790754257909</v>
      </c>
      <c r="C543" s="57">
        <v>-0.00285306704707555</v>
      </c>
      <c r="D543" s="57">
        <v>-0.0039043891507906004</v>
      </c>
    </row>
    <row r="544" spans="1:4" ht="12.75">
      <c r="A544" s="60">
        <v>38406</v>
      </c>
      <c r="B544" s="57">
        <v>-0.00425790754257909</v>
      </c>
      <c r="C544" s="57">
        <v>-0.00285306704707555</v>
      </c>
      <c r="D544" s="57">
        <v>-0.0039043891507906004</v>
      </c>
    </row>
    <row r="545" spans="1:4" ht="12.75">
      <c r="A545" s="60">
        <v>38407</v>
      </c>
      <c r="B545" s="57">
        <v>-0.00425790754257909</v>
      </c>
      <c r="C545" s="57">
        <v>-0.00285306704707555</v>
      </c>
      <c r="D545" s="57">
        <v>-0.0039043891507906004</v>
      </c>
    </row>
    <row r="546" spans="1:4" ht="12.75">
      <c r="A546" s="60">
        <v>38408</v>
      </c>
      <c r="B546" s="57">
        <v>-0.00425790754257909</v>
      </c>
      <c r="C546" s="57">
        <v>-0.00285306704707555</v>
      </c>
      <c r="D546" s="57">
        <v>-0.0039043891507906004</v>
      </c>
    </row>
    <row r="547" spans="1:4" ht="12.75">
      <c r="A547" s="60">
        <v>38411</v>
      </c>
      <c r="B547" s="57">
        <v>-0.00425790754257909</v>
      </c>
      <c r="C547" s="57">
        <v>-0.00285306704707555</v>
      </c>
      <c r="D547" s="57">
        <v>-0.0039043891507906004</v>
      </c>
    </row>
    <row r="548" spans="1:4" ht="12.75">
      <c r="A548" s="60">
        <v>38412</v>
      </c>
      <c r="B548" s="57">
        <v>-0.00427960057061332</v>
      </c>
      <c r="C548" s="57">
        <v>-0.00286123032904155</v>
      </c>
      <c r="D548" s="57">
        <v>-0.00392050883363253</v>
      </c>
    </row>
    <row r="549" spans="1:4" ht="12.75">
      <c r="A549" s="60">
        <v>38413</v>
      </c>
      <c r="B549" s="57">
        <v>-0.00429414922168536</v>
      </c>
      <c r="C549" s="57">
        <v>-0.00286123032904155</v>
      </c>
      <c r="D549" s="57">
        <v>-0.00396235857480691</v>
      </c>
    </row>
    <row r="550" spans="1:4" ht="12.75">
      <c r="A550" s="60">
        <v>38414</v>
      </c>
      <c r="B550" s="57">
        <v>-0.00429414922168536</v>
      </c>
      <c r="C550" s="57">
        <v>-0.00286123032904155</v>
      </c>
      <c r="D550" s="57">
        <v>-0.00396235857480691</v>
      </c>
    </row>
    <row r="551" spans="1:4" ht="12.75">
      <c r="A551" s="60">
        <v>38415</v>
      </c>
      <c r="B551" s="57">
        <v>-0.00429414922168536</v>
      </c>
      <c r="C551" s="57">
        <v>-0.00286123032904155</v>
      </c>
      <c r="D551" s="57">
        <v>-0.00396235857480691</v>
      </c>
    </row>
    <row r="552" spans="1:4" ht="12.75">
      <c r="A552" s="60">
        <v>38418</v>
      </c>
      <c r="B552" s="57">
        <v>-0.00429414922168536</v>
      </c>
      <c r="C552" s="57">
        <v>-0.00286123032904155</v>
      </c>
      <c r="D552" s="57">
        <v>-0.00396235857480691</v>
      </c>
    </row>
    <row r="553" spans="1:4" ht="12.75">
      <c r="A553" s="60">
        <v>38419</v>
      </c>
      <c r="B553" s="57">
        <v>-0.00427960057061332</v>
      </c>
      <c r="C553" s="57">
        <v>-0.00285306704707555</v>
      </c>
      <c r="D553" s="57">
        <v>-0.00392050883363253</v>
      </c>
    </row>
    <row r="554" spans="1:4" ht="12.75">
      <c r="A554" s="60">
        <v>38420</v>
      </c>
      <c r="B554" s="57">
        <v>-0.00427960057061332</v>
      </c>
      <c r="C554" s="57">
        <v>-0.00285306704707555</v>
      </c>
      <c r="D554" s="57">
        <v>-0.00392050883363253</v>
      </c>
    </row>
    <row r="555" spans="1:4" ht="12.75">
      <c r="A555" s="60">
        <v>38421</v>
      </c>
      <c r="B555" s="57">
        <v>-0.00427960057061332</v>
      </c>
      <c r="C555" s="57">
        <v>-0.00286123032904155</v>
      </c>
      <c r="D555" s="57">
        <v>-0.003889365789463735</v>
      </c>
    </row>
    <row r="556" spans="1:4" ht="12.75">
      <c r="A556" s="60">
        <v>38422</v>
      </c>
      <c r="B556" s="57">
        <v>-0.00425790754257909</v>
      </c>
      <c r="C556" s="57">
        <v>-0.00287356321839074</v>
      </c>
      <c r="D556" s="57">
        <v>-0.0038702431409806505</v>
      </c>
    </row>
    <row r="557" spans="1:4" ht="12.75">
      <c r="A557" s="60">
        <v>38425</v>
      </c>
      <c r="B557" s="57">
        <v>-0.00425790754257909</v>
      </c>
      <c r="C557" s="57">
        <v>-0.00288392213410232</v>
      </c>
      <c r="D557" s="57">
        <v>-0.0038702431409806505</v>
      </c>
    </row>
    <row r="558" spans="1:4" ht="12.75">
      <c r="A558" s="60">
        <v>38426</v>
      </c>
      <c r="B558" s="57">
        <v>-0.00425790754257909</v>
      </c>
      <c r="C558" s="57">
        <v>-0.00288392213410232</v>
      </c>
      <c r="D558" s="57">
        <v>-0.003871307364757065</v>
      </c>
    </row>
    <row r="559" spans="1:4" ht="12.75">
      <c r="A559" s="60">
        <v>38427</v>
      </c>
      <c r="B559" s="57">
        <v>-0.00429414922168536</v>
      </c>
      <c r="C559" s="57">
        <v>-0.00288808664259922</v>
      </c>
      <c r="D559" s="57">
        <v>-0.0039043891507906004</v>
      </c>
    </row>
    <row r="560" spans="1:4" ht="12.75">
      <c r="A560" s="60">
        <v>38428</v>
      </c>
      <c r="B560" s="57">
        <v>-0.00429414922168536</v>
      </c>
      <c r="C560" s="57">
        <v>-0.00288808664259922</v>
      </c>
      <c r="D560" s="57">
        <v>-0.00388633072608393</v>
      </c>
    </row>
    <row r="561" spans="1:4" ht="12.75">
      <c r="A561" s="60">
        <v>38429</v>
      </c>
      <c r="B561" s="57">
        <v>-0.00429414922168536</v>
      </c>
      <c r="C561" s="57">
        <v>-0.00288808664259922</v>
      </c>
      <c r="D561" s="57">
        <v>-0.00388476252518365</v>
      </c>
    </row>
    <row r="562" spans="1:4" ht="12.75">
      <c r="A562" s="60">
        <v>38432</v>
      </c>
      <c r="B562" s="57">
        <v>-0.00429414922168536</v>
      </c>
      <c r="C562" s="57">
        <v>-0.00288808664259922</v>
      </c>
      <c r="D562" s="57">
        <v>-0.00389992268596558</v>
      </c>
    </row>
    <row r="563" spans="1:4" ht="12.75">
      <c r="A563" s="60">
        <v>38433</v>
      </c>
      <c r="B563" s="57">
        <v>-0.00429414922168536</v>
      </c>
      <c r="C563" s="57">
        <v>-0.00288808664259922</v>
      </c>
      <c r="D563" s="57">
        <v>-0.00389992268596558</v>
      </c>
    </row>
    <row r="564" spans="1:4" ht="12.75">
      <c r="A564" s="60">
        <v>38434</v>
      </c>
      <c r="B564" s="57">
        <v>-0.00429414922168536</v>
      </c>
      <c r="C564" s="57">
        <v>-0.00288808664259922</v>
      </c>
      <c r="D564" s="57">
        <v>-0.00389992268596558</v>
      </c>
    </row>
    <row r="565" spans="1:4" ht="12.75">
      <c r="A565" s="60">
        <v>38435</v>
      </c>
      <c r="B565" s="57">
        <v>-0.00429414922168536</v>
      </c>
      <c r="C565" s="57">
        <v>-0.00288808664259922</v>
      </c>
      <c r="D565" s="57">
        <v>-0.0038952028283920003</v>
      </c>
    </row>
    <row r="566" spans="1:4" ht="12.75">
      <c r="A566" s="60">
        <v>38436</v>
      </c>
      <c r="B566" s="57">
        <v>-0.00429414922168536</v>
      </c>
      <c r="C566" s="57">
        <v>-0.00288808664259922</v>
      </c>
      <c r="D566" s="57">
        <v>-0.0038952028283920003</v>
      </c>
    </row>
    <row r="567" spans="1:4" ht="12.75">
      <c r="A567" s="60">
        <v>38440</v>
      </c>
      <c r="B567" s="57">
        <v>-0.00429414922168536</v>
      </c>
      <c r="C567" s="57">
        <v>-0.00288808664259922</v>
      </c>
      <c r="D567" s="57">
        <v>-0.0038952028283920003</v>
      </c>
    </row>
    <row r="568" spans="1:4" ht="12.75">
      <c r="A568" s="60">
        <v>38441</v>
      </c>
      <c r="B568" s="57">
        <v>-0.00429414922168536</v>
      </c>
      <c r="C568" s="57">
        <v>-0.00288808664259922</v>
      </c>
      <c r="D568" s="57">
        <v>-0.0038952028283920003</v>
      </c>
    </row>
    <row r="569" spans="1:4" ht="12.75">
      <c r="A569" s="60">
        <v>38442</v>
      </c>
      <c r="B569" s="57">
        <v>-0.00429414922168536</v>
      </c>
      <c r="C569" s="57">
        <v>-0.00288808664259922</v>
      </c>
      <c r="D569" s="57">
        <v>-0.0038952028283920003</v>
      </c>
    </row>
    <row r="570" spans="1:4" ht="12.75">
      <c r="A570" s="60">
        <v>38443</v>
      </c>
      <c r="B570" s="57">
        <v>-0.00429414922168536</v>
      </c>
      <c r="C570" s="57">
        <v>-0.00288808664259922</v>
      </c>
      <c r="D570" s="57">
        <v>-0.00389363462749172</v>
      </c>
    </row>
    <row r="571" spans="1:4" ht="12.75">
      <c r="A571" s="60">
        <v>38446</v>
      </c>
      <c r="B571" s="57">
        <v>-0.00429414922168536</v>
      </c>
      <c r="C571" s="57">
        <v>-0.00288808664259922</v>
      </c>
      <c r="D571" s="57">
        <v>-0.00389363462749172</v>
      </c>
    </row>
    <row r="572" spans="1:4" ht="12.75">
      <c r="A572" s="60">
        <v>38447</v>
      </c>
      <c r="B572" s="57">
        <v>-0.00429414922168536</v>
      </c>
      <c r="C572" s="57">
        <v>-0.00288808664259922</v>
      </c>
      <c r="D572" s="57">
        <v>-0.00389363462749172</v>
      </c>
    </row>
    <row r="573" spans="1:4" ht="12.75">
      <c r="A573" s="60">
        <v>38448</v>
      </c>
      <c r="B573" s="57">
        <v>-0.00425790754257909</v>
      </c>
      <c r="C573" s="57">
        <v>-0.00286123032904155</v>
      </c>
      <c r="D573" s="57">
        <v>-0.0038488235032705953</v>
      </c>
    </row>
    <row r="574" spans="1:4" ht="12.75">
      <c r="A574" s="60">
        <v>38449</v>
      </c>
      <c r="B574" s="57">
        <v>-0.00425790754257909</v>
      </c>
      <c r="C574" s="57">
        <v>-0.00286123032904155</v>
      </c>
      <c r="D574" s="57">
        <v>-0.0038488235032705953</v>
      </c>
    </row>
    <row r="575" spans="1:4" ht="12.75">
      <c r="A575" s="60">
        <v>38453</v>
      </c>
      <c r="B575" s="57">
        <v>-0.00425790754257909</v>
      </c>
      <c r="C575" s="57">
        <v>-0.00286123032904155</v>
      </c>
      <c r="D575" s="57">
        <v>-0.0038488235032705953</v>
      </c>
    </row>
    <row r="576" spans="1:4" ht="12.75">
      <c r="A576" s="60">
        <v>38454</v>
      </c>
      <c r="B576" s="57">
        <v>-0.00425790754257909</v>
      </c>
      <c r="C576" s="57">
        <v>-0.00286123032904155</v>
      </c>
      <c r="D576" s="57">
        <v>-0.0038488235032705953</v>
      </c>
    </row>
    <row r="577" spans="1:4" ht="12.75">
      <c r="A577" s="60">
        <v>38455</v>
      </c>
      <c r="B577" s="57">
        <v>-0.00425790754257909</v>
      </c>
      <c r="C577" s="57">
        <v>-0.00286123032904155</v>
      </c>
      <c r="D577" s="57">
        <v>-0.0038488235032705953</v>
      </c>
    </row>
    <row r="578" spans="1:4" ht="12.75">
      <c r="A578" s="60">
        <v>38456</v>
      </c>
      <c r="B578" s="57">
        <v>-0.00425790754257909</v>
      </c>
      <c r="C578" s="57">
        <v>-0.00288808664259922</v>
      </c>
      <c r="D578" s="57">
        <v>-0.0038560475017470897</v>
      </c>
    </row>
    <row r="579" spans="1:4" ht="12.75">
      <c r="A579" s="60">
        <v>38457</v>
      </c>
      <c r="B579" s="57">
        <v>-0.00425790754257909</v>
      </c>
      <c r="C579" s="57">
        <v>-0.0029308323563890498</v>
      </c>
      <c r="D579" s="57">
        <v>-0.0038560475017470897</v>
      </c>
    </row>
    <row r="580" spans="1:4" ht="12.75">
      <c r="A580" s="60">
        <v>38460</v>
      </c>
      <c r="B580" s="57">
        <v>-0.00429414922168536</v>
      </c>
      <c r="C580" s="57">
        <v>-0.00293599530240756</v>
      </c>
      <c r="D580" s="57">
        <v>-0.00389992268596558</v>
      </c>
    </row>
    <row r="581" spans="1:4" ht="12.75">
      <c r="A581" s="60">
        <v>38461</v>
      </c>
      <c r="B581" s="57">
        <v>-0.00429414922168536</v>
      </c>
      <c r="C581" s="57">
        <v>-0.00293599530240756</v>
      </c>
      <c r="D581" s="57">
        <v>-0.00389992268596558</v>
      </c>
    </row>
    <row r="582" spans="1:4" ht="12.75">
      <c r="A582" s="60">
        <v>38462</v>
      </c>
      <c r="B582" s="57">
        <v>-0.00429414922168536</v>
      </c>
      <c r="C582" s="57">
        <v>-0.00293599530240756</v>
      </c>
      <c r="D582" s="57">
        <v>-0.00389992268596558</v>
      </c>
    </row>
    <row r="583" spans="1:4" ht="12.75">
      <c r="A583" s="60">
        <v>38463</v>
      </c>
      <c r="B583" s="57">
        <v>-0.00429414922168536</v>
      </c>
      <c r="C583" s="57">
        <v>-0.00293599530240756</v>
      </c>
      <c r="D583" s="57">
        <v>-0.00389992268596558</v>
      </c>
    </row>
    <row r="584" spans="1:4" ht="12.75">
      <c r="A584" s="60">
        <v>38464</v>
      </c>
      <c r="B584" s="57">
        <v>-0.00429414922168536</v>
      </c>
      <c r="C584" s="57">
        <v>-0.00293599530240756</v>
      </c>
      <c r="D584" s="57">
        <v>-0.00389992268596558</v>
      </c>
    </row>
    <row r="585" spans="1:4" ht="12.75">
      <c r="A585" s="60">
        <v>38467</v>
      </c>
      <c r="B585" s="57">
        <v>-0.00429414922168536</v>
      </c>
      <c r="C585" s="57">
        <v>-0.00293599530240756</v>
      </c>
      <c r="D585" s="57">
        <v>-0.00389992268596558</v>
      </c>
    </row>
    <row r="586" spans="1:4" ht="12.75">
      <c r="A586" s="60">
        <v>38468</v>
      </c>
      <c r="B586" s="57">
        <v>-0.00429414922168536</v>
      </c>
      <c r="C586" s="57">
        <v>-0.00293599530240756</v>
      </c>
      <c r="D586" s="57">
        <v>-0.00389992268596558</v>
      </c>
    </row>
    <row r="587" spans="1:4" ht="12.75">
      <c r="A587" s="60">
        <v>38469</v>
      </c>
      <c r="B587" s="57">
        <v>-0.00434153400868306</v>
      </c>
      <c r="C587" s="57">
        <v>-0.00294290759270142</v>
      </c>
      <c r="D587" s="57">
        <v>-0.00393247794896262</v>
      </c>
    </row>
    <row r="588" spans="1:4" ht="12.75">
      <c r="A588" s="60">
        <v>38470</v>
      </c>
      <c r="B588" s="57">
        <v>-0.00434153400868306</v>
      </c>
      <c r="C588" s="57">
        <v>-0.00294290759270142</v>
      </c>
      <c r="D588" s="57">
        <v>-0.00393247794896262</v>
      </c>
    </row>
    <row r="589" spans="1:4" ht="12.75">
      <c r="A589" s="60">
        <v>38471</v>
      </c>
      <c r="B589" s="57">
        <v>-0.00434153400868306</v>
      </c>
      <c r="C589" s="57">
        <v>-0.00294290759270142</v>
      </c>
      <c r="D589" s="57">
        <v>-0.00393247794896262</v>
      </c>
    </row>
    <row r="590" spans="1:4" ht="12.75">
      <c r="A590" s="60">
        <v>38474</v>
      </c>
      <c r="B590" s="57">
        <v>-0.00434153400868306</v>
      </c>
      <c r="C590" s="57">
        <v>-0.00294290759270142</v>
      </c>
      <c r="D590" s="57">
        <v>-0.00393247794896262</v>
      </c>
    </row>
    <row r="591" spans="1:4" ht="12.75">
      <c r="A591" s="60">
        <v>38476</v>
      </c>
      <c r="B591" s="57">
        <v>-0.00434153400868306</v>
      </c>
      <c r="C591" s="57">
        <v>-0.00294290759270142</v>
      </c>
      <c r="D591" s="57">
        <v>-0.003927290861525245</v>
      </c>
    </row>
    <row r="592" spans="1:4" ht="12.75">
      <c r="A592" s="60">
        <v>38477</v>
      </c>
      <c r="B592" s="57">
        <v>-0.00434153400868306</v>
      </c>
      <c r="C592" s="57">
        <v>-0.00294290759270142</v>
      </c>
      <c r="D592" s="57">
        <v>-0.003927290861525245</v>
      </c>
    </row>
    <row r="593" spans="1:4" ht="12.75">
      <c r="A593" s="60">
        <v>38478</v>
      </c>
      <c r="B593" s="57">
        <v>-0.00429414922168536</v>
      </c>
      <c r="C593" s="57">
        <v>-0.00293599530240756</v>
      </c>
      <c r="D593" s="57">
        <v>-0.00389105058365746</v>
      </c>
    </row>
    <row r="594" spans="1:4" ht="12.75">
      <c r="A594" s="60">
        <v>38481</v>
      </c>
      <c r="B594" s="57">
        <v>-0.00429414922168536</v>
      </c>
      <c r="C594" s="57">
        <v>-0.00293599530240756</v>
      </c>
      <c r="D594" s="57">
        <v>-0.00389105058365746</v>
      </c>
    </row>
    <row r="595" spans="1:4" ht="12.75">
      <c r="A595" s="60">
        <v>38482</v>
      </c>
      <c r="B595" s="57">
        <v>-0.00429414922168536</v>
      </c>
      <c r="C595" s="57">
        <v>-0.00294290759270142</v>
      </c>
      <c r="D595" s="57">
        <v>-0.00389105058365746</v>
      </c>
    </row>
    <row r="596" spans="1:4" ht="12.75">
      <c r="A596" s="60">
        <v>38483</v>
      </c>
      <c r="B596" s="57">
        <v>-0.00429414922168536</v>
      </c>
      <c r="C596" s="57">
        <v>-0.00294290759270142</v>
      </c>
      <c r="D596" s="57">
        <v>-0.00389105058365746</v>
      </c>
    </row>
    <row r="597" spans="1:4" ht="12.75">
      <c r="A597" s="60">
        <v>38484</v>
      </c>
      <c r="B597" s="57">
        <v>-0.00429414922168536</v>
      </c>
      <c r="C597" s="57">
        <v>-0.00294290759270142</v>
      </c>
      <c r="D597" s="57">
        <v>-0.00389105058365746</v>
      </c>
    </row>
    <row r="598" spans="1:4" ht="12.75">
      <c r="A598" s="60">
        <v>38485</v>
      </c>
      <c r="B598" s="57">
        <v>-0.00429414922168536</v>
      </c>
      <c r="C598" s="57">
        <v>-0.00294290759270142</v>
      </c>
      <c r="D598" s="57">
        <v>-0.00389105058365746</v>
      </c>
    </row>
    <row r="599" spans="1:4" ht="12.75">
      <c r="A599" s="60">
        <v>38488</v>
      </c>
      <c r="B599" s="57">
        <v>-0.00429414922168536</v>
      </c>
      <c r="C599" s="57">
        <v>-0.00294290759270142</v>
      </c>
      <c r="D599" s="57">
        <v>-0.00389105058365746</v>
      </c>
    </row>
    <row r="600" spans="1:4" ht="12.75">
      <c r="A600" s="60">
        <v>38489</v>
      </c>
      <c r="B600" s="57">
        <v>-0.00429414922168536</v>
      </c>
      <c r="C600" s="57">
        <v>-0.00294290759270142</v>
      </c>
      <c r="D600" s="57">
        <v>-0.00389105058365746</v>
      </c>
    </row>
    <row r="601" spans="1:4" ht="12.75">
      <c r="A601" s="60">
        <v>38490</v>
      </c>
      <c r="B601" s="57">
        <v>-0.00429414922168536</v>
      </c>
      <c r="C601" s="57">
        <v>-0.00294290759270142</v>
      </c>
      <c r="D601" s="57">
        <v>-0.00389105058365746</v>
      </c>
    </row>
    <row r="602" spans="1:4" ht="12.75">
      <c r="A602" s="60">
        <v>38491</v>
      </c>
      <c r="B602" s="57">
        <v>-0.00429414922168536</v>
      </c>
      <c r="C602" s="57">
        <v>-0.00294290759270142</v>
      </c>
      <c r="D602" s="57">
        <v>-0.00389105058365746</v>
      </c>
    </row>
    <row r="603" spans="1:4" ht="12.75">
      <c r="A603" s="60">
        <v>38495</v>
      </c>
      <c r="B603" s="57">
        <v>-0.00429414922168536</v>
      </c>
      <c r="C603" s="57">
        <v>-0.00294290759270142</v>
      </c>
      <c r="D603" s="57">
        <v>-0.00389105058365746</v>
      </c>
    </row>
    <row r="604" spans="1:4" ht="12.75">
      <c r="A604" s="60">
        <v>38496</v>
      </c>
      <c r="B604" s="57">
        <v>-0.00429414922168536</v>
      </c>
      <c r="C604" s="57">
        <v>-0.00294290759270142</v>
      </c>
      <c r="D604" s="57">
        <v>-0.00389105058365746</v>
      </c>
    </row>
    <row r="605" spans="1:4" ht="12.75">
      <c r="A605" s="60">
        <v>38497</v>
      </c>
      <c r="B605" s="57">
        <v>-0.00429414922168536</v>
      </c>
      <c r="C605" s="57">
        <v>-0.00294290759270142</v>
      </c>
      <c r="D605" s="57">
        <v>-0.00389105058365746</v>
      </c>
    </row>
    <row r="606" spans="1:4" ht="12.75">
      <c r="A606" s="60">
        <v>38499</v>
      </c>
      <c r="B606" s="57">
        <v>-0.00429414922168536</v>
      </c>
      <c r="C606" s="57">
        <v>-0.00294290759270142</v>
      </c>
      <c r="D606" s="57">
        <v>-0.00389105058365746</v>
      </c>
    </row>
    <row r="607" spans="1:4" ht="12.75">
      <c r="A607" s="60">
        <v>38502</v>
      </c>
      <c r="B607" s="57">
        <v>-0.00429414922168536</v>
      </c>
      <c r="C607" s="57">
        <v>-0.00294290759270142</v>
      </c>
      <c r="D607" s="57">
        <v>-0.00389105058365746</v>
      </c>
    </row>
    <row r="608" spans="1:4" ht="12.75">
      <c r="A608" s="60">
        <v>38503</v>
      </c>
      <c r="B608" s="57">
        <v>-0.00429414922168536</v>
      </c>
      <c r="C608" s="57">
        <v>-0.00294290759270142</v>
      </c>
      <c r="D608" s="57">
        <v>-0.00389105058365746</v>
      </c>
    </row>
    <row r="609" spans="1:4" ht="12.75">
      <c r="A609" s="60">
        <v>38504</v>
      </c>
      <c r="B609" s="57">
        <v>-0.00429414922168536</v>
      </c>
      <c r="C609" s="57">
        <v>-0.00294290759270142</v>
      </c>
      <c r="D609" s="57">
        <v>-0.00389105058365746</v>
      </c>
    </row>
    <row r="610" spans="1:4" ht="12.75">
      <c r="A610" s="60">
        <v>38505</v>
      </c>
      <c r="B610" s="57">
        <v>-0.00429414922168536</v>
      </c>
      <c r="C610" s="57">
        <v>-0.00294290759270142</v>
      </c>
      <c r="D610" s="57">
        <v>-0.00389105058365746</v>
      </c>
    </row>
    <row r="611" spans="1:4" ht="12.75">
      <c r="A611" s="60">
        <v>38506</v>
      </c>
      <c r="B611" s="57">
        <v>-0.00429414922168536</v>
      </c>
      <c r="C611" s="57">
        <v>-0.00294290759270142</v>
      </c>
      <c r="D611" s="57">
        <v>-0.00389105058365746</v>
      </c>
    </row>
    <row r="612" spans="1:4" ht="12.75">
      <c r="A612" s="60">
        <v>38509</v>
      </c>
      <c r="B612" s="57">
        <v>-0.00425790754257909</v>
      </c>
      <c r="C612" s="57">
        <v>-0.00294290759270142</v>
      </c>
      <c r="D612" s="57">
        <v>-0.00389105058365746</v>
      </c>
    </row>
    <row r="613" spans="1:4" ht="12.75">
      <c r="A613" s="60">
        <v>38510</v>
      </c>
      <c r="B613" s="57">
        <v>-0.00424328147100428</v>
      </c>
      <c r="C613" s="57">
        <v>-0.00293599530240756</v>
      </c>
      <c r="D613" s="57">
        <v>-0.0038560475017470897</v>
      </c>
    </row>
    <row r="614" spans="1:4" ht="12.75">
      <c r="A614" s="60">
        <v>38511</v>
      </c>
      <c r="B614" s="57">
        <v>-0.00424328147100428</v>
      </c>
      <c r="C614" s="57">
        <v>-0.00293599530240756</v>
      </c>
      <c r="D614" s="57">
        <v>-0.0038560475017470897</v>
      </c>
    </row>
    <row r="615" spans="1:4" ht="12.75">
      <c r="A615" s="60">
        <v>38512</v>
      </c>
      <c r="B615" s="57">
        <v>-0.00424328147100428</v>
      </c>
      <c r="C615" s="57">
        <v>-0.00293599530240756</v>
      </c>
      <c r="D615" s="57">
        <v>-0.0038560475017470897</v>
      </c>
    </row>
    <row r="616" spans="1:4" ht="12.75">
      <c r="A616" s="60">
        <v>38513</v>
      </c>
      <c r="B616" s="57">
        <v>-0.00424328147100428</v>
      </c>
      <c r="C616" s="57">
        <v>-0.00293599530240756</v>
      </c>
      <c r="D616" s="57">
        <v>-0.0038560475017470897</v>
      </c>
    </row>
    <row r="617" spans="1:4" ht="12.75">
      <c r="A617" s="60">
        <v>38516</v>
      </c>
      <c r="B617" s="57">
        <v>-0.00424328147100428</v>
      </c>
      <c r="C617" s="57">
        <v>-0.00293599530240756</v>
      </c>
      <c r="D617" s="57">
        <v>-0.0038560475017470897</v>
      </c>
    </row>
    <row r="618" spans="1:4" ht="12.75">
      <c r="A618" s="60">
        <v>38517</v>
      </c>
      <c r="B618" s="57">
        <v>-0.00424328147100428</v>
      </c>
      <c r="C618" s="57">
        <v>-0.00293599530240756</v>
      </c>
      <c r="D618" s="57">
        <v>-0.0038560475017470897</v>
      </c>
    </row>
    <row r="619" spans="1:4" ht="12.75">
      <c r="A619" s="60">
        <v>38518</v>
      </c>
      <c r="B619" s="57">
        <v>-0.00424328147100428</v>
      </c>
      <c r="C619" s="57">
        <v>-0.00293599530240756</v>
      </c>
      <c r="D619" s="57">
        <v>-0.0038560475017470897</v>
      </c>
    </row>
    <row r="620" spans="1:4" ht="12.75">
      <c r="A620" s="60">
        <v>38519</v>
      </c>
      <c r="B620" s="57">
        <v>-0.00416418798334327</v>
      </c>
      <c r="C620" s="57">
        <v>-0.0029308323563890498</v>
      </c>
      <c r="D620" s="57">
        <v>-0.00383790048707911</v>
      </c>
    </row>
    <row r="621" spans="1:4" ht="12.75">
      <c r="A621" s="60">
        <v>38520</v>
      </c>
      <c r="B621" s="57">
        <v>-0.00415153087701081</v>
      </c>
      <c r="C621" s="57">
        <v>-0.0029308323563890498</v>
      </c>
      <c r="D621" s="57">
        <v>-0.00383790048707911</v>
      </c>
    </row>
    <row r="622" spans="1:4" ht="12.75">
      <c r="A622" s="60">
        <v>38523</v>
      </c>
      <c r="B622" s="57">
        <v>-0.00415153087701081</v>
      </c>
      <c r="C622" s="57">
        <v>-0.0029308323563890498</v>
      </c>
      <c r="D622" s="57">
        <v>-0.00383790048707911</v>
      </c>
    </row>
    <row r="623" spans="1:4" ht="12.75">
      <c r="A623" s="60">
        <v>38524</v>
      </c>
      <c r="B623" s="57">
        <v>-0.00415153087701081</v>
      </c>
      <c r="C623" s="57">
        <v>-0.0029308323563890498</v>
      </c>
      <c r="D623" s="57">
        <v>-0.00383790048707911</v>
      </c>
    </row>
    <row r="624" spans="1:4" ht="12.75">
      <c r="A624" s="60">
        <v>38525</v>
      </c>
      <c r="B624" s="57">
        <v>-0.00415153087701081</v>
      </c>
      <c r="C624" s="57">
        <v>-0.0029308323563890498</v>
      </c>
      <c r="D624" s="57">
        <v>-0.00383790048707911</v>
      </c>
    </row>
    <row r="625" spans="1:4" ht="12.75">
      <c r="A625" s="60">
        <v>38526</v>
      </c>
      <c r="B625" s="57">
        <v>-0.00415153087701081</v>
      </c>
      <c r="C625" s="57">
        <v>-0.0029308323563890498</v>
      </c>
      <c r="D625" s="57">
        <v>-0.00383790048707911</v>
      </c>
    </row>
    <row r="626" spans="1:4" ht="12.75">
      <c r="A626" s="60">
        <v>38527</v>
      </c>
      <c r="B626" s="57">
        <v>-0.00414722654224978</v>
      </c>
      <c r="C626" s="57">
        <v>-0.0029308323563890498</v>
      </c>
      <c r="D626" s="57">
        <v>-0.0038244372735611347</v>
      </c>
    </row>
    <row r="627" spans="1:4" ht="12.75">
      <c r="A627" s="60">
        <v>38530</v>
      </c>
      <c r="B627" s="57">
        <v>-0.00414201183431954</v>
      </c>
      <c r="C627" s="57">
        <v>-0.0029308323563890498</v>
      </c>
      <c r="D627" s="57">
        <v>-0.0038244372735611347</v>
      </c>
    </row>
    <row r="628" spans="1:4" ht="12.75">
      <c r="A628" s="60">
        <v>38531</v>
      </c>
      <c r="B628" s="57">
        <v>-0.00414201183431954</v>
      </c>
      <c r="C628" s="57">
        <v>-0.0029308323563890498</v>
      </c>
      <c r="D628" s="57">
        <v>-0.0038220185273101902</v>
      </c>
    </row>
    <row r="629" spans="1:4" ht="12.75">
      <c r="A629" s="60">
        <v>38532</v>
      </c>
      <c r="B629" s="57">
        <v>-0.00413223140495859</v>
      </c>
      <c r="C629" s="57">
        <v>-0.0029308323563890498</v>
      </c>
      <c r="D629" s="57">
        <v>-0.0038220185273101902</v>
      </c>
    </row>
    <row r="630" spans="1:4" ht="12.75">
      <c r="A630" s="60">
        <v>38533</v>
      </c>
      <c r="B630" s="57">
        <v>-0.00413223140495859</v>
      </c>
      <c r="C630" s="57">
        <v>-0.0029308323563890498</v>
      </c>
      <c r="D630" s="57">
        <v>-0.0038137729747550995</v>
      </c>
    </row>
    <row r="631" spans="1:4" ht="12.75">
      <c r="A631" s="60">
        <v>38534</v>
      </c>
      <c r="B631" s="57">
        <v>-0.00412492634060108</v>
      </c>
      <c r="C631" s="57">
        <v>-0.0029308323563890498</v>
      </c>
      <c r="D631" s="57">
        <v>-0.0038137729747550995</v>
      </c>
    </row>
    <row r="632" spans="1:4" ht="12.75">
      <c r="A632" s="60">
        <v>38537</v>
      </c>
      <c r="B632" s="57">
        <v>-0.00412492634060108</v>
      </c>
      <c r="C632" s="57">
        <v>-0.0029308323563890498</v>
      </c>
      <c r="D632" s="57">
        <v>-0.0038022874767076054</v>
      </c>
    </row>
    <row r="633" spans="1:4" ht="12.75">
      <c r="A633" s="60">
        <v>38538</v>
      </c>
      <c r="B633" s="57">
        <v>-0.0040927694406548394</v>
      </c>
      <c r="C633" s="57">
        <v>-0.00288808664259922</v>
      </c>
      <c r="D633" s="57">
        <v>-0.0037638289260658597</v>
      </c>
    </row>
    <row r="634" spans="1:4" ht="12.75">
      <c r="A634" s="60">
        <v>38539</v>
      </c>
      <c r="B634" s="57">
        <v>-0.0040927694406548394</v>
      </c>
      <c r="C634" s="57">
        <v>-0.00288808664259922</v>
      </c>
      <c r="D634" s="57">
        <v>-0.0037638289260658597</v>
      </c>
    </row>
    <row r="635" spans="1:4" ht="12.75">
      <c r="A635" s="60">
        <v>38540</v>
      </c>
      <c r="B635" s="57">
        <v>-0.00412492634060108</v>
      </c>
      <c r="C635" s="57">
        <v>-0.0029308323563890498</v>
      </c>
      <c r="D635" s="57">
        <v>-0.0038022874767076054</v>
      </c>
    </row>
    <row r="636" spans="1:4" ht="12.75">
      <c r="A636" s="60">
        <v>38541</v>
      </c>
      <c r="B636" s="57">
        <v>-0.00412492634060108</v>
      </c>
      <c r="C636" s="57">
        <v>-0.0029308323563890498</v>
      </c>
      <c r="D636" s="57">
        <v>-0.0038022874767076054</v>
      </c>
    </row>
    <row r="637" spans="1:4" ht="12.75">
      <c r="A637" s="60">
        <v>38544</v>
      </c>
      <c r="B637" s="57">
        <v>-0.00412492634060108</v>
      </c>
      <c r="C637" s="57">
        <v>-0.0029308323563890498</v>
      </c>
      <c r="D637" s="57">
        <v>-0.0038022874767076054</v>
      </c>
    </row>
    <row r="638" spans="1:4" ht="12.75">
      <c r="A638" s="60">
        <v>38545</v>
      </c>
      <c r="B638" s="57">
        <v>-0.00412492634060108</v>
      </c>
      <c r="C638" s="57">
        <v>-0.0029308323563890498</v>
      </c>
      <c r="D638" s="57">
        <v>-0.003774027191748685</v>
      </c>
    </row>
    <row r="639" spans="1:4" ht="12.75">
      <c r="A639" s="60">
        <v>38546</v>
      </c>
      <c r="B639" s="57">
        <v>-0.00412492634060108</v>
      </c>
      <c r="C639" s="57">
        <v>-0.00288808664259922</v>
      </c>
      <c r="D639" s="57">
        <v>-0.0037638289260658597</v>
      </c>
    </row>
    <row r="640" spans="1:4" ht="12.75">
      <c r="A640" s="60">
        <v>38547</v>
      </c>
      <c r="B640" s="57">
        <v>-0.0040927694406548394</v>
      </c>
      <c r="C640" s="57">
        <v>-0.00288808664259922</v>
      </c>
      <c r="D640" s="57">
        <v>-0.0037638289260658597</v>
      </c>
    </row>
    <row r="641" spans="1:4" ht="12.75">
      <c r="A641" s="60">
        <v>38548</v>
      </c>
      <c r="B641" s="57">
        <v>-0.0040927694406548394</v>
      </c>
      <c r="C641" s="57">
        <v>-0.00288808664259922</v>
      </c>
      <c r="D641" s="57">
        <v>-0.0037638289260658597</v>
      </c>
    </row>
    <row r="642" spans="1:4" ht="12.75">
      <c r="A642" s="60">
        <v>38551</v>
      </c>
      <c r="B642" s="57">
        <v>-0.0040927694406548394</v>
      </c>
      <c r="C642" s="57">
        <v>-0.00288808664259922</v>
      </c>
      <c r="D642" s="57">
        <v>-0.0037638289260658597</v>
      </c>
    </row>
    <row r="643" spans="1:4" ht="12.75">
      <c r="A643" s="60">
        <v>38552</v>
      </c>
      <c r="B643" s="57">
        <v>-0.0040927694406548394</v>
      </c>
      <c r="C643" s="57">
        <v>-0.00288808664259922</v>
      </c>
      <c r="D643" s="57">
        <v>-0.0037638289260658597</v>
      </c>
    </row>
    <row r="644" spans="1:4" ht="12.75">
      <c r="A644" s="60">
        <v>38553</v>
      </c>
      <c r="B644" s="57">
        <v>-0.0040927694406548394</v>
      </c>
      <c r="C644" s="57">
        <v>-0.0027995520716685702</v>
      </c>
      <c r="D644" s="57">
        <v>-0.0037470734215781947</v>
      </c>
    </row>
    <row r="645" spans="1:4" ht="12.75">
      <c r="A645" s="60">
        <v>38554</v>
      </c>
      <c r="B645" s="57">
        <v>-0.00407955124936248</v>
      </c>
      <c r="C645" s="57">
        <v>-0.00278086763070082</v>
      </c>
      <c r="D645" s="57">
        <v>-0.0037283751404966147</v>
      </c>
    </row>
    <row r="646" spans="1:4" ht="12.75">
      <c r="A646" s="60">
        <v>38555</v>
      </c>
      <c r="B646" s="57">
        <v>-0.00406320541760722</v>
      </c>
      <c r="C646" s="57">
        <v>-0.0027995520716685702</v>
      </c>
      <c r="D646" s="57">
        <v>-0.003705813921226455</v>
      </c>
    </row>
    <row r="647" spans="1:4" ht="12.75">
      <c r="A647" s="60">
        <v>38558</v>
      </c>
      <c r="B647" s="57">
        <v>-0.00405953991880936</v>
      </c>
      <c r="C647" s="57">
        <v>-0.0027995520716685702</v>
      </c>
      <c r="D647" s="57">
        <v>-0.003705813921226455</v>
      </c>
    </row>
    <row r="648" spans="1:4" ht="12.75">
      <c r="A648" s="60">
        <v>38559</v>
      </c>
      <c r="B648" s="57">
        <v>-0.00405953991880936</v>
      </c>
      <c r="C648" s="57">
        <v>-0.0027995520716685702</v>
      </c>
      <c r="D648" s="57">
        <v>-0.00365641819255136</v>
      </c>
    </row>
    <row r="649" spans="1:4" ht="12.75">
      <c r="A649" s="60">
        <v>38560</v>
      </c>
      <c r="B649" s="57">
        <v>-0.003970004411116159</v>
      </c>
      <c r="C649" s="57">
        <v>-0.0027995520716685702</v>
      </c>
      <c r="D649" s="57">
        <v>-0.00365490261497878</v>
      </c>
    </row>
    <row r="650" spans="1:4" ht="12.75">
      <c r="A650" s="60">
        <v>38561</v>
      </c>
      <c r="B650" s="57">
        <v>-0.003970004411116159</v>
      </c>
      <c r="C650" s="57">
        <v>-0.0027995520716685702</v>
      </c>
      <c r="D650" s="57">
        <v>-0.00365490261497878</v>
      </c>
    </row>
    <row r="651" spans="1:4" ht="12.75">
      <c r="A651" s="60">
        <v>38562</v>
      </c>
      <c r="B651" s="57">
        <v>-0.003970004411116159</v>
      </c>
      <c r="C651" s="57">
        <v>-0.0027995520716685702</v>
      </c>
      <c r="D651" s="57">
        <v>-0.00365490261497878</v>
      </c>
    </row>
    <row r="652" spans="1:4" ht="12.75">
      <c r="A652" s="60">
        <v>38565</v>
      </c>
      <c r="B652" s="57">
        <v>-0.003970004411116159</v>
      </c>
      <c r="C652" s="57">
        <v>-0.0027995520716685702</v>
      </c>
      <c r="D652" s="57">
        <v>-0.00365490261497878</v>
      </c>
    </row>
    <row r="653" spans="1:4" ht="12.75">
      <c r="A653" s="60">
        <v>38566</v>
      </c>
      <c r="B653" s="57">
        <v>-0.00387784779447398</v>
      </c>
      <c r="C653" s="57">
        <v>-0.00278086763070082</v>
      </c>
      <c r="D653" s="57">
        <v>-0.0035991259331681954</v>
      </c>
    </row>
    <row r="654" spans="1:4" ht="12.75">
      <c r="A654" s="60">
        <v>38567</v>
      </c>
      <c r="B654" s="57">
        <v>-0.00387784779447398</v>
      </c>
      <c r="C654" s="57">
        <v>-0.00278086763070082</v>
      </c>
      <c r="D654" s="57">
        <v>-0.0035991259331681954</v>
      </c>
    </row>
    <row r="655" spans="1:4" ht="12.75">
      <c r="A655" s="60">
        <v>38568</v>
      </c>
      <c r="B655" s="57">
        <v>-0.00387784779447398</v>
      </c>
      <c r="C655" s="57">
        <v>-0.0027995520716685702</v>
      </c>
      <c r="D655" s="57">
        <v>-0.0035991259331681954</v>
      </c>
    </row>
    <row r="656" spans="1:4" ht="12.75">
      <c r="A656" s="60">
        <v>38569</v>
      </c>
      <c r="B656" s="57">
        <v>-0.00387784779447398</v>
      </c>
      <c r="C656" s="57">
        <v>-0.0027995520716685702</v>
      </c>
      <c r="D656" s="57">
        <v>-0.0035991259331681954</v>
      </c>
    </row>
    <row r="657" spans="1:4" ht="12.75">
      <c r="A657" s="60">
        <v>38572</v>
      </c>
      <c r="B657" s="57">
        <v>-0.00387784779447398</v>
      </c>
      <c r="C657" s="57">
        <v>-0.0027995520716685702</v>
      </c>
      <c r="D657" s="57">
        <v>-0.0035991259331681954</v>
      </c>
    </row>
    <row r="658" spans="1:4" ht="12.75">
      <c r="A658" s="60">
        <v>38573</v>
      </c>
      <c r="B658" s="57">
        <v>-0.00387784779447398</v>
      </c>
      <c r="C658" s="57">
        <v>-0.0027995520716685702</v>
      </c>
      <c r="D658" s="57">
        <v>-0.0035991259331681954</v>
      </c>
    </row>
    <row r="659" spans="1:4" ht="12.75">
      <c r="A659" s="60">
        <v>38574</v>
      </c>
      <c r="B659" s="57">
        <v>-0.00387784779447398</v>
      </c>
      <c r="C659" s="57">
        <v>-0.0027995520716685702</v>
      </c>
      <c r="D659" s="57">
        <v>-0.0035991259331681954</v>
      </c>
    </row>
    <row r="660" spans="1:4" ht="12.75">
      <c r="A660" s="60">
        <v>38575</v>
      </c>
      <c r="B660" s="57">
        <v>-0.00387784779447398</v>
      </c>
      <c r="C660" s="57">
        <v>-0.0027995520716685702</v>
      </c>
      <c r="D660" s="57">
        <v>-0.0035991259331681954</v>
      </c>
    </row>
    <row r="661" spans="1:4" ht="12.75">
      <c r="A661" s="60">
        <v>38576</v>
      </c>
      <c r="B661" s="57">
        <v>-0.00387784779447398</v>
      </c>
      <c r="C661" s="57">
        <v>-0.0029308323563890498</v>
      </c>
      <c r="D661" s="57">
        <v>-0.0035991259331681954</v>
      </c>
    </row>
    <row r="662" spans="1:4" ht="12.75">
      <c r="A662" s="60">
        <v>38580</v>
      </c>
      <c r="B662" s="57">
        <v>-0.00387784779447398</v>
      </c>
      <c r="C662" s="57">
        <v>-0.0029308323563890498</v>
      </c>
      <c r="D662" s="57">
        <v>-0.0035991259331681954</v>
      </c>
    </row>
    <row r="663" spans="1:4" ht="12.75">
      <c r="A663" s="60">
        <v>38581</v>
      </c>
      <c r="B663" s="57">
        <v>-0.00387784779447398</v>
      </c>
      <c r="C663" s="57">
        <v>-0.0029308323563890498</v>
      </c>
      <c r="D663" s="57">
        <v>-0.0035991259331681954</v>
      </c>
    </row>
    <row r="664" spans="1:4" ht="12.75">
      <c r="A664" s="60">
        <v>38582</v>
      </c>
      <c r="B664" s="57">
        <v>-0.00387784779447398</v>
      </c>
      <c r="C664" s="57">
        <v>-0.00293599530240756</v>
      </c>
      <c r="D664" s="57">
        <v>-0.0035991259331681954</v>
      </c>
    </row>
    <row r="665" spans="1:4" ht="12.75">
      <c r="A665" s="60">
        <v>38583</v>
      </c>
      <c r="B665" s="57">
        <v>-0.00387784779447398</v>
      </c>
      <c r="C665" s="57">
        <v>-0.00293599530240756</v>
      </c>
      <c r="D665" s="57">
        <v>-0.0035991259331681954</v>
      </c>
    </row>
    <row r="666" spans="1:4" ht="12.75">
      <c r="A666" s="60">
        <v>38586</v>
      </c>
      <c r="B666" s="57">
        <v>-0.00387784779447398</v>
      </c>
      <c r="C666" s="57">
        <v>-0.00293599530240756</v>
      </c>
      <c r="D666" s="57">
        <v>-0.0035991259331681954</v>
      </c>
    </row>
    <row r="667" spans="1:4" ht="12.75">
      <c r="A667" s="60">
        <v>38587</v>
      </c>
      <c r="B667" s="57">
        <v>-0.00387784779447398</v>
      </c>
      <c r="C667" s="57">
        <v>-0.00293599530240756</v>
      </c>
      <c r="D667" s="57">
        <v>-0.0035991259331681954</v>
      </c>
    </row>
    <row r="668" spans="1:4" ht="12.75">
      <c r="A668" s="60">
        <v>38588</v>
      </c>
      <c r="B668" s="57">
        <v>-0.00387784779447398</v>
      </c>
      <c r="C668" s="57">
        <v>-0.00293599530240756</v>
      </c>
      <c r="D668" s="57">
        <v>-0.0035991259331681954</v>
      </c>
    </row>
    <row r="669" spans="1:4" ht="12.75">
      <c r="A669" s="60">
        <v>38589</v>
      </c>
      <c r="B669" s="57">
        <v>-0.00387784779447398</v>
      </c>
      <c r="C669" s="57">
        <v>-0.00293599530240756</v>
      </c>
      <c r="D669" s="57">
        <v>-0.0035991259331681954</v>
      </c>
    </row>
    <row r="670" spans="1:4" ht="12.75">
      <c r="A670" s="60">
        <v>38590</v>
      </c>
      <c r="B670" s="57">
        <v>-0.00387784779447398</v>
      </c>
      <c r="C670" s="57">
        <v>-0.00293599530240756</v>
      </c>
      <c r="D670" s="57">
        <v>-0.0035991259331681954</v>
      </c>
    </row>
    <row r="671" spans="1:4" ht="12.75">
      <c r="A671" s="60">
        <v>38593</v>
      </c>
      <c r="B671" s="57">
        <v>-0.00387784779447398</v>
      </c>
      <c r="C671" s="57">
        <v>-0.00293599530240756</v>
      </c>
      <c r="D671" s="57">
        <v>-0.0035991259331681954</v>
      </c>
    </row>
    <row r="672" spans="1:4" ht="12.75">
      <c r="A672" s="60">
        <v>38594</v>
      </c>
      <c r="B672" s="57">
        <v>-0.00387784779447398</v>
      </c>
      <c r="C672" s="57">
        <v>-0.00293599530240756</v>
      </c>
      <c r="D672" s="57">
        <v>-0.00354343419848968</v>
      </c>
    </row>
    <row r="673" spans="1:4" ht="12.75">
      <c r="A673" s="60">
        <v>38595</v>
      </c>
      <c r="B673" s="57">
        <v>-0.0038535645472062004</v>
      </c>
      <c r="C673" s="57">
        <v>-0.0029308323563890498</v>
      </c>
      <c r="D673" s="57">
        <v>-0.003519413395711955</v>
      </c>
    </row>
    <row r="674" spans="1:4" ht="12.75">
      <c r="A674" s="60">
        <v>38596</v>
      </c>
      <c r="B674" s="57">
        <v>-0.00382653061224493</v>
      </c>
      <c r="C674" s="57">
        <v>-0.0029308323563890498</v>
      </c>
      <c r="D674" s="57">
        <v>-0.003519413395711955</v>
      </c>
    </row>
    <row r="675" spans="1:4" ht="12.75">
      <c r="A675" s="60">
        <v>38597</v>
      </c>
      <c r="B675" s="57">
        <v>-0.00382653061224493</v>
      </c>
      <c r="C675" s="57">
        <v>-0.0029308323563890498</v>
      </c>
      <c r="D675" s="57">
        <v>-0.003519413395711955</v>
      </c>
    </row>
    <row r="676" spans="1:4" ht="12.75">
      <c r="A676" s="60">
        <v>38600</v>
      </c>
      <c r="B676" s="57">
        <v>-0.00382513661202187</v>
      </c>
      <c r="C676" s="57">
        <v>-0.0027995520716685702</v>
      </c>
      <c r="D676" s="57">
        <v>-0.0034798806641043</v>
      </c>
    </row>
    <row r="677" spans="1:4" ht="12.75">
      <c r="A677" s="60">
        <v>38601</v>
      </c>
      <c r="B677" s="57">
        <v>-0.00382513661202187</v>
      </c>
      <c r="C677" s="57">
        <v>-0.0027995520716685702</v>
      </c>
      <c r="D677" s="57">
        <v>-0.0034798806641043</v>
      </c>
    </row>
    <row r="678" spans="1:4" ht="12.75">
      <c r="A678" s="60">
        <v>38602</v>
      </c>
      <c r="B678" s="57">
        <v>-0.00382513661202187</v>
      </c>
      <c r="C678" s="57">
        <v>-0.0027995520716685702</v>
      </c>
      <c r="D678" s="57">
        <v>-0.0034798806641043</v>
      </c>
    </row>
    <row r="679" spans="1:4" ht="12.75">
      <c r="A679" s="60">
        <v>38603</v>
      </c>
      <c r="B679" s="57">
        <v>-0.00382513661202187</v>
      </c>
      <c r="C679" s="57">
        <v>-0.0027995520716685702</v>
      </c>
      <c r="D679" s="57">
        <v>-0.0034798806641043</v>
      </c>
    </row>
    <row r="680" spans="1:4" ht="12.75">
      <c r="A680" s="60">
        <v>38604</v>
      </c>
      <c r="B680" s="57">
        <v>-0.00382513661202187</v>
      </c>
      <c r="C680" s="57">
        <v>-0.0027995520716685702</v>
      </c>
      <c r="D680" s="57">
        <v>-0.0034798806641043</v>
      </c>
    </row>
    <row r="681" spans="1:4" ht="12.75">
      <c r="A681" s="60">
        <v>38607</v>
      </c>
      <c r="B681" s="57">
        <v>-0.00382513661202187</v>
      </c>
      <c r="C681" s="57">
        <v>-0.0027995520716685702</v>
      </c>
      <c r="D681" s="57">
        <v>-0.0034798806641043</v>
      </c>
    </row>
    <row r="682" spans="1:4" ht="12.75">
      <c r="A682" s="60">
        <v>38608</v>
      </c>
      <c r="B682" s="57">
        <v>-0.00382513661202187</v>
      </c>
      <c r="C682" s="57">
        <v>-0.0027995520716685702</v>
      </c>
      <c r="D682" s="57">
        <v>-0.0034798806641043</v>
      </c>
    </row>
    <row r="683" spans="1:4" ht="12.75">
      <c r="A683" s="60">
        <v>38609</v>
      </c>
      <c r="B683" s="57">
        <v>-0.0038071065989848003</v>
      </c>
      <c r="C683" s="57">
        <v>-0.0027995520716685702</v>
      </c>
      <c r="D683" s="57">
        <v>-0.0034300968497933946</v>
      </c>
    </row>
    <row r="684" spans="1:4" ht="12.75">
      <c r="A684" s="60">
        <v>38610</v>
      </c>
      <c r="B684" s="57">
        <v>-0.0038071065989848003</v>
      </c>
      <c r="C684" s="57">
        <v>-0.0027995520716685702</v>
      </c>
      <c r="D684" s="57">
        <v>-0.00342573595135321</v>
      </c>
    </row>
    <row r="685" spans="1:4" ht="12.75">
      <c r="A685" s="60">
        <v>38611</v>
      </c>
      <c r="B685" s="57">
        <v>-0.0038071065989848003</v>
      </c>
      <c r="C685" s="57">
        <v>-0.0027995520716685702</v>
      </c>
      <c r="D685" s="57">
        <v>-0.00342573595135321</v>
      </c>
    </row>
    <row r="686" spans="1:4" ht="12.75">
      <c r="A686" s="60">
        <v>38614</v>
      </c>
      <c r="B686" s="57">
        <v>-0.0038071065989848003</v>
      </c>
      <c r="C686" s="57">
        <v>-0.0027995520716685702</v>
      </c>
      <c r="D686" s="57">
        <v>-0.00342573595135321</v>
      </c>
    </row>
    <row r="687" spans="1:4" ht="12.75">
      <c r="A687" s="60">
        <v>38615</v>
      </c>
      <c r="B687" s="57">
        <v>-0.00376344086021507</v>
      </c>
      <c r="C687" s="57">
        <v>-0.0027995520716685702</v>
      </c>
      <c r="D687" s="57">
        <v>-0.00341398695400489</v>
      </c>
    </row>
    <row r="688" spans="1:4" ht="12.75">
      <c r="A688" s="60">
        <v>38616</v>
      </c>
      <c r="B688" s="57">
        <v>-0.00375335120643433</v>
      </c>
      <c r="C688" s="57">
        <v>-0.0027995520716685702</v>
      </c>
      <c r="D688" s="57">
        <v>-0.00341398695400489</v>
      </c>
    </row>
    <row r="689" spans="1:4" ht="12.75">
      <c r="A689" s="60">
        <v>38617</v>
      </c>
      <c r="B689" s="57">
        <v>-0.00375335120643433</v>
      </c>
      <c r="C689" s="57">
        <v>-0.0027995520716685702</v>
      </c>
      <c r="D689" s="57">
        <v>-0.00341398695400489</v>
      </c>
    </row>
    <row r="690" spans="1:4" ht="12.75">
      <c r="A690" s="60">
        <v>38618</v>
      </c>
      <c r="B690" s="57">
        <v>-0.00375335120643433</v>
      </c>
      <c r="C690" s="57">
        <v>-0.0027995520716685702</v>
      </c>
      <c r="D690" s="57">
        <v>-0.00341398695400489</v>
      </c>
    </row>
    <row r="691" spans="1:4" ht="12.75">
      <c r="A691" s="60">
        <v>38621</v>
      </c>
      <c r="B691" s="57">
        <v>-0.00375335120643433</v>
      </c>
      <c r="C691" s="57">
        <v>-0.0027995520716685702</v>
      </c>
      <c r="D691" s="57">
        <v>-0.00341398695400489</v>
      </c>
    </row>
    <row r="692" spans="1:4" ht="12.75">
      <c r="A692" s="60">
        <v>38622</v>
      </c>
      <c r="B692" s="57">
        <v>-0.00364583333333335</v>
      </c>
      <c r="C692" s="57">
        <v>-0.0027995520716685702</v>
      </c>
      <c r="D692" s="57">
        <v>-0.00333413190063102</v>
      </c>
    </row>
    <row r="693" spans="1:4" ht="12.75">
      <c r="A693" s="60">
        <v>38623</v>
      </c>
      <c r="B693" s="57">
        <v>-0.0036264732547596702</v>
      </c>
      <c r="C693" s="57">
        <v>-0.00278086763070082</v>
      </c>
      <c r="D693" s="57">
        <v>-0.003291423495199995</v>
      </c>
    </row>
    <row r="694" spans="1:4" ht="12.75">
      <c r="A694" s="60">
        <v>38624</v>
      </c>
      <c r="B694" s="57">
        <v>-0.0036264732547596702</v>
      </c>
      <c r="C694" s="57">
        <v>-0.00278086763070082</v>
      </c>
      <c r="D694" s="57">
        <v>-0.00331108715006892</v>
      </c>
    </row>
    <row r="695" spans="1:4" ht="12.75">
      <c r="A695" s="60">
        <v>38625</v>
      </c>
      <c r="B695" s="57">
        <v>-0.0036264732547596702</v>
      </c>
      <c r="C695" s="57">
        <v>-0.00278086763070082</v>
      </c>
      <c r="D695" s="57">
        <v>-0.00331108715006892</v>
      </c>
    </row>
    <row r="696" spans="1:4" ht="12.75">
      <c r="A696" s="60">
        <v>38628</v>
      </c>
      <c r="B696" s="57">
        <v>-0.0036264732547596702</v>
      </c>
      <c r="C696" s="57">
        <v>-0.00278086763070082</v>
      </c>
      <c r="D696" s="57">
        <v>-0.003291423495199995</v>
      </c>
    </row>
    <row r="697" spans="1:4" ht="12.75">
      <c r="A697" s="60">
        <v>38629</v>
      </c>
      <c r="B697" s="57">
        <v>-0.0036264732547596702</v>
      </c>
      <c r="C697" s="57">
        <v>-0.00278086763070082</v>
      </c>
      <c r="D697" s="57">
        <v>-0.003291423495199995</v>
      </c>
    </row>
    <row r="698" spans="1:4" ht="12.75">
      <c r="A698" s="60">
        <v>38630</v>
      </c>
      <c r="B698" s="57">
        <v>-0.0036264732547596702</v>
      </c>
      <c r="C698" s="57">
        <v>-0.0027995520716685702</v>
      </c>
      <c r="D698" s="57">
        <v>-0.003314468245762095</v>
      </c>
    </row>
    <row r="699" spans="1:4" ht="12.75">
      <c r="A699" s="60">
        <v>38631</v>
      </c>
      <c r="B699" s="57">
        <v>-0.0036401456058242497</v>
      </c>
      <c r="C699" s="57">
        <v>-0.0029308323563890498</v>
      </c>
      <c r="D699" s="57">
        <v>-0.0033566112952837747</v>
      </c>
    </row>
    <row r="700" spans="1:4" ht="12.75">
      <c r="A700" s="60">
        <v>38632</v>
      </c>
      <c r="B700" s="57">
        <v>-0.0036401456058242497</v>
      </c>
      <c r="C700" s="57">
        <v>-0.0029308323563890498</v>
      </c>
      <c r="D700" s="57">
        <v>-0.0033566112952837747</v>
      </c>
    </row>
    <row r="701" spans="1:4" ht="12.75">
      <c r="A701" s="60">
        <v>38635</v>
      </c>
      <c r="B701" s="57">
        <v>-0.0036401456058242497</v>
      </c>
      <c r="C701" s="57">
        <v>-0.0029308323563890498</v>
      </c>
      <c r="D701" s="57">
        <v>-0.0033377252865111795</v>
      </c>
    </row>
    <row r="702" spans="1:4" ht="12.75">
      <c r="A702" s="60">
        <v>38636</v>
      </c>
      <c r="B702" s="57">
        <v>-0.0036264732547596702</v>
      </c>
      <c r="C702" s="57">
        <v>-0.0029308323563890498</v>
      </c>
      <c r="D702" s="57">
        <v>-0.0033377252865111795</v>
      </c>
    </row>
    <row r="703" spans="1:4" ht="12.75">
      <c r="A703" s="60">
        <v>38637</v>
      </c>
      <c r="B703" s="57">
        <v>-0.0036264732547596702</v>
      </c>
      <c r="C703" s="57">
        <v>-0.0029308323563890498</v>
      </c>
      <c r="D703" s="57">
        <v>-0.0033377252865111795</v>
      </c>
    </row>
    <row r="704" spans="1:4" ht="12.75">
      <c r="A704" s="60">
        <v>38638</v>
      </c>
      <c r="B704" s="57">
        <v>-0.0036401456058242497</v>
      </c>
      <c r="C704" s="57">
        <v>-0.00293599530240756</v>
      </c>
      <c r="D704" s="57">
        <v>-0.00338891887649815</v>
      </c>
    </row>
    <row r="705" spans="1:4" ht="12.75">
      <c r="A705" s="60">
        <v>38639</v>
      </c>
      <c r="B705" s="57">
        <v>-0.00375335120643433</v>
      </c>
      <c r="C705" s="57">
        <v>-0.00294290759270142</v>
      </c>
      <c r="D705" s="57">
        <v>-0.003420519656714695</v>
      </c>
    </row>
    <row r="706" spans="1:4" ht="12.75">
      <c r="A706" s="60">
        <v>38642</v>
      </c>
      <c r="B706" s="57">
        <v>-0.00375335120643433</v>
      </c>
      <c r="C706" s="57">
        <v>-0.00294290759270142</v>
      </c>
      <c r="D706" s="57">
        <v>-0.003420519656714695</v>
      </c>
    </row>
    <row r="707" spans="1:4" ht="12.75">
      <c r="A707" s="60">
        <v>38643</v>
      </c>
      <c r="B707" s="57">
        <v>-0.00375335120643433</v>
      </c>
      <c r="C707" s="57">
        <v>-0.00294290759270142</v>
      </c>
      <c r="D707" s="57">
        <v>-0.003420519656714695</v>
      </c>
    </row>
    <row r="708" spans="1:4" ht="12.75">
      <c r="A708" s="60">
        <v>38644</v>
      </c>
      <c r="B708" s="57">
        <v>-0.0038071065989848003</v>
      </c>
      <c r="C708" s="57">
        <v>-0.00297973778307513</v>
      </c>
      <c r="D708" s="57">
        <v>-0.0034606123315799996</v>
      </c>
    </row>
    <row r="709" spans="1:4" ht="12.75">
      <c r="A709" s="60">
        <v>38645</v>
      </c>
      <c r="B709" s="57">
        <v>-0.0038071065989848003</v>
      </c>
      <c r="C709" s="57">
        <v>-0.00297973778307513</v>
      </c>
      <c r="D709" s="57">
        <v>-0.0034606123315799996</v>
      </c>
    </row>
    <row r="710" spans="1:4" ht="12.75">
      <c r="A710" s="60">
        <v>38646</v>
      </c>
      <c r="B710" s="57">
        <v>-0.0038071065989848003</v>
      </c>
      <c r="C710" s="57">
        <v>-0.00297973778307513</v>
      </c>
      <c r="D710" s="57">
        <v>-0.0034606123315799996</v>
      </c>
    </row>
    <row r="711" spans="1:4" ht="12.75">
      <c r="A711" s="60">
        <v>38649</v>
      </c>
      <c r="B711" s="57">
        <v>-0.0038071065989848003</v>
      </c>
      <c r="C711" s="57">
        <v>-0.00297973778307513</v>
      </c>
      <c r="D711" s="57">
        <v>-0.0034606123315799996</v>
      </c>
    </row>
    <row r="712" spans="1:4" ht="12.75">
      <c r="A712" s="60">
        <v>38650</v>
      </c>
      <c r="B712" s="57">
        <v>-0.0038071065989848003</v>
      </c>
      <c r="C712" s="57">
        <v>-0.00297973778307513</v>
      </c>
      <c r="D712" s="57">
        <v>-0.0034606123315799996</v>
      </c>
    </row>
    <row r="713" spans="1:4" ht="12.75">
      <c r="A713" s="60">
        <v>38651</v>
      </c>
      <c r="B713" s="57">
        <v>-0.00375335120643433</v>
      </c>
      <c r="C713" s="57">
        <v>-0.00294290759270142</v>
      </c>
      <c r="D713" s="57">
        <v>-0.003420519656714695</v>
      </c>
    </row>
    <row r="714" spans="1:4" ht="12.75">
      <c r="A714" s="60">
        <v>38652</v>
      </c>
      <c r="B714" s="57">
        <v>-0.0038071065989848003</v>
      </c>
      <c r="C714" s="57">
        <v>-0.00297973778307513</v>
      </c>
      <c r="D714" s="57">
        <v>-0.0034606123315799996</v>
      </c>
    </row>
    <row r="715" spans="1:4" ht="12.75">
      <c r="A715" s="60">
        <v>38653</v>
      </c>
      <c r="B715" s="57">
        <v>-0.0038071065989848003</v>
      </c>
      <c r="C715" s="57">
        <v>-0.00297973778307513</v>
      </c>
      <c r="D715" s="57">
        <v>-0.0034606123315799996</v>
      </c>
    </row>
    <row r="716" spans="1:4" ht="12.75">
      <c r="A716" s="60">
        <v>38656</v>
      </c>
      <c r="B716" s="57">
        <v>-0.0038071065989848003</v>
      </c>
      <c r="C716" s="57">
        <v>-0.00297973778307513</v>
      </c>
      <c r="D716" s="57">
        <v>-0.0034606123315799996</v>
      </c>
    </row>
    <row r="717" spans="1:4" ht="12.75">
      <c r="A717" s="60">
        <v>38658</v>
      </c>
      <c r="B717" s="57">
        <v>-0.0038071065989848003</v>
      </c>
      <c r="C717" s="57">
        <v>-0.00297973778307513</v>
      </c>
      <c r="D717" s="57">
        <v>-0.0034606123315799996</v>
      </c>
    </row>
    <row r="718" spans="1:4" ht="12.75">
      <c r="A718" s="60">
        <v>38659</v>
      </c>
      <c r="B718" s="57">
        <v>-0.0038071065989848003</v>
      </c>
      <c r="C718" s="57">
        <v>-0.00297973778307513</v>
      </c>
      <c r="D718" s="57">
        <v>-0.0034606123315799996</v>
      </c>
    </row>
    <row r="719" spans="1:4" ht="12.75">
      <c r="A719" s="60">
        <v>38660</v>
      </c>
      <c r="B719" s="57">
        <v>-0.0038071065989848003</v>
      </c>
      <c r="C719" s="57">
        <v>-0.00297973778307513</v>
      </c>
      <c r="D719" s="57">
        <v>-0.0034606123315799996</v>
      </c>
    </row>
    <row r="720" spans="1:4" ht="12.75">
      <c r="A720" s="60">
        <v>38663</v>
      </c>
      <c r="B720" s="57">
        <v>-0.00382513661202187</v>
      </c>
      <c r="C720" s="57">
        <v>-0.0029925187032420098</v>
      </c>
      <c r="D720" s="57">
        <v>-0.0035045560632469097</v>
      </c>
    </row>
    <row r="721" spans="1:4" ht="12.75">
      <c r="A721" s="60">
        <v>38664</v>
      </c>
      <c r="B721" s="57">
        <v>-0.0038071065989848003</v>
      </c>
      <c r="C721" s="57">
        <v>-0.0029925187032420098</v>
      </c>
      <c r="D721" s="57">
        <v>-0.003485130675916825</v>
      </c>
    </row>
    <row r="722" spans="1:4" ht="12.75">
      <c r="A722" s="60">
        <v>38665</v>
      </c>
      <c r="B722" s="57">
        <v>-0.0038071065989848003</v>
      </c>
      <c r="C722" s="57">
        <v>-0.0029925187032420098</v>
      </c>
      <c r="D722" s="57">
        <v>-0.003485130675916825</v>
      </c>
    </row>
    <row r="723" spans="1:4" ht="12.75">
      <c r="A723" s="60">
        <v>38666</v>
      </c>
      <c r="B723" s="57">
        <v>-0.0038071065989848003</v>
      </c>
      <c r="C723" s="57">
        <v>-0.0029925187032420098</v>
      </c>
      <c r="D723" s="57">
        <v>-0.003485130675916825</v>
      </c>
    </row>
    <row r="724" spans="1:4" ht="12.75">
      <c r="A724" s="60">
        <v>38670</v>
      </c>
      <c r="B724" s="57">
        <v>-0.0038071065989848003</v>
      </c>
      <c r="C724" s="57">
        <v>-0.0029925187032420098</v>
      </c>
      <c r="D724" s="57">
        <v>-0.003485130675916825</v>
      </c>
    </row>
    <row r="725" spans="1:4" ht="12.75">
      <c r="A725" s="60">
        <v>38672</v>
      </c>
      <c r="B725" s="57">
        <v>-0.0038071065989848003</v>
      </c>
      <c r="C725" s="57">
        <v>-0.0029925187032420098</v>
      </c>
      <c r="D725" s="57">
        <v>-0.003485130675916825</v>
      </c>
    </row>
    <row r="726" spans="1:4" ht="12.75">
      <c r="A726" s="60">
        <v>38673</v>
      </c>
      <c r="B726" s="57">
        <v>-0.0038071065989848003</v>
      </c>
      <c r="C726" s="57">
        <v>-0.0029925187032420098</v>
      </c>
      <c r="D726" s="57">
        <v>-0.003485130675916825</v>
      </c>
    </row>
    <row r="727" spans="1:4" ht="12.75">
      <c r="A727" s="60">
        <v>38674</v>
      </c>
      <c r="B727" s="57">
        <v>-0.0038071065989848003</v>
      </c>
      <c r="C727" s="57">
        <v>-0.0029925187032420098</v>
      </c>
      <c r="D727" s="57">
        <v>-0.003485130675916825</v>
      </c>
    </row>
    <row r="728" spans="1:4" ht="12.75">
      <c r="A728" s="60">
        <v>38677</v>
      </c>
      <c r="B728" s="57">
        <v>-0.0038071065989848003</v>
      </c>
      <c r="C728" s="57">
        <v>-0.0029925187032420098</v>
      </c>
      <c r="D728" s="57">
        <v>-0.003485130675916825</v>
      </c>
    </row>
    <row r="729" spans="1:4" ht="12.75">
      <c r="A729" s="60">
        <v>38678</v>
      </c>
      <c r="B729" s="57">
        <v>-0.0038071065989848003</v>
      </c>
      <c r="C729" s="57">
        <v>-0.0029925187032420098</v>
      </c>
      <c r="D729" s="57">
        <v>-0.003485130675916825</v>
      </c>
    </row>
    <row r="730" spans="1:4" ht="12.75">
      <c r="A730" s="60">
        <v>38679</v>
      </c>
      <c r="B730" s="57">
        <v>-0.0038071065989848003</v>
      </c>
      <c r="C730" s="57">
        <v>-0.0029925187032420098</v>
      </c>
      <c r="D730" s="57">
        <v>-0.003485130675916825</v>
      </c>
    </row>
    <row r="731" spans="1:4" ht="12.75">
      <c r="A731" s="60">
        <v>38680</v>
      </c>
      <c r="B731" s="57">
        <v>-0.0038071065989848003</v>
      </c>
      <c r="C731" s="57">
        <v>-0.0029925187032420098</v>
      </c>
      <c r="D731" s="57">
        <v>-0.003485130675916825</v>
      </c>
    </row>
    <row r="732" spans="1:4" ht="12.75">
      <c r="A732" s="60">
        <v>38681</v>
      </c>
      <c r="B732" s="57">
        <v>-0.0038071065989848003</v>
      </c>
      <c r="C732" s="57">
        <v>-0.0029925187032420098</v>
      </c>
      <c r="D732" s="57">
        <v>-0.003485130675916825</v>
      </c>
    </row>
    <row r="733" spans="1:4" ht="12.75">
      <c r="A733" s="60">
        <v>38684</v>
      </c>
      <c r="B733" s="57">
        <v>-0.00375335120643433</v>
      </c>
      <c r="C733" s="57">
        <v>-0.00297973778307513</v>
      </c>
      <c r="D733" s="57">
        <v>-0.003445757919811205</v>
      </c>
    </row>
    <row r="734" spans="1:4" ht="12.75">
      <c r="A734" s="60">
        <v>38685</v>
      </c>
      <c r="B734" s="57">
        <v>-0.00375335120643433</v>
      </c>
      <c r="C734" s="57">
        <v>-0.00297973778307513</v>
      </c>
      <c r="D734" s="57">
        <v>-0.003445757919811205</v>
      </c>
    </row>
    <row r="735" spans="1:4" ht="12.75">
      <c r="A735" s="60">
        <v>38686</v>
      </c>
      <c r="B735" s="57">
        <v>-0.00375335120643433</v>
      </c>
      <c r="C735" s="57">
        <v>-0.00297973778307513</v>
      </c>
      <c r="D735" s="57">
        <v>-0.003445757919811205</v>
      </c>
    </row>
    <row r="736" spans="1:4" ht="12.75">
      <c r="A736" s="60">
        <v>38687</v>
      </c>
      <c r="B736" s="57">
        <v>-0.00375335120643433</v>
      </c>
      <c r="C736" s="57">
        <v>-0.00297973778307513</v>
      </c>
      <c r="D736" s="57">
        <v>-0.003445757919811205</v>
      </c>
    </row>
    <row r="737" spans="1:4" ht="12.75">
      <c r="A737" s="60">
        <v>38688</v>
      </c>
      <c r="B737" s="57">
        <v>-0.00375335120643433</v>
      </c>
      <c r="C737" s="57">
        <v>-0.00297973778307513</v>
      </c>
      <c r="D737" s="57">
        <v>-0.003445757919811205</v>
      </c>
    </row>
    <row r="738" spans="1:4" ht="12.75">
      <c r="A738" s="60">
        <v>38691</v>
      </c>
      <c r="B738" s="57">
        <v>-0.0036401456058242497</v>
      </c>
      <c r="C738" s="57">
        <v>-0.00297973778307513</v>
      </c>
      <c r="D738" s="57">
        <v>-0.00342400762030364</v>
      </c>
    </row>
    <row r="739" spans="1:4" ht="12.75">
      <c r="A739" s="60">
        <v>38692</v>
      </c>
      <c r="B739" s="57">
        <v>-0.0036401456058242497</v>
      </c>
      <c r="C739" s="57">
        <v>-0.00297973778307513</v>
      </c>
      <c r="D739" s="57">
        <v>-0.00342400762030364</v>
      </c>
    </row>
    <row r="740" spans="1:4" ht="12.75">
      <c r="A740" s="60">
        <v>38693</v>
      </c>
      <c r="B740" s="57">
        <v>-0.0036401456058242497</v>
      </c>
      <c r="C740" s="57">
        <v>-0.00297973778307513</v>
      </c>
      <c r="D740" s="57">
        <v>-0.00342400762030364</v>
      </c>
    </row>
    <row r="741" spans="1:4" ht="12.75">
      <c r="A741" s="60">
        <v>38694</v>
      </c>
      <c r="B741" s="57">
        <v>-0.0036401456058242497</v>
      </c>
      <c r="C741" s="57">
        <v>-0.00297973778307513</v>
      </c>
      <c r="D741" s="57">
        <v>-0.00342400762030364</v>
      </c>
    </row>
    <row r="742" spans="1:4" ht="12.75">
      <c r="A742" s="60">
        <v>38695</v>
      </c>
      <c r="B742" s="57">
        <v>-0.0036264732547596702</v>
      </c>
      <c r="C742" s="57">
        <v>-0.00294290759270142</v>
      </c>
      <c r="D742" s="57">
        <v>-0.00341398695400489</v>
      </c>
    </row>
    <row r="743" spans="1:4" ht="12.75">
      <c r="A743" s="60">
        <v>38698</v>
      </c>
      <c r="B743" s="57">
        <v>-0.0036264732547596702</v>
      </c>
      <c r="C743" s="57">
        <v>-0.00294290759270142</v>
      </c>
      <c r="D743" s="57">
        <v>-0.00341398695400489</v>
      </c>
    </row>
    <row r="744" spans="1:4" ht="12.75">
      <c r="A744" s="60">
        <v>38699</v>
      </c>
      <c r="B744" s="57">
        <v>-0.0036264732547596702</v>
      </c>
      <c r="C744" s="57">
        <v>-0.00294290759270142</v>
      </c>
      <c r="D744" s="57">
        <v>-0.00341398695400489</v>
      </c>
    </row>
    <row r="745" spans="1:4" ht="12.75">
      <c r="A745" s="60">
        <v>38700</v>
      </c>
      <c r="B745" s="57">
        <v>-0.0036264732547596702</v>
      </c>
      <c r="C745" s="57">
        <v>-0.00294290759270142</v>
      </c>
      <c r="D745" s="57">
        <v>-0.00341398695400489</v>
      </c>
    </row>
    <row r="746" spans="1:4" ht="12.75">
      <c r="A746" s="60">
        <v>38701</v>
      </c>
      <c r="B746" s="57">
        <v>-0.0036264732547596702</v>
      </c>
      <c r="C746" s="57">
        <v>-0.00294290759270142</v>
      </c>
      <c r="D746" s="57">
        <v>-0.00341398695400489</v>
      </c>
    </row>
    <row r="747" spans="1:4" ht="12.75">
      <c r="A747" s="60">
        <v>38702</v>
      </c>
      <c r="B747" s="57">
        <v>-0.0036264732547596702</v>
      </c>
      <c r="C747" s="57">
        <v>-0.00294290759270142</v>
      </c>
      <c r="D747" s="57">
        <v>-0.00341398695400489</v>
      </c>
    </row>
    <row r="748" spans="1:4" ht="12.75">
      <c r="A748" s="60">
        <v>38705</v>
      </c>
      <c r="B748" s="57">
        <v>-0.00360793746241724</v>
      </c>
      <c r="C748" s="57">
        <v>-0.00293599530240756</v>
      </c>
      <c r="D748" s="57">
        <v>-0.003319216041775825</v>
      </c>
    </row>
    <row r="749" spans="1:4" ht="12.75">
      <c r="A749" s="60">
        <v>38706</v>
      </c>
      <c r="B749" s="57">
        <v>-0.00360793746241724</v>
      </c>
      <c r="C749" s="57">
        <v>-0.00293599530240756</v>
      </c>
      <c r="D749" s="57">
        <v>-0.003319216041775825</v>
      </c>
    </row>
    <row r="750" spans="1:4" ht="12.75">
      <c r="A750" s="60">
        <v>38707</v>
      </c>
      <c r="B750" s="57">
        <v>-0.00360793746241724</v>
      </c>
      <c r="C750" s="57">
        <v>-0.00293599530240756</v>
      </c>
      <c r="D750" s="57">
        <v>-0.003319216041775825</v>
      </c>
    </row>
    <row r="751" spans="1:4" ht="12.75">
      <c r="A751" s="60">
        <v>38708</v>
      </c>
      <c r="B751" s="57">
        <v>-0.00360793746241724</v>
      </c>
      <c r="C751" s="57">
        <v>-0.00293599530240756</v>
      </c>
      <c r="D751" s="57">
        <v>-0.003319216041775825</v>
      </c>
    </row>
    <row r="752" spans="1:4" ht="12.75">
      <c r="A752" s="60">
        <v>38709</v>
      </c>
      <c r="B752" s="57">
        <v>-0.00360793746241724</v>
      </c>
      <c r="C752" s="57">
        <v>-0.00293599530240756</v>
      </c>
      <c r="D752" s="57">
        <v>-0.003319216041775825</v>
      </c>
    </row>
    <row r="753" spans="1:4" ht="12.75">
      <c r="A753" s="60">
        <v>38713</v>
      </c>
      <c r="B753" s="57">
        <v>-0.00356718192627816</v>
      </c>
      <c r="C753" s="57">
        <v>-0.0029308323563890498</v>
      </c>
      <c r="D753" s="57">
        <v>-0.003291423495199995</v>
      </c>
    </row>
    <row r="754" spans="1:4" ht="12.75">
      <c r="A754" s="60">
        <v>38714</v>
      </c>
      <c r="B754" s="57">
        <v>-0.00356718192627816</v>
      </c>
      <c r="C754" s="57">
        <v>-0.0029308323563890498</v>
      </c>
      <c r="D754" s="57">
        <v>-0.003291423495199995</v>
      </c>
    </row>
    <row r="755" spans="1:4" ht="12.75">
      <c r="A755" s="60">
        <v>38715</v>
      </c>
      <c r="B755" s="57">
        <v>-0.00356718192627816</v>
      </c>
      <c r="C755" s="57">
        <v>-0.0029308323563890498</v>
      </c>
      <c r="D755" s="57">
        <v>-0.003291423495199995</v>
      </c>
    </row>
    <row r="756" spans="1:4" ht="12.75">
      <c r="A756" s="60">
        <v>38716</v>
      </c>
      <c r="B756" s="57">
        <v>-0.00356718192627816</v>
      </c>
      <c r="C756" s="57">
        <v>-0.0029308323563890498</v>
      </c>
      <c r="D756" s="57">
        <v>-0.003291423495199995</v>
      </c>
    </row>
    <row r="757" spans="1:4" ht="12.75">
      <c r="A757" s="60">
        <v>38719</v>
      </c>
      <c r="B757" s="57">
        <v>-0.00356718192627816</v>
      </c>
      <c r="C757" s="57">
        <v>-0.0029308323563890498</v>
      </c>
      <c r="D757" s="57">
        <v>-0.003291423495199995</v>
      </c>
    </row>
    <row r="758" spans="1:4" ht="12.75">
      <c r="A758" s="60">
        <v>38720</v>
      </c>
      <c r="B758" s="57">
        <v>-0.00356718192627816</v>
      </c>
      <c r="C758" s="57">
        <v>-0.0029308323563890498</v>
      </c>
      <c r="D758" s="57">
        <v>-0.003291423495199995</v>
      </c>
    </row>
    <row r="759" spans="1:4" ht="12.75">
      <c r="A759" s="60">
        <v>38721</v>
      </c>
      <c r="B759" s="57">
        <v>-0.00356718192627816</v>
      </c>
      <c r="C759" s="57">
        <v>-0.0029308323563890498</v>
      </c>
      <c r="D759" s="57">
        <v>-0.003291423495199995</v>
      </c>
    </row>
    <row r="760" spans="1:4" ht="12.75">
      <c r="A760" s="60">
        <v>38722</v>
      </c>
      <c r="B760" s="57">
        <v>-0.00356718192627816</v>
      </c>
      <c r="C760" s="57">
        <v>-0.0029308323563890498</v>
      </c>
      <c r="D760" s="57">
        <v>-0.003291423495199995</v>
      </c>
    </row>
    <row r="761" spans="1:4" ht="12.75">
      <c r="A761" s="60">
        <v>38723</v>
      </c>
      <c r="B761" s="57">
        <v>-0.00356718192627816</v>
      </c>
      <c r="C761" s="57">
        <v>-0.0029308323563890498</v>
      </c>
      <c r="D761" s="57">
        <v>-0.003291423495199995</v>
      </c>
    </row>
    <row r="762" spans="1:4" ht="12.75">
      <c r="A762" s="60">
        <v>38726</v>
      </c>
      <c r="B762" s="57">
        <v>-0.00354819633353038</v>
      </c>
      <c r="C762" s="57">
        <v>-0.0029308323563890498</v>
      </c>
      <c r="D762" s="57">
        <v>-0.00326445263287521</v>
      </c>
    </row>
    <row r="763" spans="1:4" ht="12.75">
      <c r="A763" s="60">
        <v>38727</v>
      </c>
      <c r="B763" s="57">
        <v>-0.00354819633353038</v>
      </c>
      <c r="C763" s="57">
        <v>-0.00293599530240756</v>
      </c>
      <c r="D763" s="57">
        <v>-0.00328909494832413</v>
      </c>
    </row>
    <row r="764" spans="1:4" ht="12.75">
      <c r="A764" s="60">
        <v>38728</v>
      </c>
      <c r="B764" s="57">
        <v>-0.00354819633353038</v>
      </c>
      <c r="C764" s="57">
        <v>-0.00293599530240756</v>
      </c>
      <c r="D764" s="57">
        <v>-0.00328909494832413</v>
      </c>
    </row>
    <row r="765" spans="1:4" ht="12.75">
      <c r="A765" s="60">
        <v>38729</v>
      </c>
      <c r="B765" s="57">
        <v>-0.0034791252485089604</v>
      </c>
      <c r="C765" s="57">
        <v>-0.00293599530240756</v>
      </c>
      <c r="D765" s="57">
        <v>-0.00328909494832413</v>
      </c>
    </row>
    <row r="766" spans="1:4" ht="12.75">
      <c r="A766" s="60">
        <v>38730</v>
      </c>
      <c r="B766" s="57">
        <v>-0.00354819633353038</v>
      </c>
      <c r="C766" s="57">
        <v>-0.00293599530240756</v>
      </c>
      <c r="D766" s="57">
        <v>-0.0032806129038209352</v>
      </c>
    </row>
    <row r="767" spans="1:4" ht="12.75">
      <c r="A767" s="60">
        <v>38733</v>
      </c>
      <c r="B767" s="57">
        <v>-0.00354819633353038</v>
      </c>
      <c r="C767" s="57">
        <v>-0.00293599530240756</v>
      </c>
      <c r="D767" s="57">
        <v>-0.0032806129038209352</v>
      </c>
    </row>
    <row r="768" spans="1:4" ht="12.75">
      <c r="A768" s="60">
        <v>38734</v>
      </c>
      <c r="B768" s="57">
        <v>-0.0034791252485089604</v>
      </c>
      <c r="C768" s="57">
        <v>-0.0029308323563890498</v>
      </c>
      <c r="D768" s="57">
        <v>-0.0032603979555532545</v>
      </c>
    </row>
    <row r="769" spans="1:4" ht="12.75">
      <c r="A769" s="60">
        <v>38735</v>
      </c>
      <c r="B769" s="57">
        <v>-0.0034791252485089604</v>
      </c>
      <c r="C769" s="57">
        <v>-0.00293599530240756</v>
      </c>
      <c r="D769" s="57">
        <v>-0.003277550143486305</v>
      </c>
    </row>
    <row r="770" spans="1:4" ht="12.75">
      <c r="A770" s="60">
        <v>38736</v>
      </c>
      <c r="B770" s="57">
        <v>-0.0034791252485089604</v>
      </c>
      <c r="C770" s="57">
        <v>-0.00293599530240756</v>
      </c>
      <c r="D770" s="57">
        <v>-0.003277550143486305</v>
      </c>
    </row>
    <row r="771" spans="1:4" ht="12.75">
      <c r="A771" s="60">
        <v>38737</v>
      </c>
      <c r="B771" s="57">
        <v>-0.0034791252485089604</v>
      </c>
      <c r="C771" s="57">
        <v>-0.00293599530240756</v>
      </c>
      <c r="D771" s="57">
        <v>-0.003277550143486305</v>
      </c>
    </row>
    <row r="772" spans="1:4" ht="12.75">
      <c r="A772" s="60">
        <v>38740</v>
      </c>
      <c r="B772" s="57">
        <v>-0.00347222222222224</v>
      </c>
      <c r="C772" s="57">
        <v>-0.00293599530240756</v>
      </c>
      <c r="D772" s="57">
        <v>-0.003218932821027405</v>
      </c>
    </row>
    <row r="773" spans="1:4" ht="12.75">
      <c r="A773" s="60">
        <v>38741</v>
      </c>
      <c r="B773" s="57">
        <v>-0.00343137254901962</v>
      </c>
      <c r="C773" s="57">
        <v>-0.0029308323563890498</v>
      </c>
      <c r="D773" s="57">
        <v>-0.00318167645903603</v>
      </c>
    </row>
    <row r="774" spans="1:4" ht="12.75">
      <c r="A774" s="60">
        <v>38742</v>
      </c>
      <c r="B774" s="57">
        <v>-0.00343137254901962</v>
      </c>
      <c r="C774" s="57">
        <v>-0.0029308323563890498</v>
      </c>
      <c r="D774" s="57">
        <v>-0.00318167645903603</v>
      </c>
    </row>
    <row r="775" spans="1:4" ht="12.75">
      <c r="A775" s="60">
        <v>38743</v>
      </c>
      <c r="B775" s="57">
        <v>-0.00341963849535908</v>
      </c>
      <c r="C775" s="57">
        <v>-0.0027995520716685702</v>
      </c>
      <c r="D775" s="57">
        <v>-0.0031776323761057044</v>
      </c>
    </row>
    <row r="776" spans="1:4" ht="12.75">
      <c r="A776" s="60">
        <v>38744</v>
      </c>
      <c r="B776" s="57">
        <v>-0.00341963849535908</v>
      </c>
      <c r="C776" s="57">
        <v>-0.0027995520716685702</v>
      </c>
      <c r="D776" s="57">
        <v>-0.0031776323761057044</v>
      </c>
    </row>
    <row r="777" spans="1:4" ht="12.75">
      <c r="A777" s="60">
        <v>38747</v>
      </c>
      <c r="B777" s="57">
        <v>-0.00337268128161882</v>
      </c>
      <c r="C777" s="57">
        <v>-0.00278086763070082</v>
      </c>
      <c r="D777" s="57">
        <v>-0.0031685690798257896</v>
      </c>
    </row>
    <row r="778" spans="1:4" ht="12.75">
      <c r="A778" s="60">
        <v>38748</v>
      </c>
      <c r="B778" s="57">
        <v>-0.00341963849535908</v>
      </c>
      <c r="C778" s="57">
        <v>-0.0027995520716685702</v>
      </c>
      <c r="D778" s="57">
        <v>-0.0031776323761057044</v>
      </c>
    </row>
    <row r="779" spans="1:4" ht="12.75">
      <c r="A779" s="60">
        <v>38749</v>
      </c>
      <c r="B779" s="57">
        <v>-0.00343137254901962</v>
      </c>
      <c r="C779" s="57">
        <v>-0.0027995520716685702</v>
      </c>
      <c r="D779" s="57">
        <v>-0.0031776323761057044</v>
      </c>
    </row>
    <row r="780" spans="1:4" ht="12.75">
      <c r="A780" s="60">
        <v>38750</v>
      </c>
      <c r="B780" s="57">
        <v>-0.00343137254901962</v>
      </c>
      <c r="C780" s="57">
        <v>-0.0027995520716685702</v>
      </c>
      <c r="D780" s="57">
        <v>-0.0031776323761057044</v>
      </c>
    </row>
    <row r="781" spans="1:4" ht="12.75">
      <c r="A781" s="60">
        <v>38751</v>
      </c>
      <c r="B781" s="57">
        <v>-0.0034632034632035404</v>
      </c>
      <c r="C781" s="57">
        <v>-0.0029308323563890498</v>
      </c>
      <c r="D781" s="57">
        <v>-0.003191883873702045</v>
      </c>
    </row>
    <row r="782" spans="1:4" ht="12.75">
      <c r="A782" s="60">
        <v>38754</v>
      </c>
      <c r="B782" s="57">
        <v>-0.0034632034632035404</v>
      </c>
      <c r="C782" s="57">
        <v>-0.0029308323563890498</v>
      </c>
      <c r="D782" s="57">
        <v>-0.003191883873702045</v>
      </c>
    </row>
    <row r="783" spans="1:4" ht="12.75">
      <c r="A783" s="60">
        <v>38755</v>
      </c>
      <c r="B783" s="57">
        <v>-0.0034632034632035404</v>
      </c>
      <c r="C783" s="57">
        <v>-0.0029308323563890498</v>
      </c>
      <c r="D783" s="57">
        <v>-0.003191883873702045</v>
      </c>
    </row>
    <row r="784" spans="1:4" ht="12.75">
      <c r="A784" s="60">
        <v>38756</v>
      </c>
      <c r="B784" s="57">
        <v>-0.0034632034632035404</v>
      </c>
      <c r="C784" s="57">
        <v>-0.0029308323563890498</v>
      </c>
      <c r="D784" s="57">
        <v>-0.003191883873702045</v>
      </c>
    </row>
    <row r="785" spans="1:4" ht="12.75">
      <c r="A785" s="60">
        <v>38757</v>
      </c>
      <c r="B785" s="57">
        <v>-0.0034632034632035404</v>
      </c>
      <c r="C785" s="57">
        <v>-0.0029308323563890498</v>
      </c>
      <c r="D785" s="57">
        <v>-0.003191883873702045</v>
      </c>
    </row>
    <row r="786" spans="1:4" ht="12.75">
      <c r="A786" s="60">
        <v>38758</v>
      </c>
      <c r="B786" s="57">
        <v>-0.0034632034632035404</v>
      </c>
      <c r="C786" s="57">
        <v>-0.0029308323563890498</v>
      </c>
      <c r="D786" s="57">
        <v>-0.003191883873702045</v>
      </c>
    </row>
    <row r="787" spans="1:4" ht="12.75">
      <c r="A787" s="60">
        <v>38761</v>
      </c>
      <c r="B787" s="57">
        <v>-0.0034632034632035404</v>
      </c>
      <c r="C787" s="57">
        <v>-0.0029308323563890498</v>
      </c>
      <c r="D787" s="57">
        <v>-0.003191883873702045</v>
      </c>
    </row>
    <row r="788" spans="1:4" ht="12.75">
      <c r="A788" s="60">
        <v>38762</v>
      </c>
      <c r="B788" s="57">
        <v>-0.0034632034632035404</v>
      </c>
      <c r="C788" s="57">
        <v>-0.0029308323563890498</v>
      </c>
      <c r="D788" s="57">
        <v>-0.003191883873702045</v>
      </c>
    </row>
    <row r="789" spans="1:4" ht="12.75">
      <c r="A789" s="60">
        <v>38763</v>
      </c>
      <c r="B789" s="57">
        <v>-0.0034632034632035404</v>
      </c>
      <c r="C789" s="57">
        <v>-0.0029308323563890498</v>
      </c>
      <c r="D789" s="57">
        <v>-0.00318336865530372</v>
      </c>
    </row>
    <row r="790" spans="1:4" ht="12.75">
      <c r="A790" s="60">
        <v>38764</v>
      </c>
      <c r="B790" s="57">
        <v>-0.00343137254901962</v>
      </c>
      <c r="C790" s="57">
        <v>-0.0029308323563890498</v>
      </c>
      <c r="D790" s="57">
        <v>-0.00318235892228521</v>
      </c>
    </row>
    <row r="791" spans="1:4" ht="12.75">
      <c r="A791" s="60">
        <v>38765</v>
      </c>
      <c r="B791" s="57">
        <v>-0.00343137254901962</v>
      </c>
      <c r="C791" s="57">
        <v>-0.0029308323563890498</v>
      </c>
      <c r="D791" s="57">
        <v>-0.00318235892228521</v>
      </c>
    </row>
    <row r="792" spans="1:4" ht="12.75">
      <c r="A792" s="60">
        <v>38768</v>
      </c>
      <c r="B792" s="57">
        <v>-0.00343137254901962</v>
      </c>
      <c r="C792" s="57">
        <v>-0.0029308323563890498</v>
      </c>
      <c r="D792" s="57">
        <v>-0.00318235892228521</v>
      </c>
    </row>
    <row r="793" spans="1:4" ht="12.75">
      <c r="A793" s="60">
        <v>38769</v>
      </c>
      <c r="B793" s="57">
        <v>-0.00341963849535908</v>
      </c>
      <c r="C793" s="57">
        <v>-0.0027995520716685702</v>
      </c>
      <c r="D793" s="57">
        <v>-0.00316923783613309</v>
      </c>
    </row>
    <row r="794" spans="1:4" ht="12.75">
      <c r="A794" s="60">
        <v>38770</v>
      </c>
      <c r="B794" s="57">
        <v>-0.00341963849535908</v>
      </c>
      <c r="C794" s="57">
        <v>-0.0027995520716685702</v>
      </c>
      <c r="D794" s="57">
        <v>-0.00316923783613309</v>
      </c>
    </row>
    <row r="795" spans="1:4" ht="12.75">
      <c r="A795" s="60">
        <v>38771</v>
      </c>
      <c r="B795" s="57">
        <v>-0.00337268128161882</v>
      </c>
      <c r="C795" s="57">
        <v>-0.0027995520716685702</v>
      </c>
      <c r="D795" s="57">
        <v>-0.003154901572132875</v>
      </c>
    </row>
    <row r="796" spans="1:4" ht="12.75">
      <c r="A796" s="60">
        <v>38772</v>
      </c>
      <c r="B796" s="57">
        <v>-0.00337268128161882</v>
      </c>
      <c r="C796" s="57">
        <v>-0.0027995520716685702</v>
      </c>
      <c r="D796" s="57">
        <v>-0.003154901572132875</v>
      </c>
    </row>
    <row r="797" spans="1:4" ht="12.75">
      <c r="A797" s="60">
        <v>38775</v>
      </c>
      <c r="B797" s="57">
        <v>-0.00337268128161882</v>
      </c>
      <c r="C797" s="57">
        <v>-0.0027995520716685702</v>
      </c>
      <c r="D797" s="57">
        <v>-0.003154901572132875</v>
      </c>
    </row>
    <row r="798" spans="1:4" ht="12.75">
      <c r="A798" s="60">
        <v>38776</v>
      </c>
      <c r="B798" s="57">
        <v>-0.00341963849535908</v>
      </c>
      <c r="C798" s="57">
        <v>-0.0028818443804035</v>
      </c>
      <c r="D798" s="57">
        <v>-0.00316923783613309</v>
      </c>
    </row>
    <row r="799" spans="1:4" ht="12.75">
      <c r="A799" s="60">
        <v>38777</v>
      </c>
      <c r="B799" s="57">
        <v>-0.00341963849535908</v>
      </c>
      <c r="C799" s="57">
        <v>-0.0028818443804035</v>
      </c>
      <c r="D799" s="57">
        <v>-0.00316923783613309</v>
      </c>
    </row>
    <row r="800" spans="1:4" ht="12.75">
      <c r="A800" s="60">
        <v>38778</v>
      </c>
      <c r="B800" s="57">
        <v>-0.00341963849535908</v>
      </c>
      <c r="C800" s="57">
        <v>-0.0028818443804035</v>
      </c>
      <c r="D800" s="57">
        <v>-0.00316923783613309</v>
      </c>
    </row>
    <row r="801" spans="1:4" ht="12.75">
      <c r="A801" s="60">
        <v>38779</v>
      </c>
      <c r="B801" s="57">
        <v>-0.00341963849535908</v>
      </c>
      <c r="C801" s="57">
        <v>-0.0028818443804035</v>
      </c>
      <c r="D801" s="57">
        <v>-0.00316923783613309</v>
      </c>
    </row>
    <row r="802" spans="1:4" ht="12.75">
      <c r="A802" s="60">
        <v>38782</v>
      </c>
      <c r="B802" s="57">
        <v>-0.00341963849535908</v>
      </c>
      <c r="C802" s="57">
        <v>-0.0028818443804035</v>
      </c>
      <c r="D802" s="57">
        <v>-0.00316923783613309</v>
      </c>
    </row>
    <row r="803" spans="1:4" ht="12.75">
      <c r="A803" s="60">
        <v>38783</v>
      </c>
      <c r="B803" s="57">
        <v>-0.00343137254901962</v>
      </c>
      <c r="C803" s="57">
        <v>-0.00293599530240756</v>
      </c>
      <c r="D803" s="57">
        <v>-0.0032200681042923</v>
      </c>
    </row>
    <row r="804" spans="1:4" ht="12.75">
      <c r="A804" s="60">
        <v>38784</v>
      </c>
      <c r="B804" s="57">
        <v>-0.00343137254901962</v>
      </c>
      <c r="C804" s="57">
        <v>-0.00293599530240756</v>
      </c>
      <c r="D804" s="57">
        <v>-0.0032208207128334655</v>
      </c>
    </row>
    <row r="805" spans="1:4" ht="12.75">
      <c r="A805" s="60">
        <v>38785</v>
      </c>
      <c r="B805" s="57">
        <v>-0.00343137254901962</v>
      </c>
      <c r="C805" s="57">
        <v>-0.00293599530240756</v>
      </c>
      <c r="D805" s="57">
        <v>-0.0032208207128334655</v>
      </c>
    </row>
    <row r="806" spans="1:4" ht="12.75">
      <c r="A806" s="60">
        <v>38786</v>
      </c>
      <c r="B806" s="57">
        <v>-0.00343137254901962</v>
      </c>
      <c r="C806" s="57">
        <v>-0.00293599530240756</v>
      </c>
      <c r="D806" s="57">
        <v>-0.0032208207128334655</v>
      </c>
    </row>
    <row r="807" spans="1:4" ht="12.75">
      <c r="A807" s="60">
        <v>38789</v>
      </c>
      <c r="B807" s="57">
        <v>-0.00343137254901962</v>
      </c>
      <c r="C807" s="57">
        <v>-0.00293599530240756</v>
      </c>
      <c r="D807" s="57">
        <v>-0.0032208207128334655</v>
      </c>
    </row>
    <row r="808" spans="1:4" ht="12.75">
      <c r="A808" s="60">
        <v>38790</v>
      </c>
      <c r="B808" s="57">
        <v>-0.00343137254901962</v>
      </c>
      <c r="C808" s="57">
        <v>-0.00293599530240756</v>
      </c>
      <c r="D808" s="57">
        <v>-0.0032208207128334655</v>
      </c>
    </row>
    <row r="809" spans="1:4" ht="12.75">
      <c r="A809" s="60">
        <v>38791</v>
      </c>
      <c r="B809" s="57">
        <v>-0.00343137254901962</v>
      </c>
      <c r="C809" s="57">
        <v>-0.00293599530240756</v>
      </c>
      <c r="D809" s="57">
        <v>-0.0032208207128334655</v>
      </c>
    </row>
    <row r="810" spans="1:4" ht="12.75">
      <c r="A810" s="60">
        <v>38792</v>
      </c>
      <c r="B810" s="57">
        <v>-0.00343137254901962</v>
      </c>
      <c r="C810" s="57">
        <v>-0.00293599530240756</v>
      </c>
      <c r="D810" s="57">
        <v>-0.0032208207128334655</v>
      </c>
    </row>
    <row r="811" spans="1:4" ht="12.75">
      <c r="A811" s="60">
        <v>38793</v>
      </c>
      <c r="B811" s="57">
        <v>-0.00343137254901962</v>
      </c>
      <c r="C811" s="57">
        <v>-0.00293599530240756</v>
      </c>
      <c r="D811" s="57">
        <v>-0.0032208207128334655</v>
      </c>
    </row>
    <row r="812" spans="1:4" ht="12.75">
      <c r="A812" s="60">
        <v>38796</v>
      </c>
      <c r="B812" s="57">
        <v>-0.00343137254901962</v>
      </c>
      <c r="C812" s="57">
        <v>-0.00293599530240756</v>
      </c>
      <c r="D812" s="57">
        <v>-0.0032208207128334655</v>
      </c>
    </row>
    <row r="813" spans="1:4" ht="12.75">
      <c r="A813" s="60">
        <v>38797</v>
      </c>
      <c r="B813" s="57">
        <v>-0.00341963849535908</v>
      </c>
      <c r="C813" s="57">
        <v>-0.0028818443804035</v>
      </c>
      <c r="D813" s="57">
        <v>-0.00317461739421584</v>
      </c>
    </row>
    <row r="814" spans="1:4" ht="12.75">
      <c r="A814" s="60">
        <v>38798</v>
      </c>
      <c r="B814" s="57">
        <v>-0.00341963849535908</v>
      </c>
      <c r="C814" s="57">
        <v>-0.00293599530240756</v>
      </c>
      <c r="D814" s="57">
        <v>-0.00317461739421584</v>
      </c>
    </row>
    <row r="815" spans="1:4" ht="12.75">
      <c r="A815" s="60">
        <v>38799</v>
      </c>
      <c r="B815" s="57">
        <v>-0.00341963849535908</v>
      </c>
      <c r="C815" s="57">
        <v>-0.00293599530240756</v>
      </c>
      <c r="D815" s="57">
        <v>-0.00317461739421584</v>
      </c>
    </row>
    <row r="816" spans="1:4" ht="12.75">
      <c r="A816" s="60">
        <v>38800</v>
      </c>
      <c r="B816" s="57">
        <v>-0.00341963849535908</v>
      </c>
      <c r="C816" s="57">
        <v>-0.00293599530240756</v>
      </c>
      <c r="D816" s="57">
        <v>-0.00317461739421584</v>
      </c>
    </row>
    <row r="817" spans="1:4" ht="12.75">
      <c r="A817" s="60">
        <v>38803</v>
      </c>
      <c r="B817" s="57">
        <v>-0.00341963849535908</v>
      </c>
      <c r="C817" s="57">
        <v>-0.00293599530240756</v>
      </c>
      <c r="D817" s="57">
        <v>-0.00317461739421584</v>
      </c>
    </row>
    <row r="818" spans="1:4" ht="12.75">
      <c r="A818" s="60">
        <v>38804</v>
      </c>
      <c r="B818" s="57">
        <v>-0.00341963849535908</v>
      </c>
      <c r="C818" s="57">
        <v>-0.00293599530240756</v>
      </c>
      <c r="D818" s="57">
        <v>-0.00317461739421584</v>
      </c>
    </row>
    <row r="819" spans="1:4" ht="12.75">
      <c r="A819" s="60">
        <v>38805</v>
      </c>
      <c r="B819" s="57">
        <v>-0.00347088314693405</v>
      </c>
      <c r="C819" s="57">
        <v>-0.00294290759270142</v>
      </c>
      <c r="D819" s="57">
        <v>-0.00319149297362262</v>
      </c>
    </row>
    <row r="820" spans="1:4" ht="12.75">
      <c r="A820" s="60">
        <v>38806</v>
      </c>
      <c r="B820" s="57">
        <v>-0.00347088314693405</v>
      </c>
      <c r="C820" s="57">
        <v>-0.00294290759270142</v>
      </c>
      <c r="D820" s="57">
        <v>-0.00319149297362262</v>
      </c>
    </row>
    <row r="821" spans="1:4" ht="12.75">
      <c r="A821" s="60">
        <v>38807</v>
      </c>
      <c r="B821" s="57">
        <v>-0.00347088314693405</v>
      </c>
      <c r="C821" s="57">
        <v>-0.00294290759270142</v>
      </c>
      <c r="D821" s="57">
        <v>-0.00319149297362262</v>
      </c>
    </row>
    <row r="822" spans="1:4" ht="12.75">
      <c r="A822" s="60">
        <v>38810</v>
      </c>
      <c r="B822" s="57">
        <v>-0.00347088314693405</v>
      </c>
      <c r="C822" s="57">
        <v>-0.00294290759270142</v>
      </c>
      <c r="D822" s="57">
        <v>-0.00319149297362262</v>
      </c>
    </row>
    <row r="823" spans="1:4" ht="12.75">
      <c r="A823" s="60">
        <v>38811</v>
      </c>
      <c r="B823" s="57">
        <v>-0.00347088314693405</v>
      </c>
      <c r="C823" s="57">
        <v>-0.00294290759270142</v>
      </c>
      <c r="D823" s="57">
        <v>-0.00319149297362262</v>
      </c>
    </row>
    <row r="824" spans="1:4" ht="12.75">
      <c r="A824" s="60">
        <v>38812</v>
      </c>
      <c r="B824" s="57">
        <v>-0.00341963849535908</v>
      </c>
      <c r="C824" s="57">
        <v>-0.00293599530240756</v>
      </c>
      <c r="D824" s="57">
        <v>-0.00318713035890403</v>
      </c>
    </row>
    <row r="825" spans="1:4" ht="12.75">
      <c r="A825" s="60">
        <v>38813</v>
      </c>
      <c r="B825" s="57">
        <v>-0.00341963849535908</v>
      </c>
      <c r="C825" s="57">
        <v>-0.00293599530240756</v>
      </c>
      <c r="D825" s="57">
        <v>-0.00318713035890403</v>
      </c>
    </row>
    <row r="826" spans="1:4" ht="12.75">
      <c r="A826" s="60">
        <v>38814</v>
      </c>
      <c r="B826" s="57">
        <v>-0.00341963849535908</v>
      </c>
      <c r="C826" s="57">
        <v>-0.00293599530240756</v>
      </c>
      <c r="D826" s="57">
        <v>-0.00318713035890403</v>
      </c>
    </row>
    <row r="827" spans="1:4" ht="12.75">
      <c r="A827" s="60">
        <v>38817</v>
      </c>
      <c r="B827" s="57">
        <v>-0.00341963849535908</v>
      </c>
      <c r="C827" s="57">
        <v>-0.00293599530240756</v>
      </c>
      <c r="D827" s="57">
        <v>-0.00318713035890403</v>
      </c>
    </row>
    <row r="828" spans="1:4" ht="12.75">
      <c r="A828" s="60">
        <v>38818</v>
      </c>
      <c r="B828" s="57">
        <v>-0.00341963849535908</v>
      </c>
      <c r="C828" s="57">
        <v>-0.00293599530240756</v>
      </c>
      <c r="D828" s="57">
        <v>-0.00318713035890403</v>
      </c>
    </row>
    <row r="829" spans="1:4" ht="12.75">
      <c r="A829" s="60">
        <v>38819</v>
      </c>
      <c r="B829" s="57">
        <v>-0.00341963849535908</v>
      </c>
      <c r="C829" s="57">
        <v>-0.00293599530240756</v>
      </c>
      <c r="D829" s="57">
        <v>-0.00318713035890403</v>
      </c>
    </row>
    <row r="830" spans="1:4" ht="12.75">
      <c r="A830" s="60">
        <v>38820</v>
      </c>
      <c r="B830" s="57">
        <v>-0.00341963849535908</v>
      </c>
      <c r="C830" s="57">
        <v>-0.00293599530240756</v>
      </c>
      <c r="D830" s="57">
        <v>-0.00318713035890403</v>
      </c>
    </row>
    <row r="831" spans="1:4" ht="12.75">
      <c r="A831" s="60">
        <v>38821</v>
      </c>
      <c r="B831" s="57">
        <v>-0.00341963849535908</v>
      </c>
      <c r="C831" s="57">
        <v>-0.00293599530240756</v>
      </c>
      <c r="D831" s="57">
        <v>-0.00318713035890403</v>
      </c>
    </row>
    <row r="832" spans="1:4" ht="12.75">
      <c r="A832" s="60">
        <v>38825</v>
      </c>
      <c r="B832" s="57">
        <v>-0.00341963849535908</v>
      </c>
      <c r="C832" s="57">
        <v>-0.00293599530240756</v>
      </c>
      <c r="D832" s="57">
        <v>-0.00318713035890403</v>
      </c>
    </row>
    <row r="833" spans="1:4" ht="12.75">
      <c r="A833" s="60">
        <v>38826</v>
      </c>
      <c r="B833" s="57">
        <v>-0.00337268128161882</v>
      </c>
      <c r="C833" s="57">
        <v>-0.0028818443804035</v>
      </c>
      <c r="D833" s="57">
        <v>-0.0031732690847599996</v>
      </c>
    </row>
    <row r="834" spans="1:4" ht="12.75">
      <c r="A834" s="60">
        <v>38827</v>
      </c>
      <c r="B834" s="57">
        <v>-0.00337268128161882</v>
      </c>
      <c r="C834" s="57">
        <v>-0.0028818443804035</v>
      </c>
      <c r="D834" s="57">
        <v>-0.0031732690847599996</v>
      </c>
    </row>
    <row r="835" spans="1:4" ht="12.75">
      <c r="A835" s="60">
        <v>38828</v>
      </c>
      <c r="B835" s="57">
        <v>-0.00337268128161882</v>
      </c>
      <c r="C835" s="57">
        <v>-0.0028818443804035</v>
      </c>
      <c r="D835" s="57">
        <v>-0.0031732690847599996</v>
      </c>
    </row>
    <row r="836" spans="1:4" ht="12.75">
      <c r="A836" s="60">
        <v>38831</v>
      </c>
      <c r="B836" s="57">
        <v>-0.00337268128161882</v>
      </c>
      <c r="C836" s="57">
        <v>-0.0028818443804035</v>
      </c>
      <c r="D836" s="57">
        <v>-0.0031732690847599996</v>
      </c>
    </row>
    <row r="837" spans="1:4" ht="12.75">
      <c r="A837" s="60">
        <v>38832</v>
      </c>
      <c r="B837" s="57">
        <v>-0.00337268128161882</v>
      </c>
      <c r="C837" s="57">
        <v>-0.0028818443804035</v>
      </c>
      <c r="D837" s="57">
        <v>-0.0031732690847599996</v>
      </c>
    </row>
    <row r="838" spans="1:4" ht="12.75">
      <c r="A838" s="60">
        <v>38833</v>
      </c>
      <c r="B838" s="57">
        <v>-0.00337268128161882</v>
      </c>
      <c r="C838" s="57">
        <v>-0.0028818443804035</v>
      </c>
      <c r="D838" s="57">
        <v>-0.0031732690847599996</v>
      </c>
    </row>
    <row r="839" spans="1:4" ht="12.75">
      <c r="A839" s="60">
        <v>38834</v>
      </c>
      <c r="B839" s="57">
        <v>-0.00341963849535908</v>
      </c>
      <c r="C839" s="57">
        <v>-0.00293599530240756</v>
      </c>
      <c r="D839" s="57">
        <v>-0.00318713035890403</v>
      </c>
    </row>
    <row r="840" spans="1:4" ht="12.75">
      <c r="A840" s="60">
        <v>38835</v>
      </c>
      <c r="B840" s="57">
        <v>-0.00341963849535908</v>
      </c>
      <c r="C840" s="57">
        <v>-0.00293599530240756</v>
      </c>
      <c r="D840" s="57">
        <v>-0.00318713035890403</v>
      </c>
    </row>
    <row r="841" spans="1:4" ht="12.75">
      <c r="A841" s="60">
        <v>38839</v>
      </c>
      <c r="B841" s="57">
        <v>-0.00341963849535908</v>
      </c>
      <c r="C841" s="57">
        <v>-0.00293599530240756</v>
      </c>
      <c r="D841" s="57">
        <v>-0.00318713035890403</v>
      </c>
    </row>
    <row r="842" spans="1:4" ht="12.75">
      <c r="A842" s="60">
        <v>38841</v>
      </c>
      <c r="B842" s="57">
        <v>-0.00341963849535908</v>
      </c>
      <c r="C842" s="57">
        <v>-0.00293599530240756</v>
      </c>
      <c r="D842" s="57">
        <v>-0.00318713035890403</v>
      </c>
    </row>
    <row r="843" spans="1:4" ht="12.75">
      <c r="A843" s="60">
        <v>38842</v>
      </c>
      <c r="B843" s="57">
        <v>-0.00341963849535908</v>
      </c>
      <c r="C843" s="57">
        <v>-0.00293599530240756</v>
      </c>
      <c r="D843" s="57">
        <v>-0.00318713035890403</v>
      </c>
    </row>
    <row r="844" spans="1:4" ht="12.75">
      <c r="A844" s="60">
        <v>38845</v>
      </c>
      <c r="B844" s="57">
        <v>-0.00341963849535908</v>
      </c>
      <c r="C844" s="57">
        <v>-0.00293599530240756</v>
      </c>
      <c r="D844" s="57">
        <v>-0.00318713035890403</v>
      </c>
    </row>
    <row r="845" spans="1:4" ht="12.75">
      <c r="A845" s="60">
        <v>38846</v>
      </c>
      <c r="B845" s="57">
        <v>-0.00341963849535908</v>
      </c>
      <c r="C845" s="57">
        <v>-0.00293599530240756</v>
      </c>
      <c r="D845" s="57">
        <v>-0.00318713035890403</v>
      </c>
    </row>
    <row r="846" spans="1:4" ht="12.75">
      <c r="A846" s="60">
        <v>38847</v>
      </c>
      <c r="B846" s="57">
        <v>-0.00341963849535908</v>
      </c>
      <c r="C846" s="57">
        <v>-0.00293599530240756</v>
      </c>
      <c r="D846" s="57">
        <v>-0.00318713035890403</v>
      </c>
    </row>
    <row r="847" spans="1:4" ht="12.75">
      <c r="A847" s="60">
        <v>38848</v>
      </c>
      <c r="B847" s="57">
        <v>-0.00341963849535908</v>
      </c>
      <c r="C847" s="57">
        <v>-0.00293599530240756</v>
      </c>
      <c r="D847" s="57">
        <v>-0.00318713035890403</v>
      </c>
    </row>
    <row r="848" spans="1:4" ht="12.75">
      <c r="A848" s="60">
        <v>38849</v>
      </c>
      <c r="B848" s="57">
        <v>-0.00341963849535908</v>
      </c>
      <c r="C848" s="57">
        <v>-0.00293599530240756</v>
      </c>
      <c r="D848" s="57">
        <v>-0.00318713035890403</v>
      </c>
    </row>
    <row r="849" spans="1:4" ht="12.75">
      <c r="A849" s="60">
        <v>38852</v>
      </c>
      <c r="B849" s="57">
        <v>-0.00347088314693405</v>
      </c>
      <c r="C849" s="57">
        <v>-0.0029629629629629</v>
      </c>
      <c r="D849" s="57">
        <v>-0.003231431017561415</v>
      </c>
    </row>
    <row r="850" spans="1:4" ht="12.75">
      <c r="A850" s="60">
        <v>38853</v>
      </c>
      <c r="B850" s="57">
        <v>-0.00347222222222224</v>
      </c>
      <c r="C850" s="57">
        <v>-0.0029629629629629</v>
      </c>
      <c r="D850" s="57">
        <v>-0.003231431017561415</v>
      </c>
    </row>
    <row r="851" spans="1:4" ht="12.75">
      <c r="A851" s="60">
        <v>38854</v>
      </c>
      <c r="B851" s="57">
        <v>-0.00347222222222224</v>
      </c>
      <c r="C851" s="57">
        <v>-0.0029629629629629</v>
      </c>
      <c r="D851" s="57">
        <v>-0.003231431017561415</v>
      </c>
    </row>
    <row r="852" spans="1:4" ht="12.75">
      <c r="A852" s="60">
        <v>38855</v>
      </c>
      <c r="B852" s="57">
        <v>-0.0034791252485089604</v>
      </c>
      <c r="C852" s="57">
        <v>-0.00296912114014256</v>
      </c>
      <c r="D852" s="57">
        <v>-0.00323995942459689</v>
      </c>
    </row>
    <row r="853" spans="1:4" ht="12.75">
      <c r="A853" s="60">
        <v>38856</v>
      </c>
      <c r="B853" s="57">
        <v>-0.00347222222222224</v>
      </c>
      <c r="C853" s="57">
        <v>-0.0029629629629629</v>
      </c>
      <c r="D853" s="57">
        <v>-0.003231431017561415</v>
      </c>
    </row>
    <row r="854" spans="1:4" ht="12.75">
      <c r="A854" s="60">
        <v>38859</v>
      </c>
      <c r="B854" s="57">
        <v>-0.0034791252485089604</v>
      </c>
      <c r="C854" s="57">
        <v>-0.00296912114014256</v>
      </c>
      <c r="D854" s="57">
        <v>-0.00323995942459689</v>
      </c>
    </row>
    <row r="855" spans="1:4" ht="12.75">
      <c r="A855" s="60">
        <v>38860</v>
      </c>
      <c r="B855" s="57">
        <v>-0.0035643564356435597</v>
      </c>
      <c r="C855" s="57">
        <v>-0.00298359025360511</v>
      </c>
      <c r="D855" s="57">
        <v>-0.003269256216854445</v>
      </c>
    </row>
    <row r="856" spans="1:4" ht="12.75">
      <c r="A856" s="60">
        <v>38861</v>
      </c>
      <c r="B856" s="57">
        <v>-0.0035643564356435597</v>
      </c>
      <c r="C856" s="57">
        <v>-0.00298359025360511</v>
      </c>
      <c r="D856" s="57">
        <v>-0.003269256216854445</v>
      </c>
    </row>
    <row r="857" spans="1:4" ht="12.75">
      <c r="A857" s="60">
        <v>38862</v>
      </c>
      <c r="B857" s="57">
        <v>-0.0036264732547596702</v>
      </c>
      <c r="C857" s="57">
        <v>-0.0029838022165388</v>
      </c>
      <c r="D857" s="57">
        <v>-0.00328497347201825</v>
      </c>
    </row>
    <row r="858" spans="1:4" ht="12.75">
      <c r="A858" s="60">
        <v>38863</v>
      </c>
      <c r="B858" s="57">
        <v>-0.0036264732547596702</v>
      </c>
      <c r="C858" s="57">
        <v>-0.0029838022165388</v>
      </c>
      <c r="D858" s="57">
        <v>-0.00328497347201825</v>
      </c>
    </row>
    <row r="859" spans="1:4" ht="12.75">
      <c r="A859" s="60">
        <v>38866</v>
      </c>
      <c r="B859" s="57">
        <v>-0.0036264732547596702</v>
      </c>
      <c r="C859" s="57">
        <v>-0.0029838022165388</v>
      </c>
      <c r="D859" s="57">
        <v>-0.00328497347201825</v>
      </c>
    </row>
    <row r="860" spans="1:4" ht="12.75">
      <c r="A860" s="60">
        <v>38867</v>
      </c>
      <c r="B860" s="57">
        <v>-0.0036401456058242497</v>
      </c>
      <c r="C860" s="57">
        <v>-0.00299102691924221</v>
      </c>
      <c r="D860" s="57">
        <v>-0.00334502867890546</v>
      </c>
    </row>
    <row r="861" spans="1:4" ht="12.75">
      <c r="A861" s="60">
        <v>38868</v>
      </c>
      <c r="B861" s="57">
        <v>-0.0036401456058242497</v>
      </c>
      <c r="C861" s="57">
        <v>-0.00299102691924221</v>
      </c>
      <c r="D861" s="57">
        <v>-0.00334502867890546</v>
      </c>
    </row>
    <row r="862" spans="1:4" ht="12.75">
      <c r="A862" s="60">
        <v>38869</v>
      </c>
      <c r="B862" s="57">
        <v>-0.0036401456058242497</v>
      </c>
      <c r="C862" s="57">
        <v>-0.00299102691924221</v>
      </c>
      <c r="D862" s="57">
        <v>-0.00334502867890546</v>
      </c>
    </row>
    <row r="863" spans="1:4" ht="12.75">
      <c r="A863" s="60">
        <v>38870</v>
      </c>
      <c r="B863" s="57">
        <v>-0.0036401456058242497</v>
      </c>
      <c r="C863" s="57">
        <v>-0.00299102691924221</v>
      </c>
      <c r="D863" s="57">
        <v>-0.00334502867890546</v>
      </c>
    </row>
    <row r="864" spans="1:4" ht="12.75">
      <c r="A864" s="60">
        <v>38873</v>
      </c>
      <c r="B864" s="57">
        <v>-0.0036401456058242497</v>
      </c>
      <c r="C864" s="57">
        <v>-0.00299102691924221</v>
      </c>
      <c r="D864" s="57">
        <v>-0.00334502867890546</v>
      </c>
    </row>
    <row r="865" spans="1:4" ht="12.75">
      <c r="A865" s="60">
        <v>38874</v>
      </c>
      <c r="B865" s="57">
        <v>-0.00364583333333335</v>
      </c>
      <c r="C865" s="57">
        <v>-0.00304083405734145</v>
      </c>
      <c r="D865" s="57">
        <v>-0.0033929663178305803</v>
      </c>
    </row>
    <row r="866" spans="1:4" ht="12.75">
      <c r="A866" s="60">
        <v>38875</v>
      </c>
      <c r="B866" s="57">
        <v>-0.00364583333333335</v>
      </c>
      <c r="C866" s="57">
        <v>-0.00304083405734145</v>
      </c>
      <c r="D866" s="57">
        <v>-0.0033929663178305803</v>
      </c>
    </row>
    <row r="867" spans="1:4" ht="12.75">
      <c r="A867" s="60">
        <v>38876</v>
      </c>
      <c r="B867" s="57">
        <v>-0.0037878787878788</v>
      </c>
      <c r="C867" s="57">
        <v>-0.0031331592689294403</v>
      </c>
      <c r="D867" s="57">
        <v>-0.0034230407772204395</v>
      </c>
    </row>
    <row r="868" spans="1:4" ht="12.75">
      <c r="A868" s="60">
        <v>38877</v>
      </c>
      <c r="B868" s="57">
        <v>-0.0037878787878788</v>
      </c>
      <c r="C868" s="57">
        <v>-0.0031331592689294403</v>
      </c>
      <c r="D868" s="57">
        <v>-0.0034230407772204395</v>
      </c>
    </row>
    <row r="869" spans="1:4" ht="12.75">
      <c r="A869" s="60">
        <v>38880</v>
      </c>
      <c r="B869" s="57">
        <v>-0.00381861575178989</v>
      </c>
      <c r="C869" s="57">
        <v>-0.0031488978857400003</v>
      </c>
      <c r="D869" s="57">
        <v>-0.00342476910827001</v>
      </c>
    </row>
    <row r="870" spans="1:4" ht="12.75">
      <c r="A870" s="60">
        <v>38881</v>
      </c>
      <c r="B870" s="57">
        <v>-0.0038204393505253996</v>
      </c>
      <c r="C870" s="57">
        <v>-0.00314960629921272</v>
      </c>
      <c r="D870" s="57">
        <v>-0.003456756931686385</v>
      </c>
    </row>
    <row r="871" spans="1:4" ht="12.75">
      <c r="A871" s="60">
        <v>38882</v>
      </c>
      <c r="B871" s="57">
        <v>-0.0038204393505253996</v>
      </c>
      <c r="C871" s="57">
        <v>-0.00314960629921272</v>
      </c>
      <c r="D871" s="57">
        <v>-0.003456756931686385</v>
      </c>
    </row>
    <row r="872" spans="1:4" ht="12.75">
      <c r="A872" s="60">
        <v>38884</v>
      </c>
      <c r="B872" s="57">
        <v>-0.0038204393505253996</v>
      </c>
      <c r="C872" s="57">
        <v>-0.00314960629921272</v>
      </c>
      <c r="D872" s="57">
        <v>-0.003456756931686385</v>
      </c>
    </row>
    <row r="873" spans="1:4" ht="12.75">
      <c r="A873" s="60">
        <v>38887</v>
      </c>
      <c r="B873" s="57">
        <v>-0.00381861575178989</v>
      </c>
      <c r="C873" s="57">
        <v>-0.0031488978857400003</v>
      </c>
      <c r="D873" s="57">
        <v>-0.00342476910827001</v>
      </c>
    </row>
    <row r="874" spans="1:4" ht="12.75">
      <c r="A874" s="60">
        <v>38888</v>
      </c>
      <c r="B874" s="57">
        <v>-0.00381861575178989</v>
      </c>
      <c r="C874" s="57">
        <v>-0.0031488978857400003</v>
      </c>
      <c r="D874" s="57">
        <v>-0.00342476910827001</v>
      </c>
    </row>
    <row r="875" spans="1:4" ht="12.75">
      <c r="A875" s="60">
        <v>38889</v>
      </c>
      <c r="B875" s="57">
        <v>-0.00381861575178989</v>
      </c>
      <c r="C875" s="57">
        <v>-0.0031488978857400003</v>
      </c>
      <c r="D875" s="57">
        <v>-0.00342476910827001</v>
      </c>
    </row>
    <row r="876" spans="1:4" ht="12.75">
      <c r="A876" s="60">
        <v>38890</v>
      </c>
      <c r="B876" s="57">
        <v>-0.00381861575178989</v>
      </c>
      <c r="C876" s="57">
        <v>-0.0031488978857400003</v>
      </c>
      <c r="D876" s="57">
        <v>-0.0034230407772204395</v>
      </c>
    </row>
    <row r="877" spans="1:4" ht="12.75">
      <c r="A877" s="60">
        <v>38891</v>
      </c>
      <c r="B877" s="57">
        <v>-0.0038204393505253996</v>
      </c>
      <c r="C877" s="57">
        <v>-0.00314960629921272</v>
      </c>
      <c r="D877" s="57">
        <v>-0.0034448113240199596</v>
      </c>
    </row>
    <row r="878" spans="1:4" ht="12.75">
      <c r="A878" s="60">
        <v>38894</v>
      </c>
      <c r="B878" s="57">
        <v>-0.0038204393505253996</v>
      </c>
      <c r="C878" s="57">
        <v>-0.00314960629921272</v>
      </c>
      <c r="D878" s="57">
        <v>-0.0034448113240199596</v>
      </c>
    </row>
    <row r="879" spans="1:4" ht="12.75">
      <c r="A879" s="60">
        <v>38895</v>
      </c>
      <c r="B879" s="57">
        <v>-0.0038204393505253996</v>
      </c>
      <c r="C879" s="57">
        <v>-0.00314960629921272</v>
      </c>
      <c r="D879" s="57">
        <v>-0.0034448113240199596</v>
      </c>
    </row>
    <row r="880" spans="1:4" ht="12.75">
      <c r="A880" s="60">
        <v>38896</v>
      </c>
      <c r="B880" s="57">
        <v>-0.0038204393505253996</v>
      </c>
      <c r="C880" s="57">
        <v>-0.00314960629921272</v>
      </c>
      <c r="D880" s="57">
        <v>-0.0034448113240199596</v>
      </c>
    </row>
    <row r="881" spans="1:4" ht="12.75">
      <c r="A881" s="60">
        <v>38897</v>
      </c>
      <c r="B881" s="57">
        <v>-0.0038204393505253996</v>
      </c>
      <c r="C881" s="57">
        <v>-0.00314960629921272</v>
      </c>
      <c r="D881" s="57">
        <v>-0.0034448113240199596</v>
      </c>
    </row>
    <row r="882" spans="1:4" ht="12.75">
      <c r="A882" s="60">
        <v>38898</v>
      </c>
      <c r="B882" s="57">
        <v>-0.0038204393505253996</v>
      </c>
      <c r="C882" s="57">
        <v>-0.00314960629921272</v>
      </c>
      <c r="D882" s="57">
        <v>-0.0034448113240199596</v>
      </c>
    </row>
    <row r="883" spans="1:4" ht="12.75">
      <c r="A883" s="60">
        <v>38901</v>
      </c>
      <c r="B883" s="57">
        <v>-0.0038204393505253996</v>
      </c>
      <c r="C883" s="57">
        <v>-0.00314960629921272</v>
      </c>
      <c r="D883" s="57">
        <v>-0.0034448113240199596</v>
      </c>
    </row>
    <row r="884" spans="1:4" ht="12.75">
      <c r="A884" s="60">
        <v>38902</v>
      </c>
      <c r="B884" s="57">
        <v>-0.0038204393505253996</v>
      </c>
      <c r="C884" s="57">
        <v>-0.00314960629921272</v>
      </c>
      <c r="D884" s="57">
        <v>-0.0034448113240199596</v>
      </c>
    </row>
    <row r="885" spans="1:4" ht="12.75">
      <c r="A885" s="60">
        <v>38903</v>
      </c>
      <c r="B885" s="57">
        <v>-0.0038204393505253996</v>
      </c>
      <c r="C885" s="57">
        <v>-0.00314960629921272</v>
      </c>
      <c r="D885" s="57">
        <v>-0.0034448113240199596</v>
      </c>
    </row>
    <row r="886" spans="1:4" ht="12.75">
      <c r="A886" s="60">
        <v>38904</v>
      </c>
      <c r="B886" s="57">
        <v>-0.0038204393505253996</v>
      </c>
      <c r="C886" s="57">
        <v>-0.00314960629921272</v>
      </c>
      <c r="D886" s="57">
        <v>-0.0034448113240199596</v>
      </c>
    </row>
    <row r="887" spans="1:4" ht="12.75">
      <c r="A887" s="60">
        <v>38905</v>
      </c>
      <c r="B887" s="57">
        <v>-0.0038204393505253996</v>
      </c>
      <c r="C887" s="57">
        <v>-0.00314960629921272</v>
      </c>
      <c r="D887" s="57">
        <v>-0.0034448113240199596</v>
      </c>
    </row>
    <row r="888" spans="1:4" ht="12.75">
      <c r="A888" s="60">
        <v>38908</v>
      </c>
      <c r="B888" s="57">
        <v>-0.0038204393505253996</v>
      </c>
      <c r="C888" s="57">
        <v>-0.00314960629921272</v>
      </c>
      <c r="D888" s="57">
        <v>-0.0034448113240199596</v>
      </c>
    </row>
    <row r="889" spans="1:4" ht="12.75">
      <c r="A889" s="60">
        <v>38909</v>
      </c>
      <c r="B889" s="57">
        <v>-0.0038204393505253996</v>
      </c>
      <c r="C889" s="57">
        <v>-0.00314960629921272</v>
      </c>
      <c r="D889" s="57">
        <v>-0.0034448113240199596</v>
      </c>
    </row>
    <row r="890" spans="1:4" ht="12.75">
      <c r="A890" s="60">
        <v>38910</v>
      </c>
      <c r="B890" s="57">
        <v>-0.0038204393505253996</v>
      </c>
      <c r="C890" s="57">
        <v>-0.00314960629921272</v>
      </c>
      <c r="D890" s="57">
        <v>-0.0034448113240199596</v>
      </c>
    </row>
    <row r="891" spans="1:4" ht="12.75">
      <c r="A891" s="60">
        <v>38911</v>
      </c>
      <c r="B891" s="57">
        <v>-0.0038293216630197104</v>
      </c>
      <c r="C891" s="57">
        <v>-0.00320512820512814</v>
      </c>
      <c r="D891" s="57">
        <v>-0.0035040155506675798</v>
      </c>
    </row>
    <row r="892" spans="1:4" ht="12.75">
      <c r="A892" s="60">
        <v>38912</v>
      </c>
      <c r="B892" s="57">
        <v>-0.0038293216630197104</v>
      </c>
      <c r="C892" s="57">
        <v>-0.00320512820512814</v>
      </c>
      <c r="D892" s="57">
        <v>-0.00346886941629337</v>
      </c>
    </row>
    <row r="893" spans="1:4" ht="12.75">
      <c r="A893" s="60">
        <v>38915</v>
      </c>
      <c r="B893" s="57">
        <v>-0.0038204393505253996</v>
      </c>
      <c r="C893" s="57">
        <v>-0.00314960629921272</v>
      </c>
      <c r="D893" s="57">
        <v>-0.003436714715936435</v>
      </c>
    </row>
    <row r="894" spans="1:4" ht="12.75">
      <c r="A894" s="60">
        <v>38916</v>
      </c>
      <c r="B894" s="57">
        <v>-0.0038204393505253996</v>
      </c>
      <c r="C894" s="57">
        <v>-0.00314960629921272</v>
      </c>
      <c r="D894" s="57">
        <v>-0.003436714715936435</v>
      </c>
    </row>
    <row r="895" spans="1:4" ht="12.75">
      <c r="A895" s="60">
        <v>38917</v>
      </c>
      <c r="B895" s="57">
        <v>-0.0038204393505253996</v>
      </c>
      <c r="C895" s="57">
        <v>-0.00314960629921272</v>
      </c>
      <c r="D895" s="57">
        <v>-0.003436714715936435</v>
      </c>
    </row>
    <row r="896" spans="1:4" ht="12.75">
      <c r="A896" s="60">
        <v>38918</v>
      </c>
      <c r="B896" s="57">
        <v>-0.0038204393505253996</v>
      </c>
      <c r="C896" s="57">
        <v>-0.00314960629921272</v>
      </c>
      <c r="D896" s="57">
        <v>-0.003436714715936435</v>
      </c>
    </row>
    <row r="897" spans="1:4" ht="12.75">
      <c r="A897" s="60">
        <v>38919</v>
      </c>
      <c r="B897" s="57">
        <v>-0.0038204393505253996</v>
      </c>
      <c r="C897" s="57">
        <v>-0.00314960629921272</v>
      </c>
      <c r="D897" s="57">
        <v>-0.00342476910827001</v>
      </c>
    </row>
    <row r="898" spans="1:4" ht="12.75">
      <c r="A898" s="60">
        <v>38922</v>
      </c>
      <c r="B898" s="57">
        <v>-0.0038204393505253996</v>
      </c>
      <c r="C898" s="57">
        <v>-0.00314960629921272</v>
      </c>
      <c r="D898" s="57">
        <v>-0.00342476910827001</v>
      </c>
    </row>
    <row r="899" spans="1:4" ht="12.75">
      <c r="A899" s="60">
        <v>38923</v>
      </c>
      <c r="B899" s="57">
        <v>-0.0038204393505253996</v>
      </c>
      <c r="C899" s="57">
        <v>-0.00314960629921272</v>
      </c>
      <c r="D899" s="57">
        <v>-0.00342476910827001</v>
      </c>
    </row>
    <row r="900" spans="1:4" ht="12.75">
      <c r="A900" s="60">
        <v>38924</v>
      </c>
      <c r="B900" s="57">
        <v>-0.0038204393505253996</v>
      </c>
      <c r="C900" s="57">
        <v>-0.00314960629921272</v>
      </c>
      <c r="D900" s="57">
        <v>-0.00342476910827001</v>
      </c>
    </row>
    <row r="901" spans="1:4" ht="12.75">
      <c r="A901" s="60">
        <v>38925</v>
      </c>
      <c r="B901" s="57">
        <v>-0.0038204393505253996</v>
      </c>
      <c r="C901" s="57">
        <v>-0.00314960629921272</v>
      </c>
      <c r="D901" s="57">
        <v>-0.00342476910827001</v>
      </c>
    </row>
    <row r="902" spans="1:4" ht="12.75">
      <c r="A902" s="60">
        <v>38926</v>
      </c>
      <c r="B902" s="57">
        <v>-0.0038204393505253996</v>
      </c>
      <c r="C902" s="57">
        <v>-0.00314960629921272</v>
      </c>
      <c r="D902" s="57">
        <v>-0.00342476910827001</v>
      </c>
    </row>
    <row r="903" spans="1:4" ht="12.75">
      <c r="A903" s="60">
        <v>38929</v>
      </c>
      <c r="B903" s="57">
        <v>-0.0038204393505253996</v>
      </c>
      <c r="C903" s="57">
        <v>-0.00314960629921272</v>
      </c>
      <c r="D903" s="57">
        <v>-0.00342476910827001</v>
      </c>
    </row>
    <row r="904" spans="1:4" ht="12.75">
      <c r="A904" s="60">
        <v>38930</v>
      </c>
      <c r="B904" s="57">
        <v>-0.0038204393505253996</v>
      </c>
      <c r="C904" s="57">
        <v>-0.00314960629921272</v>
      </c>
      <c r="D904" s="57">
        <v>-0.00342476910827001</v>
      </c>
    </row>
    <row r="905" spans="1:4" ht="12.75">
      <c r="A905" s="60">
        <v>38931</v>
      </c>
      <c r="B905" s="57">
        <v>-0.0038293216630197104</v>
      </c>
      <c r="C905" s="57">
        <v>-0.00320512820512814</v>
      </c>
      <c r="D905" s="57">
        <v>-0.003456756931686385</v>
      </c>
    </row>
    <row r="906" spans="1:4" ht="12.75">
      <c r="A906" s="60">
        <v>38932</v>
      </c>
      <c r="B906" s="57">
        <v>-0.0038610038610038797</v>
      </c>
      <c r="C906" s="57">
        <v>-0.00331125827814582</v>
      </c>
      <c r="D906" s="57">
        <v>-0.0035768294187252096</v>
      </c>
    </row>
    <row r="907" spans="1:4" ht="12.75">
      <c r="A907" s="60">
        <v>38933</v>
      </c>
      <c r="B907" s="57">
        <v>-0.0038610038610038797</v>
      </c>
      <c r="C907" s="57">
        <v>-0.00330812854442345</v>
      </c>
      <c r="D907" s="57">
        <v>-0.0035768294187252096</v>
      </c>
    </row>
    <row r="908" spans="1:4" ht="12.75">
      <c r="A908" s="60">
        <v>38936</v>
      </c>
      <c r="B908" s="57">
        <v>-0.0038610038610038797</v>
      </c>
      <c r="C908" s="57">
        <v>-0.00330812854442345</v>
      </c>
      <c r="D908" s="57">
        <v>-0.0035768294187252096</v>
      </c>
    </row>
    <row r="909" spans="1:4" ht="12.75">
      <c r="A909" s="60">
        <v>38937</v>
      </c>
      <c r="B909" s="57">
        <v>-0.0038610038610038797</v>
      </c>
      <c r="C909" s="57">
        <v>-0.00330812854442345</v>
      </c>
      <c r="D909" s="57">
        <v>-0.0035768294187252096</v>
      </c>
    </row>
    <row r="910" spans="1:4" ht="12.75">
      <c r="A910" s="60">
        <v>38938</v>
      </c>
      <c r="B910" s="57">
        <v>-0.0038610038610038797</v>
      </c>
      <c r="C910" s="57">
        <v>-0.00330812854442345</v>
      </c>
      <c r="D910" s="57">
        <v>-0.0035768294187252096</v>
      </c>
    </row>
    <row r="911" spans="1:4" ht="12.75">
      <c r="A911" s="60">
        <v>38939</v>
      </c>
      <c r="B911" s="57">
        <v>-0.0038610038610038797</v>
      </c>
      <c r="C911" s="57">
        <v>-0.00330812854442345</v>
      </c>
      <c r="D911" s="57">
        <v>-0.0035768294187252096</v>
      </c>
    </row>
    <row r="912" spans="1:4" ht="12.75">
      <c r="A912" s="60">
        <v>38940</v>
      </c>
      <c r="B912" s="57">
        <v>-0.00388538125303537</v>
      </c>
      <c r="C912" s="57">
        <v>-0.00330812854442345</v>
      </c>
      <c r="D912" s="57">
        <v>-0.0035768294187252096</v>
      </c>
    </row>
    <row r="913" spans="1:4" ht="12.75">
      <c r="A913" s="60">
        <v>38943</v>
      </c>
      <c r="B913" s="57">
        <v>-0.0038610038610038797</v>
      </c>
      <c r="C913" s="57">
        <v>-0.00330812854442345</v>
      </c>
      <c r="D913" s="57">
        <v>-0.003527442222741845</v>
      </c>
    </row>
    <row r="914" spans="1:4" ht="12.75">
      <c r="A914" s="60">
        <v>38945</v>
      </c>
      <c r="B914" s="57">
        <v>-0.0038610038610038797</v>
      </c>
      <c r="C914" s="57">
        <v>-0.00330812854442345</v>
      </c>
      <c r="D914" s="57">
        <v>-0.003527442222741845</v>
      </c>
    </row>
    <row r="915" spans="1:4" ht="12.75">
      <c r="A915" s="60">
        <v>38946</v>
      </c>
      <c r="B915" s="57">
        <v>-0.0038610038610038797</v>
      </c>
      <c r="C915" s="57">
        <v>-0.00330812854442345</v>
      </c>
      <c r="D915" s="57">
        <v>-0.003527442222741845</v>
      </c>
    </row>
    <row r="916" spans="1:4" ht="12.75">
      <c r="A916" s="60">
        <v>38947</v>
      </c>
      <c r="B916" s="57">
        <v>-0.0038610038610038797</v>
      </c>
      <c r="C916" s="57">
        <v>-0.00330812854442345</v>
      </c>
      <c r="D916" s="57">
        <v>-0.003527442222741845</v>
      </c>
    </row>
    <row r="917" spans="1:4" ht="12.75">
      <c r="A917" s="60">
        <v>38950</v>
      </c>
      <c r="B917" s="57">
        <v>-0.0038610038610038797</v>
      </c>
      <c r="C917" s="57">
        <v>-0.00330812854442345</v>
      </c>
      <c r="D917" s="57">
        <v>-0.003527442222741845</v>
      </c>
    </row>
    <row r="918" spans="1:4" ht="12.75">
      <c r="A918" s="60">
        <v>38951</v>
      </c>
      <c r="B918" s="57">
        <v>-0.0038610038610038797</v>
      </c>
      <c r="C918" s="57">
        <v>-0.00330812854442345</v>
      </c>
      <c r="D918" s="57">
        <v>-0.003527442222741845</v>
      </c>
    </row>
    <row r="919" spans="1:4" ht="12.75">
      <c r="A919" s="60">
        <v>38952</v>
      </c>
      <c r="B919" s="57">
        <v>-0.0038610038610038797</v>
      </c>
      <c r="C919" s="57">
        <v>-0.00330812854442345</v>
      </c>
      <c r="D919" s="57">
        <v>-0.003527442222741845</v>
      </c>
    </row>
    <row r="920" spans="1:4" ht="12.75">
      <c r="A920" s="60">
        <v>38953</v>
      </c>
      <c r="B920" s="57">
        <v>-0.0038610038610038797</v>
      </c>
      <c r="C920" s="57">
        <v>-0.00330812854442345</v>
      </c>
      <c r="D920" s="57">
        <v>-0.0035310360537851504</v>
      </c>
    </row>
    <row r="921" spans="1:4" ht="12.75">
      <c r="A921" s="60">
        <v>38954</v>
      </c>
      <c r="B921" s="57">
        <v>-0.0038293216630197104</v>
      </c>
      <c r="C921" s="57">
        <v>-0.00320170757737453</v>
      </c>
      <c r="D921" s="57">
        <v>-0.003527442222741845</v>
      </c>
    </row>
    <row r="922" spans="1:4" ht="12.75">
      <c r="A922" s="60">
        <v>38957</v>
      </c>
      <c r="B922" s="57">
        <v>-0.0038204393505253996</v>
      </c>
      <c r="C922" s="57">
        <v>-0.00314960629921272</v>
      </c>
      <c r="D922" s="57">
        <v>-0.0034534295056683952</v>
      </c>
    </row>
    <row r="923" spans="1:4" ht="12.75">
      <c r="A923" s="60">
        <v>38958</v>
      </c>
      <c r="B923" s="57">
        <v>-0.00381861575178989</v>
      </c>
      <c r="C923" s="57">
        <v>-0.0031488978857400003</v>
      </c>
      <c r="D923" s="57">
        <v>-0.003436714715936435</v>
      </c>
    </row>
    <row r="924" spans="1:4" ht="12.75">
      <c r="A924" s="60">
        <v>38959</v>
      </c>
      <c r="B924" s="57">
        <v>-0.00381861575178989</v>
      </c>
      <c r="C924" s="57">
        <v>-0.0031488978857400003</v>
      </c>
      <c r="D924" s="57">
        <v>-0.003436714715936435</v>
      </c>
    </row>
    <row r="925" spans="1:4" ht="12.75">
      <c r="A925" s="60">
        <v>38960</v>
      </c>
      <c r="B925" s="57">
        <v>-0.0037878787878788</v>
      </c>
      <c r="C925" s="57">
        <v>-0.0031331592689294403</v>
      </c>
      <c r="D925" s="57">
        <v>-0.003399266673818355</v>
      </c>
    </row>
    <row r="926" spans="1:4" ht="12.75">
      <c r="A926" s="60">
        <v>38961</v>
      </c>
      <c r="B926" s="57">
        <v>-0.00364583333333335</v>
      </c>
      <c r="C926" s="57">
        <v>-0.00304083405734145</v>
      </c>
      <c r="D926" s="57">
        <v>-0.00334292177507184</v>
      </c>
    </row>
    <row r="927" spans="1:4" ht="12.75">
      <c r="A927" s="60">
        <v>38964</v>
      </c>
      <c r="B927" s="57">
        <v>-0.00364583333333335</v>
      </c>
      <c r="C927" s="57">
        <v>-0.00304083405734145</v>
      </c>
      <c r="D927" s="57">
        <v>-0.00334292177507184</v>
      </c>
    </row>
    <row r="928" spans="1:4" ht="12.75">
      <c r="A928" s="60">
        <v>38965</v>
      </c>
      <c r="B928" s="57">
        <v>-0.0036264732547596702</v>
      </c>
      <c r="C928" s="57">
        <v>-0.00299102691924221</v>
      </c>
      <c r="D928" s="57">
        <v>-0.003334667200213305</v>
      </c>
    </row>
    <row r="929" spans="1:4" ht="12.75">
      <c r="A929" s="60">
        <v>38966</v>
      </c>
      <c r="B929" s="57">
        <v>-0.0036264732547596702</v>
      </c>
      <c r="C929" s="57">
        <v>-0.00299102691924221</v>
      </c>
      <c r="D929" s="57">
        <v>-0.003334667200213305</v>
      </c>
    </row>
    <row r="930" spans="1:4" ht="12.75">
      <c r="A930" s="60">
        <v>38967</v>
      </c>
      <c r="B930" s="57">
        <v>-0.00364583333333335</v>
      </c>
      <c r="C930" s="57">
        <v>-0.00299102691924221</v>
      </c>
      <c r="D930" s="57">
        <v>-0.00334002453440381</v>
      </c>
    </row>
    <row r="931" spans="1:4" ht="12.75">
      <c r="A931" s="60">
        <v>38968</v>
      </c>
      <c r="B931" s="57">
        <v>-0.00364583333333335</v>
      </c>
      <c r="C931" s="57">
        <v>-0.00299102691924221</v>
      </c>
      <c r="D931" s="57">
        <v>-0.00334002453440381</v>
      </c>
    </row>
    <row r="932" spans="1:4" ht="12.75">
      <c r="A932" s="60">
        <v>38971</v>
      </c>
      <c r="B932" s="57">
        <v>-0.00364583333333335</v>
      </c>
      <c r="C932" s="57">
        <v>-0.00299102691924221</v>
      </c>
      <c r="D932" s="57">
        <v>-0.0033657611474655746</v>
      </c>
    </row>
    <row r="933" spans="1:4" ht="12.75">
      <c r="A933" s="60">
        <v>38972</v>
      </c>
      <c r="B933" s="57">
        <v>-0.0036264732547596702</v>
      </c>
      <c r="C933" s="57">
        <v>-0.0029838022165388</v>
      </c>
      <c r="D933" s="57">
        <v>-0.0032963450907955</v>
      </c>
    </row>
    <row r="934" spans="1:4" ht="12.75">
      <c r="A934" s="60">
        <v>38973</v>
      </c>
      <c r="B934" s="57">
        <v>-0.0035928143712574802</v>
      </c>
      <c r="C934" s="57">
        <v>-0.00298359025360511</v>
      </c>
      <c r="D934" s="57">
        <v>-0.0032833894682048398</v>
      </c>
    </row>
    <row r="935" spans="1:4" ht="12.75">
      <c r="A935" s="60">
        <v>38974</v>
      </c>
      <c r="B935" s="57">
        <v>-0.0035928143712574802</v>
      </c>
      <c r="C935" s="57">
        <v>-0.00298359025360511</v>
      </c>
      <c r="D935" s="57">
        <v>-0.0032833894682048398</v>
      </c>
    </row>
    <row r="936" spans="1:4" ht="12.75">
      <c r="A936" s="60">
        <v>38975</v>
      </c>
      <c r="B936" s="57">
        <v>-0.0035928143712574802</v>
      </c>
      <c r="C936" s="57">
        <v>-0.00298359025360511</v>
      </c>
      <c r="D936" s="57">
        <v>-0.0032833894682048398</v>
      </c>
    </row>
    <row r="937" spans="1:4" ht="12.75">
      <c r="A937" s="60">
        <v>38978</v>
      </c>
      <c r="B937" s="57">
        <v>-0.0035928143712574802</v>
      </c>
      <c r="C937" s="57">
        <v>-0.00298359025360511</v>
      </c>
      <c r="D937" s="57">
        <v>-0.0032833894682048398</v>
      </c>
    </row>
    <row r="938" spans="1:4" ht="12.75">
      <c r="A938" s="60">
        <v>38979</v>
      </c>
      <c r="B938" s="57">
        <v>-0.0035928143712574802</v>
      </c>
      <c r="C938" s="57">
        <v>-0.00298359025360511</v>
      </c>
      <c r="D938" s="57">
        <v>-0.0032833894682048398</v>
      </c>
    </row>
    <row r="939" spans="1:4" ht="12.75">
      <c r="A939" s="60">
        <v>38980</v>
      </c>
      <c r="B939" s="57">
        <v>-0.0035643564356435597</v>
      </c>
      <c r="C939" s="57">
        <v>-0.00298359025360511</v>
      </c>
      <c r="D939" s="57">
        <v>-0.0032895092787966597</v>
      </c>
    </row>
    <row r="940" spans="1:4" ht="12.75">
      <c r="A940" s="60">
        <v>38981</v>
      </c>
      <c r="B940" s="57">
        <v>-0.0034856700232377903</v>
      </c>
      <c r="C940" s="57">
        <v>-0.0029629629629629</v>
      </c>
      <c r="D940" s="57">
        <v>-0.003275260576497935</v>
      </c>
    </row>
    <row r="941" spans="1:4" ht="12.75">
      <c r="A941" s="60">
        <v>38982</v>
      </c>
      <c r="B941" s="57">
        <v>-0.0035643564356435597</v>
      </c>
      <c r="C941" s="57">
        <v>-0.00298359025360511</v>
      </c>
      <c r="D941" s="57">
        <v>-0.003275260576497935</v>
      </c>
    </row>
    <row r="942" spans="1:4" ht="12.75">
      <c r="A942" s="60">
        <v>38985</v>
      </c>
      <c r="B942" s="57">
        <v>-0.0035643564356435597</v>
      </c>
      <c r="C942" s="57">
        <v>-0.00298359025360511</v>
      </c>
      <c r="D942" s="57">
        <v>-0.003275260576497935</v>
      </c>
    </row>
    <row r="943" spans="1:4" ht="12.75">
      <c r="A943" s="60">
        <v>38986</v>
      </c>
      <c r="B943" s="57">
        <v>-0.0035643564356435597</v>
      </c>
      <c r="C943" s="57">
        <v>-0.00298359025360511</v>
      </c>
      <c r="D943" s="57">
        <v>-0.003275260576497935</v>
      </c>
    </row>
    <row r="944" spans="1:4" ht="12.75">
      <c r="A944" s="60">
        <v>38987</v>
      </c>
      <c r="B944" s="57">
        <v>-0.0035643564356435597</v>
      </c>
      <c r="C944" s="57">
        <v>-0.00298359025360511</v>
      </c>
      <c r="D944" s="57">
        <v>-0.003275260576497935</v>
      </c>
    </row>
    <row r="945" spans="1:4" ht="12.75">
      <c r="A945" s="60">
        <v>38988</v>
      </c>
      <c r="B945" s="57">
        <v>-0.0035643564356435597</v>
      </c>
      <c r="C945" s="57">
        <v>-0.00298359025360511</v>
      </c>
      <c r="D945" s="57">
        <v>-0.003275260576497935</v>
      </c>
    </row>
    <row r="946" spans="1:4" ht="12.75">
      <c r="A946" s="60">
        <v>38989</v>
      </c>
      <c r="B946" s="57">
        <v>-0.0035643564356435597</v>
      </c>
      <c r="C946" s="57">
        <v>-0.00298359025360511</v>
      </c>
      <c r="D946" s="57">
        <v>-0.003275260576497935</v>
      </c>
    </row>
    <row r="947" spans="1:4" ht="12.75">
      <c r="A947" s="60">
        <v>38992</v>
      </c>
      <c r="B947" s="57">
        <v>-0.0035643564356435597</v>
      </c>
      <c r="C947" s="57">
        <v>-0.00298359025360511</v>
      </c>
      <c r="D947" s="57">
        <v>-0.003275260576497935</v>
      </c>
    </row>
    <row r="948" spans="1:4" ht="12.75">
      <c r="A948" s="60">
        <v>38993</v>
      </c>
      <c r="B948" s="57">
        <v>-0.0035643564356435597</v>
      </c>
      <c r="C948" s="57">
        <v>-0.00298359025360511</v>
      </c>
      <c r="D948" s="57">
        <v>-0.003275260576497935</v>
      </c>
    </row>
    <row r="949" spans="1:4" ht="12.75">
      <c r="A949" s="60">
        <v>38994</v>
      </c>
      <c r="B949" s="57">
        <v>-0.0035643564356435597</v>
      </c>
      <c r="C949" s="57">
        <v>-0.00298359025360511</v>
      </c>
      <c r="D949" s="57">
        <v>-0.003275260576497935</v>
      </c>
    </row>
    <row r="950" spans="1:4" ht="12.75">
      <c r="A950" s="60">
        <v>38995</v>
      </c>
      <c r="B950" s="57">
        <v>-0.0035643564356435597</v>
      </c>
      <c r="C950" s="57">
        <v>-0.00298359025360511</v>
      </c>
      <c r="D950" s="57">
        <v>-0.003275260576497935</v>
      </c>
    </row>
    <row r="951" spans="1:4" ht="12.75">
      <c r="A951" s="60">
        <v>38996</v>
      </c>
      <c r="B951" s="57">
        <v>-0.0035643564356435597</v>
      </c>
      <c r="C951" s="57">
        <v>-0.00298359025360511</v>
      </c>
      <c r="D951" s="57">
        <v>-0.003275260576497935</v>
      </c>
    </row>
    <row r="952" spans="1:4" ht="12.75">
      <c r="A952" s="60">
        <v>38999</v>
      </c>
      <c r="B952" s="57">
        <v>-0.0034856700232377903</v>
      </c>
      <c r="C952" s="57">
        <v>-0.0029629629629629</v>
      </c>
      <c r="D952" s="57">
        <v>-0.0032615903139388046</v>
      </c>
    </row>
    <row r="953" spans="1:4" ht="12.75">
      <c r="A953" s="60">
        <v>39000</v>
      </c>
      <c r="B953" s="57">
        <v>-0.0034791252485089604</v>
      </c>
      <c r="C953" s="57">
        <v>-0.0029215358931552696</v>
      </c>
      <c r="D953" s="57">
        <v>-0.003201199987476535</v>
      </c>
    </row>
    <row r="954" spans="1:4" ht="12.75">
      <c r="A954" s="60">
        <v>39001</v>
      </c>
      <c r="B954" s="57">
        <v>-0.00347222222222224</v>
      </c>
      <c r="C954" s="57">
        <v>-0.0029215358931552696</v>
      </c>
      <c r="D954" s="57">
        <v>-0.003170420355020165</v>
      </c>
    </row>
    <row r="955" spans="1:4" ht="12.75">
      <c r="A955" s="60">
        <v>39002</v>
      </c>
      <c r="B955" s="57">
        <v>-0.00347088314693405</v>
      </c>
      <c r="C955" s="57">
        <v>-0.00291909924937449</v>
      </c>
      <c r="D955" s="57">
        <v>-0.00315956554725872</v>
      </c>
    </row>
    <row r="956" spans="1:4" ht="12.75">
      <c r="A956" s="60">
        <v>39003</v>
      </c>
      <c r="B956" s="57">
        <v>-0.00339366515837104</v>
      </c>
      <c r="C956" s="57">
        <v>-0.00291909924937449</v>
      </c>
      <c r="D956" s="57">
        <v>-0.003109964943385515</v>
      </c>
    </row>
    <row r="957" spans="1:4" ht="12.75">
      <c r="A957" s="60">
        <v>39006</v>
      </c>
      <c r="B957" s="57">
        <v>-0.00339366515837104</v>
      </c>
      <c r="C957" s="57">
        <v>-0.00291909924937449</v>
      </c>
      <c r="D957" s="57">
        <v>-0.003109964943385515</v>
      </c>
    </row>
    <row r="958" spans="1:4" ht="12.75">
      <c r="A958" s="60">
        <v>39007</v>
      </c>
      <c r="B958" s="57">
        <v>-0.00338983050847457</v>
      </c>
      <c r="C958" s="57">
        <v>-0.00283125707814274</v>
      </c>
      <c r="D958" s="57">
        <v>-0.0030559583183825453</v>
      </c>
    </row>
    <row r="959" spans="1:4" ht="12.75">
      <c r="A959" s="60">
        <v>39008</v>
      </c>
      <c r="B959" s="57">
        <v>-0.00338983050847457</v>
      </c>
      <c r="C959" s="57">
        <v>-0.00281214848143986</v>
      </c>
      <c r="D959" s="57">
        <v>-0.0030481210330967046</v>
      </c>
    </row>
    <row r="960" spans="1:4" ht="12.75">
      <c r="A960" s="60">
        <v>39009</v>
      </c>
      <c r="B960" s="57">
        <v>-0.00338983050847457</v>
      </c>
      <c r="C960" s="57">
        <v>-0.00281214848143986</v>
      </c>
      <c r="D960" s="57">
        <v>-0.0030481210330967046</v>
      </c>
    </row>
    <row r="961" spans="1:4" ht="12.75">
      <c r="A961" s="60">
        <v>39010</v>
      </c>
      <c r="B961" s="57">
        <v>-0.00338983050847457</v>
      </c>
      <c r="C961" s="57">
        <v>-0.00281214848143986</v>
      </c>
      <c r="D961" s="57">
        <v>-0.0030481210330967046</v>
      </c>
    </row>
    <row r="962" spans="1:4" ht="12.75">
      <c r="A962" s="60">
        <v>39013</v>
      </c>
      <c r="B962" s="57">
        <v>-0.00338983050847457</v>
      </c>
      <c r="C962" s="57">
        <v>-0.00281214848143986</v>
      </c>
      <c r="D962" s="57">
        <v>-0.0030481210330967046</v>
      </c>
    </row>
    <row r="963" spans="1:4" ht="12.75">
      <c r="A963" s="60">
        <v>39014</v>
      </c>
      <c r="B963" s="57">
        <v>-0.00331308669243505</v>
      </c>
      <c r="C963" s="57">
        <v>-0.00277777777777782</v>
      </c>
      <c r="D963" s="57">
        <v>-0.003043125345283645</v>
      </c>
    </row>
    <row r="964" spans="1:4" ht="12.75">
      <c r="A964" s="60">
        <v>39015</v>
      </c>
      <c r="B964" s="57">
        <v>-0.00331308669243505</v>
      </c>
      <c r="C964" s="57">
        <v>-0.00277777777777782</v>
      </c>
      <c r="D964" s="57">
        <v>-0.003043125345283645</v>
      </c>
    </row>
    <row r="965" spans="1:4" ht="12.75">
      <c r="A965" s="60">
        <v>39016</v>
      </c>
      <c r="B965" s="57">
        <v>-0.00331125827814577</v>
      </c>
      <c r="C965" s="57">
        <v>-0.00276854928017703</v>
      </c>
      <c r="D965" s="57">
        <v>-0.002957600163947785</v>
      </c>
    </row>
    <row r="966" spans="1:4" ht="12.75">
      <c r="A966" s="60">
        <v>39017</v>
      </c>
      <c r="B966" s="57">
        <v>-0.00331125827814577</v>
      </c>
      <c r="C966" s="57">
        <v>-0.00276854928017703</v>
      </c>
      <c r="D966" s="57">
        <v>-0.002957600163947785</v>
      </c>
    </row>
    <row r="967" spans="1:4" ht="12.75">
      <c r="A967" s="60">
        <v>39020</v>
      </c>
      <c r="B967" s="57">
        <v>-0.00331308669243505</v>
      </c>
      <c r="C967" s="57">
        <v>-0.00277777777777782</v>
      </c>
      <c r="D967" s="57">
        <v>-0.003043125345283645</v>
      </c>
    </row>
    <row r="968" spans="1:4" ht="12.75">
      <c r="A968" s="60">
        <v>39021</v>
      </c>
      <c r="B968" s="57">
        <v>-0.00331308669243505</v>
      </c>
      <c r="C968" s="57">
        <v>-0.00277777777777782</v>
      </c>
      <c r="D968" s="57">
        <v>-0.003043125345283645</v>
      </c>
    </row>
    <row r="969" spans="1:4" ht="12.75">
      <c r="A969" s="60">
        <v>39023</v>
      </c>
      <c r="B969" s="57">
        <v>-0.00331308669243505</v>
      </c>
      <c r="C969" s="57">
        <v>-0.00277777777777782</v>
      </c>
      <c r="D969" s="57">
        <v>-0.003043125345283645</v>
      </c>
    </row>
    <row r="970" spans="1:4" ht="12.75">
      <c r="A970" s="60">
        <v>39024</v>
      </c>
      <c r="B970" s="57">
        <v>-0.00331125827814577</v>
      </c>
      <c r="C970" s="57">
        <v>-0.00276854928017703</v>
      </c>
      <c r="D970" s="57">
        <v>-0.002957600163947785</v>
      </c>
    </row>
    <row r="971" spans="1:4" ht="12.75">
      <c r="A971" s="60">
        <v>39027</v>
      </c>
      <c r="B971" s="57">
        <v>-0.00331125827814577</v>
      </c>
      <c r="C971" s="57">
        <v>-0.00276854928017703</v>
      </c>
      <c r="D971" s="57">
        <v>-0.002957600163947785</v>
      </c>
    </row>
    <row r="972" spans="1:4" ht="12.75">
      <c r="A972" s="60">
        <v>39028</v>
      </c>
      <c r="B972" s="57">
        <v>-0.00331125827814577</v>
      </c>
      <c r="C972" s="57">
        <v>-0.00276854928017703</v>
      </c>
      <c r="D972" s="57">
        <v>-0.002957600163947785</v>
      </c>
    </row>
    <row r="973" spans="1:4" ht="12.75">
      <c r="A973" s="60">
        <v>39029</v>
      </c>
      <c r="B973" s="57">
        <v>-0.00322432058959006</v>
      </c>
      <c r="C973" s="57">
        <v>-0.0027247956403269203</v>
      </c>
      <c r="D973" s="57">
        <v>-0.00290058175894649</v>
      </c>
    </row>
    <row r="974" spans="1:4" ht="12.75">
      <c r="A974" s="60">
        <v>39030</v>
      </c>
      <c r="B974" s="57">
        <v>-0.00322432058959006</v>
      </c>
      <c r="C974" s="57">
        <v>-0.00270688321732406</v>
      </c>
      <c r="D974" s="57">
        <v>-0.0028964138078704104</v>
      </c>
    </row>
    <row r="975" spans="1:4" ht="12.75">
      <c r="A975" s="60">
        <v>39031</v>
      </c>
      <c r="B975" s="57">
        <v>-0.00322432058959006</v>
      </c>
      <c r="C975" s="57">
        <v>-0.0026109660574411097</v>
      </c>
      <c r="D975" s="57">
        <v>-0.0028964138078704104</v>
      </c>
    </row>
    <row r="976" spans="1:4" ht="12.75">
      <c r="A976" s="60">
        <v>39034</v>
      </c>
      <c r="B976" s="57">
        <v>-0.00322283609576429</v>
      </c>
      <c r="C976" s="57">
        <v>-0.00259451445515198</v>
      </c>
      <c r="D976" s="57">
        <v>-0.0028964138078704104</v>
      </c>
    </row>
    <row r="977" spans="1:4" ht="12.75">
      <c r="A977" s="60">
        <v>39035</v>
      </c>
      <c r="B977" s="57">
        <v>-0.00322283609576429</v>
      </c>
      <c r="C977" s="57">
        <v>-0.00259451445515198</v>
      </c>
      <c r="D977" s="57">
        <v>-0.0028964138078704104</v>
      </c>
    </row>
    <row r="978" spans="1:4" ht="12.75">
      <c r="A978" s="60">
        <v>39036</v>
      </c>
      <c r="B978" s="57">
        <v>-0.00322432058959006</v>
      </c>
      <c r="C978" s="57">
        <v>-0.00259451445515198</v>
      </c>
      <c r="D978" s="57">
        <v>-0.00290058175894649</v>
      </c>
    </row>
    <row r="979" spans="1:4" ht="12.75">
      <c r="A979" s="60">
        <v>39037</v>
      </c>
      <c r="B979" s="57">
        <v>-0.00322283609576429</v>
      </c>
      <c r="C979" s="57">
        <v>-0.0025878003696857797</v>
      </c>
      <c r="D979" s="57">
        <v>-0.0028817460876112257</v>
      </c>
    </row>
    <row r="980" spans="1:4" ht="12.75">
      <c r="A980" s="60">
        <v>39038</v>
      </c>
      <c r="B980" s="57">
        <v>-0.00322283609576429</v>
      </c>
      <c r="C980" s="57">
        <v>-0.0025878003696857797</v>
      </c>
      <c r="D980" s="57">
        <v>-0.0028817460876112257</v>
      </c>
    </row>
    <row r="981" spans="1:4" ht="12.75">
      <c r="A981" s="60">
        <v>39041</v>
      </c>
      <c r="B981" s="57">
        <v>-0.00322283609576429</v>
      </c>
      <c r="C981" s="57">
        <v>-0.0025878003696857797</v>
      </c>
      <c r="D981" s="57">
        <v>-0.0028817460876112257</v>
      </c>
    </row>
    <row r="982" spans="1:4" ht="12.75">
      <c r="A982" s="60">
        <v>39042</v>
      </c>
      <c r="B982" s="57">
        <v>-0.00322283609576429</v>
      </c>
      <c r="C982" s="57">
        <v>-0.0025878003696857797</v>
      </c>
      <c r="D982" s="57">
        <v>-0.0028817460876112257</v>
      </c>
    </row>
    <row r="983" spans="1:4" ht="12.75">
      <c r="A983" s="60">
        <v>39043</v>
      </c>
      <c r="B983" s="57">
        <v>-0.00322283609576429</v>
      </c>
      <c r="C983" s="57">
        <v>-0.0025878003696857797</v>
      </c>
      <c r="D983" s="57">
        <v>-0.0028817460876112257</v>
      </c>
    </row>
    <row r="984" spans="1:4" ht="12.75">
      <c r="A984" s="60">
        <v>39044</v>
      </c>
      <c r="B984" s="57">
        <v>-0.00322283609576429</v>
      </c>
      <c r="C984" s="57">
        <v>-0.0025878003696857797</v>
      </c>
      <c r="D984" s="57">
        <v>-0.0028817460876112257</v>
      </c>
    </row>
    <row r="985" spans="1:4" ht="12.75">
      <c r="A985" s="60">
        <v>39045</v>
      </c>
      <c r="B985" s="57">
        <v>-0.00322283609576429</v>
      </c>
      <c r="C985" s="57">
        <v>-0.0025878003696857797</v>
      </c>
      <c r="D985" s="57">
        <v>-0.0028817460876112257</v>
      </c>
    </row>
    <row r="986" spans="1:4" ht="12.75">
      <c r="A986" s="60">
        <v>39048</v>
      </c>
      <c r="B986" s="57">
        <v>-0.0032169117647059</v>
      </c>
      <c r="C986" s="57">
        <v>-0.00257289879931384</v>
      </c>
      <c r="D986" s="57">
        <v>-0.0028560703355387496</v>
      </c>
    </row>
    <row r="987" spans="1:4" ht="12.75">
      <c r="A987" s="60">
        <v>39049</v>
      </c>
      <c r="B987" s="57">
        <v>-0.0032169117647059</v>
      </c>
      <c r="C987" s="57">
        <v>-0.00257289879931384</v>
      </c>
      <c r="D987" s="57">
        <v>-0.0028560703355387496</v>
      </c>
    </row>
    <row r="988" spans="1:4" ht="12.75">
      <c r="A988" s="60">
        <v>39050</v>
      </c>
      <c r="B988" s="57">
        <v>-0.0032169117647059</v>
      </c>
      <c r="C988" s="57">
        <v>-0.00257289879931384</v>
      </c>
      <c r="D988" s="57">
        <v>-0.0028560703355387496</v>
      </c>
    </row>
    <row r="989" spans="1:4" ht="12.75">
      <c r="A989" s="60">
        <v>39051</v>
      </c>
      <c r="B989" s="57">
        <v>-0.0032169117647059</v>
      </c>
      <c r="C989" s="57">
        <v>-0.00257289879931384</v>
      </c>
      <c r="D989" s="57">
        <v>-0.0028560703355387496</v>
      </c>
    </row>
    <row r="990" spans="1:4" ht="12.75">
      <c r="A990" s="60">
        <v>39052</v>
      </c>
      <c r="B990" s="57">
        <v>-0.0032169117647059</v>
      </c>
      <c r="C990" s="57">
        <v>-0.00257289879931384</v>
      </c>
      <c r="D990" s="57">
        <v>-0.0028560703355387496</v>
      </c>
    </row>
    <row r="991" spans="1:4" ht="12.75">
      <c r="A991" s="60">
        <v>39055</v>
      </c>
      <c r="B991" s="57">
        <v>-0.0032169117647059</v>
      </c>
      <c r="C991" s="57">
        <v>-0.00257289879931384</v>
      </c>
      <c r="D991" s="57">
        <v>-0.0028560703355387496</v>
      </c>
    </row>
    <row r="992" spans="1:4" ht="12.75">
      <c r="A992" s="60">
        <v>39056</v>
      </c>
      <c r="B992" s="57">
        <v>-0.0032169117647059</v>
      </c>
      <c r="C992" s="57">
        <v>-0.00257289879931384</v>
      </c>
      <c r="D992" s="57">
        <v>-0.0028560703355387496</v>
      </c>
    </row>
    <row r="993" spans="1:4" ht="12.75">
      <c r="A993" s="60">
        <v>39057</v>
      </c>
      <c r="B993" s="57">
        <v>-0.00319634703196348</v>
      </c>
      <c r="C993" s="57">
        <v>-0.00256316367630906</v>
      </c>
      <c r="D993" s="57">
        <v>-0.0028496688050299946</v>
      </c>
    </row>
    <row r="994" spans="1:4" ht="12.75">
      <c r="A994" s="60">
        <v>39058</v>
      </c>
      <c r="B994" s="57">
        <v>-0.00319634703196348</v>
      </c>
      <c r="C994" s="57">
        <v>-0.00256316367630906</v>
      </c>
      <c r="D994" s="57">
        <v>-0.0028496688050299946</v>
      </c>
    </row>
    <row r="995" spans="1:4" ht="12.75">
      <c r="A995" s="60">
        <v>39059</v>
      </c>
      <c r="B995" s="57">
        <v>-0.00319634703196348</v>
      </c>
      <c r="C995" s="57">
        <v>-0.00256316367630906</v>
      </c>
      <c r="D995" s="57">
        <v>-0.0028496688050299946</v>
      </c>
    </row>
    <row r="996" spans="1:4" ht="12.75">
      <c r="A996" s="60">
        <v>39062</v>
      </c>
      <c r="B996" s="57">
        <v>-0.00319634703196348</v>
      </c>
      <c r="C996" s="57">
        <v>-0.00256316367630906</v>
      </c>
      <c r="D996" s="57">
        <v>-0.0028496688050299946</v>
      </c>
    </row>
    <row r="997" spans="1:4" ht="12.75">
      <c r="A997" s="60">
        <v>39063</v>
      </c>
      <c r="B997" s="57">
        <v>-0.00319634703196348</v>
      </c>
      <c r="C997" s="57">
        <v>-0.00256316367630906</v>
      </c>
      <c r="D997" s="57">
        <v>-0.0028496688050299946</v>
      </c>
    </row>
    <row r="998" spans="1:4" ht="12.75">
      <c r="A998" s="60">
        <v>39064</v>
      </c>
      <c r="B998" s="57">
        <v>-0.00319634703196348</v>
      </c>
      <c r="C998" s="57">
        <v>-0.00256316367630906</v>
      </c>
      <c r="D998" s="57">
        <v>-0.0028496688050299946</v>
      </c>
    </row>
    <row r="999" spans="1:4" ht="12.75">
      <c r="A999" s="60">
        <v>39065</v>
      </c>
      <c r="B999" s="57">
        <v>-0.00319634703196348</v>
      </c>
      <c r="C999" s="57">
        <v>-0.00256316367630906</v>
      </c>
      <c r="D999" s="57">
        <v>-0.0028496688050299946</v>
      </c>
    </row>
    <row r="1000" spans="1:4" ht="12.75">
      <c r="A1000" s="60">
        <v>39066</v>
      </c>
      <c r="B1000" s="57">
        <v>-0.0032169117647059</v>
      </c>
      <c r="C1000" s="57">
        <v>-0.00257289879931384</v>
      </c>
      <c r="D1000" s="57">
        <v>-0.0028531960879757</v>
      </c>
    </row>
    <row r="1001" spans="1:4" ht="12.75">
      <c r="A1001" s="60">
        <v>39069</v>
      </c>
      <c r="B1001" s="57">
        <v>-0.0032169117647059</v>
      </c>
      <c r="C1001" s="57">
        <v>-0.00257289879931384</v>
      </c>
      <c r="D1001" s="57">
        <v>-0.0028531960879757</v>
      </c>
    </row>
    <row r="1002" spans="1:4" ht="12.75">
      <c r="A1002" s="60">
        <v>39070</v>
      </c>
      <c r="B1002" s="57">
        <v>-0.00322283609576429</v>
      </c>
      <c r="C1002" s="57">
        <v>-0.0025878003696857797</v>
      </c>
      <c r="D1002" s="57">
        <v>-0.0028762358802965605</v>
      </c>
    </row>
    <row r="1003" spans="1:4" ht="12.75">
      <c r="A1003" s="60">
        <v>39071</v>
      </c>
      <c r="B1003" s="57">
        <v>-0.00326930935839797</v>
      </c>
      <c r="C1003" s="57">
        <v>-0.00259451445515198</v>
      </c>
      <c r="D1003" s="57">
        <v>-0.002885914038687305</v>
      </c>
    </row>
    <row r="1004" spans="1:4" ht="12.75">
      <c r="A1004" s="60">
        <v>39072</v>
      </c>
      <c r="B1004" s="57">
        <v>-0.0032710280373831903</v>
      </c>
      <c r="C1004" s="57">
        <v>-0.00259451445515198</v>
      </c>
      <c r="D1004" s="57">
        <v>-0.0029269295604656296</v>
      </c>
    </row>
    <row r="1005" spans="1:4" ht="12.75">
      <c r="A1005" s="60">
        <v>39073</v>
      </c>
      <c r="B1005" s="57">
        <v>-0.0032710280373831903</v>
      </c>
      <c r="C1005" s="57">
        <v>-0.00259451445515198</v>
      </c>
      <c r="D1005" s="57">
        <v>-0.0029269295604656296</v>
      </c>
    </row>
    <row r="1006" spans="1:4" ht="12.75">
      <c r="A1006" s="60">
        <v>39078</v>
      </c>
      <c r="B1006" s="57">
        <v>-0.0032710280373831903</v>
      </c>
      <c r="C1006" s="57">
        <v>-0.00259451445515198</v>
      </c>
      <c r="D1006" s="57">
        <v>-0.0029269295604656296</v>
      </c>
    </row>
    <row r="1007" spans="1:4" ht="12.75">
      <c r="A1007" s="60">
        <v>39079</v>
      </c>
      <c r="B1007" s="57">
        <v>-0.0032710280373831903</v>
      </c>
      <c r="C1007" s="57">
        <v>-0.00259451445515198</v>
      </c>
      <c r="D1007" s="57">
        <v>-0.0029269295604656296</v>
      </c>
    </row>
    <row r="1008" spans="1:4" ht="12.75">
      <c r="A1008" s="60">
        <v>39080</v>
      </c>
      <c r="B1008" s="57">
        <v>-0.0032710280373831903</v>
      </c>
      <c r="C1008" s="57">
        <v>-0.00259451445515198</v>
      </c>
      <c r="D1008" s="57">
        <v>-0.0029269295604656296</v>
      </c>
    </row>
    <row r="1009" spans="1:4" ht="12.75">
      <c r="A1009" s="60">
        <v>39084</v>
      </c>
      <c r="B1009" s="57">
        <v>-0.0032710280373831903</v>
      </c>
      <c r="C1009" s="57">
        <v>-0.00259451445515198</v>
      </c>
      <c r="D1009" s="57">
        <v>-0.0029269295604656296</v>
      </c>
    </row>
    <row r="1010" spans="1:4" ht="12.75">
      <c r="A1010" s="60">
        <v>39085</v>
      </c>
      <c r="B1010" s="57">
        <v>-0.0032710280373831903</v>
      </c>
      <c r="C1010" s="57">
        <v>-0.00259451445515198</v>
      </c>
      <c r="D1010" s="57">
        <v>-0.0029269295604656296</v>
      </c>
    </row>
    <row r="1011" spans="1:4" ht="12.75">
      <c r="A1011" s="60">
        <v>39086</v>
      </c>
      <c r="B1011" s="57">
        <v>-0.0032771535580524503</v>
      </c>
      <c r="C1011" s="57">
        <v>-0.00259451445515198</v>
      </c>
      <c r="D1011" s="57">
        <v>-0.0029269295604656296</v>
      </c>
    </row>
    <row r="1012" spans="1:4" ht="12.75">
      <c r="A1012" s="60">
        <v>39087</v>
      </c>
      <c r="B1012" s="57">
        <v>-0.00331125827814577</v>
      </c>
      <c r="C1012" s="57">
        <v>-0.00259451445515198</v>
      </c>
      <c r="D1012" s="57">
        <v>-0.002941586570434095</v>
      </c>
    </row>
    <row r="1013" spans="1:4" ht="12.75">
      <c r="A1013" s="60">
        <v>39090</v>
      </c>
      <c r="B1013" s="57">
        <v>-0.0032771535580524503</v>
      </c>
      <c r="C1013" s="57">
        <v>-0.0025878003696857797</v>
      </c>
      <c r="D1013" s="57">
        <v>-0.002932189934834285</v>
      </c>
    </row>
    <row r="1014" spans="1:4" ht="12.75">
      <c r="A1014" s="60">
        <v>39091</v>
      </c>
      <c r="B1014" s="57">
        <v>-0.0032771535580524503</v>
      </c>
      <c r="C1014" s="57">
        <v>-0.0025878003696857797</v>
      </c>
      <c r="D1014" s="57">
        <v>-0.002932189934834285</v>
      </c>
    </row>
    <row r="1015" spans="1:4" ht="12.75">
      <c r="A1015" s="60">
        <v>39092</v>
      </c>
      <c r="B1015" s="57">
        <v>-0.00328707085463842</v>
      </c>
      <c r="C1015" s="57">
        <v>-0.0025878003696857797</v>
      </c>
      <c r="D1015" s="57">
        <v>-0.002932189934834285</v>
      </c>
    </row>
    <row r="1016" spans="1:4" ht="12.75">
      <c r="A1016" s="60">
        <v>39093</v>
      </c>
      <c r="B1016" s="57">
        <v>-0.00328707085463842</v>
      </c>
      <c r="C1016" s="57">
        <v>-0.0025878003696857797</v>
      </c>
      <c r="D1016" s="57">
        <v>-0.002932189934834285</v>
      </c>
    </row>
    <row r="1017" spans="1:4" ht="12.75">
      <c r="A1017" s="60">
        <v>39094</v>
      </c>
      <c r="B1017" s="57">
        <v>-0.00328707085463842</v>
      </c>
      <c r="C1017" s="57">
        <v>-0.0025878003696857797</v>
      </c>
      <c r="D1017" s="57">
        <v>-0.002932189934834285</v>
      </c>
    </row>
    <row r="1018" spans="1:4" ht="12.75">
      <c r="A1018" s="60">
        <v>39097</v>
      </c>
      <c r="B1018" s="57">
        <v>-0.00328707085463842</v>
      </c>
      <c r="C1018" s="57">
        <v>-0.0025878003696857797</v>
      </c>
      <c r="D1018" s="57">
        <v>-0.002932189934834285</v>
      </c>
    </row>
    <row r="1019" spans="1:4" ht="12.75">
      <c r="A1019" s="60">
        <v>39098</v>
      </c>
      <c r="B1019" s="57">
        <v>-0.00328707085463842</v>
      </c>
      <c r="C1019" s="57">
        <v>-0.0025878003696857797</v>
      </c>
      <c r="D1019" s="57">
        <v>-0.002932189934834285</v>
      </c>
    </row>
    <row r="1020" spans="1:4" ht="12.75">
      <c r="A1020" s="60">
        <v>39099</v>
      </c>
      <c r="B1020" s="57">
        <v>-0.00328707085463842</v>
      </c>
      <c r="C1020" s="57">
        <v>-0.0025878003696857797</v>
      </c>
      <c r="D1020" s="57">
        <v>-0.002932189934834285</v>
      </c>
    </row>
    <row r="1021" spans="1:4" ht="12.75">
      <c r="A1021" s="60">
        <v>39100</v>
      </c>
      <c r="B1021" s="57">
        <v>-0.0032771535580524503</v>
      </c>
      <c r="C1021" s="57">
        <v>-0.00257289879931384</v>
      </c>
      <c r="D1021" s="57">
        <v>-0.00290058175894649</v>
      </c>
    </row>
    <row r="1022" spans="1:4" ht="12.75">
      <c r="A1022" s="60">
        <v>39101</v>
      </c>
      <c r="B1022" s="57">
        <v>-0.0032771535580524503</v>
      </c>
      <c r="C1022" s="57">
        <v>-0.00257289879931384</v>
      </c>
      <c r="D1022" s="57">
        <v>-0.00290058175894649</v>
      </c>
    </row>
    <row r="1023" spans="1:4" ht="12.75">
      <c r="A1023" s="60">
        <v>39104</v>
      </c>
      <c r="B1023" s="57">
        <v>-0.0032771535580524503</v>
      </c>
      <c r="C1023" s="57">
        <v>-0.00257289879931384</v>
      </c>
      <c r="D1023" s="57">
        <v>-0.00290058175894649</v>
      </c>
    </row>
    <row r="1024" spans="1:4" ht="12.75">
      <c r="A1024" s="60">
        <v>39105</v>
      </c>
      <c r="B1024" s="57">
        <v>-0.00328707085463842</v>
      </c>
      <c r="C1024" s="57">
        <v>-0.0025878003696857797</v>
      </c>
      <c r="D1024" s="57">
        <v>-0.002932189934834285</v>
      </c>
    </row>
    <row r="1025" spans="1:4" ht="12.75">
      <c r="A1025" s="60">
        <v>39106</v>
      </c>
      <c r="B1025" s="57">
        <v>-0.00328707085463842</v>
      </c>
      <c r="C1025" s="57">
        <v>-0.0025878003696857797</v>
      </c>
      <c r="D1025" s="57">
        <v>-0.002932189934834285</v>
      </c>
    </row>
    <row r="1026" spans="1:4" ht="12.75">
      <c r="A1026" s="60">
        <v>39107</v>
      </c>
      <c r="B1026" s="57">
        <v>-0.00328707085463842</v>
      </c>
      <c r="C1026" s="57">
        <v>-0.0025923525599481</v>
      </c>
      <c r="D1026" s="57">
        <v>-0.002932189934834285</v>
      </c>
    </row>
    <row r="1027" spans="1:4" ht="12.75">
      <c r="A1027" s="60">
        <v>39108</v>
      </c>
      <c r="B1027" s="57">
        <v>-0.00331125827814577</v>
      </c>
      <c r="C1027" s="57">
        <v>-0.00259451445515198</v>
      </c>
      <c r="D1027" s="57">
        <v>-0.00296173915285078</v>
      </c>
    </row>
    <row r="1028" spans="1:4" ht="12.75">
      <c r="A1028" s="60">
        <v>39111</v>
      </c>
      <c r="B1028" s="57">
        <v>-0.00331125827814577</v>
      </c>
      <c r="C1028" s="57">
        <v>-0.00259451445515198</v>
      </c>
      <c r="D1028" s="57">
        <v>-0.00296173915285078</v>
      </c>
    </row>
    <row r="1029" spans="1:4" ht="12.75">
      <c r="A1029" s="60">
        <v>39112</v>
      </c>
      <c r="B1029" s="57">
        <v>-0.00331125827814577</v>
      </c>
      <c r="C1029" s="57">
        <v>-0.00266666666666661</v>
      </c>
      <c r="D1029" s="57">
        <v>-0.00296173915285078</v>
      </c>
    </row>
    <row r="1030" spans="1:4" ht="12.75">
      <c r="A1030" s="60">
        <v>39113</v>
      </c>
      <c r="B1030" s="57">
        <v>-0.00331125827814577</v>
      </c>
      <c r="C1030" s="57">
        <v>-0.00266666666666661</v>
      </c>
      <c r="D1030" s="57">
        <v>-0.00296173915285078</v>
      </c>
    </row>
    <row r="1031" spans="1:4" ht="12.75">
      <c r="A1031" s="60">
        <v>39114</v>
      </c>
      <c r="B1031" s="57">
        <v>-0.00331125827814577</v>
      </c>
      <c r="C1031" s="57">
        <v>-0.00266666666666661</v>
      </c>
      <c r="D1031" s="57">
        <v>-0.00296173915285078</v>
      </c>
    </row>
    <row r="1032" spans="1:4" ht="12.75">
      <c r="A1032" s="60">
        <v>39115</v>
      </c>
      <c r="B1032" s="57">
        <v>-0.00331125827814577</v>
      </c>
      <c r="C1032" s="57">
        <v>-0.00266666666666661</v>
      </c>
      <c r="D1032" s="57">
        <v>-0.00296173915285078</v>
      </c>
    </row>
    <row r="1033" spans="1:4" ht="12.75">
      <c r="A1033" s="60">
        <v>39118</v>
      </c>
      <c r="B1033" s="57">
        <v>-0.00328707085463842</v>
      </c>
      <c r="C1033" s="57">
        <v>-0.00259451445515198</v>
      </c>
      <c r="D1033" s="57">
        <v>-0.002932189934834285</v>
      </c>
    </row>
    <row r="1034" spans="1:4" ht="12.75">
      <c r="A1034" s="60">
        <v>39119</v>
      </c>
      <c r="B1034" s="57">
        <v>-0.00328707085463842</v>
      </c>
      <c r="C1034" s="57">
        <v>-0.00259451445515198</v>
      </c>
      <c r="D1034" s="57">
        <v>-0.002932189934834285</v>
      </c>
    </row>
    <row r="1035" spans="1:4" ht="12.75">
      <c r="A1035" s="60">
        <v>39120</v>
      </c>
      <c r="B1035" s="57">
        <v>-0.00328707085463842</v>
      </c>
      <c r="C1035" s="57">
        <v>-0.00259451445515198</v>
      </c>
      <c r="D1035" s="57">
        <v>-0.00293388788993342</v>
      </c>
    </row>
    <row r="1036" spans="1:4" ht="12.75">
      <c r="A1036" s="60">
        <v>39121</v>
      </c>
      <c r="B1036" s="57">
        <v>-0.00328707085463842</v>
      </c>
      <c r="C1036" s="57">
        <v>-0.00259451445515198</v>
      </c>
      <c r="D1036" s="57">
        <v>-0.0029381702282681946</v>
      </c>
    </row>
    <row r="1037" spans="1:4" ht="12.75">
      <c r="A1037" s="60">
        <v>39122</v>
      </c>
      <c r="B1037" s="57">
        <v>-0.00328707085463842</v>
      </c>
      <c r="C1037" s="57">
        <v>-0.00259451445515198</v>
      </c>
      <c r="D1037" s="57">
        <v>-0.0029381702282681946</v>
      </c>
    </row>
    <row r="1038" spans="1:4" ht="12.75">
      <c r="A1038" s="60">
        <v>39125</v>
      </c>
      <c r="B1038" s="57">
        <v>-0.00331125827814577</v>
      </c>
      <c r="C1038" s="57">
        <v>-0.00266666666666661</v>
      </c>
      <c r="D1038" s="57">
        <v>-0.0029639838995822554</v>
      </c>
    </row>
    <row r="1039" spans="1:4" ht="12.75">
      <c r="A1039" s="60">
        <v>39126</v>
      </c>
      <c r="B1039" s="57">
        <v>-0.00328707085463842</v>
      </c>
      <c r="C1039" s="57">
        <v>-0.00259451445515198</v>
      </c>
      <c r="D1039" s="57">
        <v>-0.00293388788993342</v>
      </c>
    </row>
    <row r="1040" spans="1:4" ht="12.75">
      <c r="A1040" s="60">
        <v>39127</v>
      </c>
      <c r="B1040" s="57">
        <v>-0.00328707085463842</v>
      </c>
      <c r="C1040" s="57">
        <v>-0.00259451445515198</v>
      </c>
      <c r="D1040" s="57">
        <v>-0.00293388788993342</v>
      </c>
    </row>
    <row r="1041" spans="1:4" ht="12.75">
      <c r="A1041" s="60">
        <v>39128</v>
      </c>
      <c r="B1041" s="57">
        <v>-0.00328707085463842</v>
      </c>
      <c r="C1041" s="57">
        <v>-0.00259451445515198</v>
      </c>
      <c r="D1041" s="57">
        <v>-0.00293388788993342</v>
      </c>
    </row>
    <row r="1042" spans="1:4" ht="12.75">
      <c r="A1042" s="60">
        <v>39129</v>
      </c>
      <c r="B1042" s="57">
        <v>-0.00328707085463842</v>
      </c>
      <c r="C1042" s="57">
        <v>-0.00259451445515198</v>
      </c>
      <c r="D1042" s="57">
        <v>-0.00293388788993342</v>
      </c>
    </row>
    <row r="1043" spans="1:4" ht="12.75">
      <c r="A1043" s="60">
        <v>39132</v>
      </c>
      <c r="B1043" s="57">
        <v>-0.00328707085463842</v>
      </c>
      <c r="C1043" s="57">
        <v>-0.00259451445515198</v>
      </c>
      <c r="D1043" s="57">
        <v>-0.00293388788993342</v>
      </c>
    </row>
    <row r="1044" spans="1:4" ht="12.75">
      <c r="A1044" s="60">
        <v>39133</v>
      </c>
      <c r="B1044" s="57">
        <v>-0.00328707085463842</v>
      </c>
      <c r="C1044" s="57">
        <v>-0.00259451445515198</v>
      </c>
      <c r="D1044" s="57">
        <v>-0.00293388788993342</v>
      </c>
    </row>
    <row r="1045" spans="1:4" ht="12.75">
      <c r="A1045" s="60">
        <v>39134</v>
      </c>
      <c r="B1045" s="57">
        <v>-0.00328707085463842</v>
      </c>
      <c r="C1045" s="57">
        <v>-0.00259451445515198</v>
      </c>
      <c r="D1045" s="57">
        <v>-0.00293388788993342</v>
      </c>
    </row>
    <row r="1046" spans="1:4" ht="12.75">
      <c r="A1046" s="60">
        <v>39135</v>
      </c>
      <c r="B1046" s="57">
        <v>-0.00328707085463842</v>
      </c>
      <c r="C1046" s="57">
        <v>-0.00259451445515198</v>
      </c>
      <c r="D1046" s="57">
        <v>-0.00293388788993342</v>
      </c>
    </row>
    <row r="1047" spans="1:4" ht="12.75">
      <c r="A1047" s="60">
        <v>39136</v>
      </c>
      <c r="B1047" s="57">
        <v>-0.00328707085463842</v>
      </c>
      <c r="C1047" s="57">
        <v>-0.00259451445515198</v>
      </c>
      <c r="D1047" s="57">
        <v>-0.00293388788993342</v>
      </c>
    </row>
    <row r="1048" spans="1:4" ht="12.75">
      <c r="A1048" s="60">
        <v>39139</v>
      </c>
      <c r="B1048" s="57">
        <v>-0.00328707085463842</v>
      </c>
      <c r="C1048" s="57">
        <v>-0.00259451445515198</v>
      </c>
      <c r="D1048" s="57">
        <v>-0.00293388788993342</v>
      </c>
    </row>
    <row r="1049" spans="1:4" ht="12.75">
      <c r="A1049" s="60">
        <v>39140</v>
      </c>
      <c r="B1049" s="57">
        <v>-0.00328707085463842</v>
      </c>
      <c r="C1049" s="57">
        <v>-0.00259451445515198</v>
      </c>
      <c r="D1049" s="57">
        <v>-0.00293388788993342</v>
      </c>
    </row>
    <row r="1050" spans="1:4" ht="12.75">
      <c r="A1050" s="60">
        <v>39141</v>
      </c>
      <c r="B1050" s="57">
        <v>-0.00331125827814577</v>
      </c>
      <c r="C1050" s="57">
        <v>-0.00266666666666661</v>
      </c>
      <c r="D1050" s="57">
        <v>-0.002954585531210615</v>
      </c>
    </row>
    <row r="1051" spans="1:4" ht="12.75">
      <c r="A1051" s="60">
        <v>39142</v>
      </c>
      <c r="B1051" s="57">
        <v>-0.00328707085463842</v>
      </c>
      <c r="C1051" s="57">
        <v>-0.00259451445515198</v>
      </c>
      <c r="D1051" s="57">
        <v>-0.00293388788993342</v>
      </c>
    </row>
    <row r="1052" spans="1:4" ht="12.75">
      <c r="A1052" s="60">
        <v>39143</v>
      </c>
      <c r="B1052" s="57">
        <v>-0.00328707085463842</v>
      </c>
      <c r="C1052" s="57">
        <v>-0.00259451445515198</v>
      </c>
      <c r="D1052" s="57">
        <v>-0.00293388788993342</v>
      </c>
    </row>
    <row r="1053" spans="1:4" ht="12.75">
      <c r="A1053" s="60">
        <v>39146</v>
      </c>
      <c r="B1053" s="57">
        <v>-0.0032771535580524503</v>
      </c>
      <c r="C1053" s="57">
        <v>-0.0025923525599481</v>
      </c>
      <c r="D1053" s="57">
        <v>-0.0029263653184034948</v>
      </c>
    </row>
    <row r="1054" spans="1:4" ht="12.75">
      <c r="A1054" s="60">
        <v>39147</v>
      </c>
      <c r="B1054" s="57">
        <v>-0.0032771535580524503</v>
      </c>
      <c r="C1054" s="57">
        <v>-0.0025923525599481</v>
      </c>
      <c r="D1054" s="57">
        <v>-0.0029263653184034948</v>
      </c>
    </row>
    <row r="1055" spans="1:4" ht="12.75">
      <c r="A1055" s="60">
        <v>39148</v>
      </c>
      <c r="B1055" s="57">
        <v>-0.0032771535580524503</v>
      </c>
      <c r="C1055" s="57">
        <v>-0.0025923525599481</v>
      </c>
      <c r="D1055" s="57">
        <v>-0.0029263653184034948</v>
      </c>
    </row>
    <row r="1056" spans="1:4" ht="12.75">
      <c r="A1056" s="60">
        <v>39149</v>
      </c>
      <c r="B1056" s="57">
        <v>-0.0032710280373831903</v>
      </c>
      <c r="C1056" s="57">
        <v>-0.0025923525599481</v>
      </c>
      <c r="D1056" s="57">
        <v>-0.0028845325226808</v>
      </c>
    </row>
    <row r="1057" spans="1:4" ht="12.75">
      <c r="A1057" s="60">
        <v>39150</v>
      </c>
      <c r="B1057" s="57">
        <v>-0.0032710280373831903</v>
      </c>
      <c r="C1057" s="57">
        <v>-0.0025878003696857797</v>
      </c>
      <c r="D1057" s="57">
        <v>-0.0028845325226808</v>
      </c>
    </row>
    <row r="1058" spans="1:4" ht="12.75">
      <c r="A1058" s="60">
        <v>39153</v>
      </c>
      <c r="B1058" s="57">
        <v>-0.0032710280373831903</v>
      </c>
      <c r="C1058" s="57">
        <v>-0.0025878003696857797</v>
      </c>
      <c r="D1058" s="57">
        <v>-0.0028845325226808</v>
      </c>
    </row>
    <row r="1059" spans="1:4" ht="12.75">
      <c r="A1059" s="60">
        <v>39154</v>
      </c>
      <c r="B1059" s="57">
        <v>-0.0032710280373831903</v>
      </c>
      <c r="C1059" s="57">
        <v>-0.0025878003696857797</v>
      </c>
      <c r="D1059" s="57">
        <v>-0.0028845325226808</v>
      </c>
    </row>
    <row r="1060" spans="1:4" ht="12.75">
      <c r="A1060" s="60">
        <v>39155</v>
      </c>
      <c r="B1060" s="57">
        <v>-0.0032771535580524503</v>
      </c>
      <c r="C1060" s="57">
        <v>-0.0025923525599481</v>
      </c>
      <c r="D1060" s="57">
        <v>-0.0029263653184034948</v>
      </c>
    </row>
    <row r="1061" spans="1:4" ht="12.75">
      <c r="A1061" s="60">
        <v>39156</v>
      </c>
      <c r="B1061" s="57">
        <v>-0.0032771535580524503</v>
      </c>
      <c r="C1061" s="57">
        <v>-0.0025923525599481</v>
      </c>
      <c r="D1061" s="57">
        <v>-0.0029263653184034948</v>
      </c>
    </row>
    <row r="1062" spans="1:4" ht="12.75">
      <c r="A1062" s="60">
        <v>39157</v>
      </c>
      <c r="B1062" s="57">
        <v>-0.0032771535580524503</v>
      </c>
      <c r="C1062" s="57">
        <v>-0.0025923525599481</v>
      </c>
      <c r="D1062" s="57">
        <v>-0.0029263653184034948</v>
      </c>
    </row>
    <row r="1063" spans="1:4" ht="12.75">
      <c r="A1063" s="60">
        <v>39160</v>
      </c>
      <c r="B1063" s="57">
        <v>-0.0032771535580524503</v>
      </c>
      <c r="C1063" s="57">
        <v>-0.0025923525599481</v>
      </c>
      <c r="D1063" s="57">
        <v>-0.0029263653184034948</v>
      </c>
    </row>
    <row r="1064" spans="1:4" ht="12.75">
      <c r="A1064" s="60">
        <v>39161</v>
      </c>
      <c r="B1064" s="57">
        <v>-0.0032771535580524503</v>
      </c>
      <c r="C1064" s="57">
        <v>-0.0025923525599481</v>
      </c>
      <c r="D1064" s="57">
        <v>-0.0029263653184034948</v>
      </c>
    </row>
    <row r="1065" spans="1:4" ht="12.75">
      <c r="A1065" s="60">
        <v>39162</v>
      </c>
      <c r="B1065" s="57">
        <v>-0.0032771535580524503</v>
      </c>
      <c r="C1065" s="57">
        <v>-0.0025878003696857797</v>
      </c>
      <c r="D1065" s="57">
        <v>-0.0029263653184034948</v>
      </c>
    </row>
    <row r="1066" spans="1:4" ht="12.75">
      <c r="A1066" s="60">
        <v>39163</v>
      </c>
      <c r="B1066" s="57">
        <v>-0.0032771535580524503</v>
      </c>
      <c r="C1066" s="57">
        <v>-0.0025878003696857797</v>
      </c>
      <c r="D1066" s="57">
        <v>-0.0029263653184034948</v>
      </c>
    </row>
    <row r="1067" spans="1:4" ht="12.75">
      <c r="A1067" s="60">
        <v>39164</v>
      </c>
      <c r="B1067" s="57">
        <v>-0.0032771535580524503</v>
      </c>
      <c r="C1067" s="57">
        <v>-0.0025878003696857797</v>
      </c>
      <c r="D1067" s="57">
        <v>-0.0029263653184034948</v>
      </c>
    </row>
    <row r="1068" spans="1:4" ht="12.75">
      <c r="A1068" s="60">
        <v>39167</v>
      </c>
      <c r="B1068" s="57">
        <v>-0.0032771535580524503</v>
      </c>
      <c r="C1068" s="57">
        <v>-0.0025878003696857797</v>
      </c>
      <c r="D1068" s="57">
        <v>-0.0029263653184034948</v>
      </c>
    </row>
    <row r="1069" spans="1:4" ht="12.75">
      <c r="A1069" s="60">
        <v>39168</v>
      </c>
      <c r="B1069" s="57">
        <v>-0.0032771535580524503</v>
      </c>
      <c r="C1069" s="57">
        <v>-0.0025878003696857797</v>
      </c>
      <c r="D1069" s="57">
        <v>-0.0029263653184034948</v>
      </c>
    </row>
    <row r="1070" spans="1:4" ht="12.75">
      <c r="A1070" s="60">
        <v>39169</v>
      </c>
      <c r="B1070" s="57">
        <v>-0.0032771535580524503</v>
      </c>
      <c r="C1070" s="57">
        <v>-0.0025878003696857797</v>
      </c>
      <c r="D1070" s="57">
        <v>-0.002927652207202725</v>
      </c>
    </row>
    <row r="1071" spans="1:4" ht="12.75">
      <c r="A1071" s="60">
        <v>39170</v>
      </c>
      <c r="B1071" s="57">
        <v>-0.0032771535580524503</v>
      </c>
      <c r="C1071" s="57">
        <v>-0.0025878003696857797</v>
      </c>
      <c r="D1071" s="57">
        <v>-0.002927652207202725</v>
      </c>
    </row>
    <row r="1072" spans="1:4" ht="12.75">
      <c r="A1072" s="60">
        <v>39171</v>
      </c>
      <c r="B1072" s="57">
        <v>-0.0032771535580524503</v>
      </c>
      <c r="C1072" s="57">
        <v>-0.0025878003696857797</v>
      </c>
      <c r="D1072" s="57">
        <v>-0.002927652207202725</v>
      </c>
    </row>
    <row r="1073" spans="1:4" ht="12.75">
      <c r="A1073" s="60">
        <v>39174</v>
      </c>
      <c r="B1073" s="57">
        <v>-0.0032771535580524503</v>
      </c>
      <c r="C1073" s="57">
        <v>-0.00257289879931384</v>
      </c>
      <c r="D1073" s="57">
        <v>-0.002927652207202725</v>
      </c>
    </row>
    <row r="1074" spans="1:4" ht="12.75">
      <c r="A1074" s="60">
        <v>39175</v>
      </c>
      <c r="B1074" s="57">
        <v>-0.0032710280373831903</v>
      </c>
      <c r="C1074" s="57">
        <v>-0.00257289879931384</v>
      </c>
      <c r="D1074" s="57">
        <v>-0.002912261840206445</v>
      </c>
    </row>
    <row r="1075" spans="1:4" ht="12.75">
      <c r="A1075" s="60">
        <v>39176</v>
      </c>
      <c r="B1075" s="57">
        <v>-0.0032710280373831903</v>
      </c>
      <c r="C1075" s="57">
        <v>-0.00257289879931384</v>
      </c>
      <c r="D1075" s="57">
        <v>-0.002912261840206445</v>
      </c>
    </row>
    <row r="1076" spans="1:4" ht="12.75">
      <c r="A1076" s="60">
        <v>39177</v>
      </c>
      <c r="B1076" s="57">
        <v>-0.0032710280373831903</v>
      </c>
      <c r="C1076" s="57">
        <v>-0.00257289879931384</v>
      </c>
      <c r="D1076" s="57">
        <v>-0.002912261840206445</v>
      </c>
    </row>
    <row r="1077" spans="1:4" ht="12.75">
      <c r="A1077" s="60">
        <v>39178</v>
      </c>
      <c r="B1077" s="57">
        <v>-0.0032710280373831903</v>
      </c>
      <c r="C1077" s="57">
        <v>-0.00257289879931384</v>
      </c>
      <c r="D1077" s="57">
        <v>-0.002912261840206445</v>
      </c>
    </row>
    <row r="1078" spans="1:4" ht="12.75">
      <c r="A1078" s="60">
        <v>39182</v>
      </c>
      <c r="B1078" s="57">
        <v>-0.0032710280373831903</v>
      </c>
      <c r="C1078" s="57">
        <v>-0.00257289879931384</v>
      </c>
      <c r="D1078" s="57">
        <v>-0.002912261840206445</v>
      </c>
    </row>
    <row r="1079" spans="1:4" ht="12.75">
      <c r="A1079" s="60">
        <v>39183</v>
      </c>
      <c r="B1079" s="57">
        <v>-0.0032710280373831903</v>
      </c>
      <c r="C1079" s="57">
        <v>-0.00257289879931384</v>
      </c>
      <c r="D1079" s="57">
        <v>-0.002912261840206445</v>
      </c>
    </row>
    <row r="1080" spans="1:4" ht="12.75">
      <c r="A1080" s="60">
        <v>39184</v>
      </c>
      <c r="B1080" s="57">
        <v>-0.00326930935839797</v>
      </c>
      <c r="C1080" s="57">
        <v>-0.00257289879931384</v>
      </c>
      <c r="D1080" s="57">
        <v>-0.002912261840206445</v>
      </c>
    </row>
    <row r="1081" spans="1:4" ht="12.75">
      <c r="A1081" s="60">
        <v>39185</v>
      </c>
      <c r="B1081" s="57">
        <v>-0.00326930935839797</v>
      </c>
      <c r="C1081" s="57">
        <v>-0.00257289879931384</v>
      </c>
      <c r="D1081" s="57">
        <v>-0.002912261840206445</v>
      </c>
    </row>
    <row r="1082" spans="1:4" ht="12.75">
      <c r="A1082" s="60">
        <v>39188</v>
      </c>
      <c r="B1082" s="57">
        <v>-0.00326930935839797</v>
      </c>
      <c r="C1082" s="57">
        <v>-0.00257289879931384</v>
      </c>
      <c r="D1082" s="57">
        <v>-0.002912261840206445</v>
      </c>
    </row>
    <row r="1083" spans="1:4" ht="12.75">
      <c r="A1083" s="60">
        <v>39189</v>
      </c>
      <c r="B1083" s="57">
        <v>-0.00326930935839797</v>
      </c>
      <c r="C1083" s="57">
        <v>-0.00256316367630906</v>
      </c>
      <c r="D1083" s="57">
        <v>-0.002912261840206445</v>
      </c>
    </row>
    <row r="1084" spans="1:4" ht="12.75">
      <c r="A1084" s="60">
        <v>39190</v>
      </c>
      <c r="B1084" s="57">
        <v>-0.00326930935839797</v>
      </c>
      <c r="C1084" s="57">
        <v>-0.00256316367630906</v>
      </c>
      <c r="D1084" s="57">
        <v>-0.002912261840206445</v>
      </c>
    </row>
    <row r="1085" spans="1:4" ht="12.75">
      <c r="A1085" s="60">
        <v>39191</v>
      </c>
      <c r="B1085" s="57">
        <v>-0.00326930935839797</v>
      </c>
      <c r="C1085" s="57">
        <v>-0.00256316367630906</v>
      </c>
      <c r="D1085" s="57">
        <v>-0.0029263653184034948</v>
      </c>
    </row>
    <row r="1086" spans="1:4" ht="12.75">
      <c r="A1086" s="60">
        <v>39192</v>
      </c>
      <c r="B1086" s="57">
        <v>-0.00326930935839797</v>
      </c>
      <c r="C1086" s="57">
        <v>-0.00256316367630906</v>
      </c>
      <c r="D1086" s="57">
        <v>-0.002912261840206445</v>
      </c>
    </row>
    <row r="1087" spans="1:4" ht="12.75">
      <c r="A1087" s="60">
        <v>39195</v>
      </c>
      <c r="B1087" s="57">
        <v>-0.00326930935839797</v>
      </c>
      <c r="C1087" s="57">
        <v>-0.00256316367630906</v>
      </c>
      <c r="D1087" s="57">
        <v>-0.002912261840206445</v>
      </c>
    </row>
    <row r="1088" spans="1:4" ht="12.75">
      <c r="A1088" s="60">
        <v>39196</v>
      </c>
      <c r="B1088" s="57">
        <v>-0.0032710280373831903</v>
      </c>
      <c r="C1088" s="57">
        <v>-0.00257289879931384</v>
      </c>
      <c r="D1088" s="57">
        <v>-0.002885914038687305</v>
      </c>
    </row>
    <row r="1089" spans="1:4" ht="12.75">
      <c r="A1089" s="60">
        <v>39197</v>
      </c>
      <c r="B1089" s="57">
        <v>-0.00326930935839797</v>
      </c>
      <c r="C1089" s="57">
        <v>-0.00256316367630906</v>
      </c>
      <c r="D1089" s="57">
        <v>-0.00287778135989758</v>
      </c>
    </row>
    <row r="1090" spans="1:4" ht="12.75">
      <c r="A1090" s="60">
        <v>39198</v>
      </c>
      <c r="B1090" s="57">
        <v>-0.00322432058959006</v>
      </c>
      <c r="C1090" s="57">
        <v>-0.0025278058645096402</v>
      </c>
      <c r="D1090" s="57">
        <v>-0.0028762358802965605</v>
      </c>
    </row>
    <row r="1091" spans="1:4" ht="12.75">
      <c r="A1091" s="60">
        <v>39199</v>
      </c>
      <c r="B1091" s="57">
        <v>-0.00322283609576429</v>
      </c>
      <c r="C1091" s="57">
        <v>-0.00251730648206425</v>
      </c>
      <c r="D1091" s="57">
        <v>-0.002874086908216565</v>
      </c>
    </row>
    <row r="1092" spans="1:4" ht="12.75">
      <c r="A1092" s="60">
        <v>39202</v>
      </c>
      <c r="B1092" s="57">
        <v>-0.0032169117647059</v>
      </c>
      <c r="C1092" s="57">
        <v>-0.00249750249750253</v>
      </c>
      <c r="D1092" s="57">
        <v>-0.0028503334535341196</v>
      </c>
    </row>
    <row r="1093" spans="1:4" ht="12.75">
      <c r="A1093" s="60">
        <v>39204</v>
      </c>
      <c r="B1093" s="57">
        <v>-0.00319634703196348</v>
      </c>
      <c r="C1093" s="57">
        <v>-0.00247262451430591</v>
      </c>
      <c r="D1093" s="57">
        <v>-0.002840548907693985</v>
      </c>
    </row>
    <row r="1094" spans="1:4" ht="12.75">
      <c r="A1094" s="60">
        <v>39206</v>
      </c>
      <c r="B1094" s="57">
        <v>-0.00319634703196348</v>
      </c>
      <c r="C1094" s="57">
        <v>-0.0024437927663734497</v>
      </c>
      <c r="D1094" s="57">
        <v>-0.002840548907693985</v>
      </c>
    </row>
    <row r="1095" spans="1:4" ht="12.75">
      <c r="A1095" s="60">
        <v>39209</v>
      </c>
      <c r="B1095" s="57">
        <v>-0.00319634703196348</v>
      </c>
      <c r="C1095" s="57">
        <v>-0.0024437927663734497</v>
      </c>
      <c r="D1095" s="57">
        <v>-0.002840548907693985</v>
      </c>
    </row>
    <row r="1096" spans="1:4" ht="12.75">
      <c r="A1096" s="60">
        <v>39210</v>
      </c>
      <c r="B1096" s="57">
        <v>-0.0032169117647059</v>
      </c>
      <c r="C1096" s="57">
        <v>-0.0024437927663734497</v>
      </c>
      <c r="D1096" s="57">
        <v>-0.0028470272538395746</v>
      </c>
    </row>
    <row r="1097" spans="1:4" ht="12.75">
      <c r="A1097" s="60">
        <v>39211</v>
      </c>
      <c r="B1097" s="57">
        <v>-0.00322283609576429</v>
      </c>
      <c r="C1097" s="57">
        <v>-0.00247262451430591</v>
      </c>
      <c r="D1097" s="57">
        <v>-0.002874086908216565</v>
      </c>
    </row>
    <row r="1098" spans="1:4" ht="12.75">
      <c r="A1098" s="60">
        <v>39212</v>
      </c>
      <c r="B1098" s="57">
        <v>-0.00322432058959006</v>
      </c>
      <c r="C1098" s="57">
        <v>-0.00249750249750253</v>
      </c>
      <c r="D1098" s="57">
        <v>-0.0028762358802965605</v>
      </c>
    </row>
    <row r="1099" spans="1:4" ht="12.75">
      <c r="A1099" s="60">
        <v>39213</v>
      </c>
      <c r="B1099" s="57">
        <v>-0.00326930935839797</v>
      </c>
      <c r="C1099" s="57">
        <v>-0.00249750249750253</v>
      </c>
      <c r="D1099" s="57">
        <v>-0.0028845325226808</v>
      </c>
    </row>
    <row r="1100" spans="1:4" ht="12.75">
      <c r="A1100" s="60">
        <v>39216</v>
      </c>
      <c r="B1100" s="57">
        <v>-0.00326930935839797</v>
      </c>
      <c r="C1100" s="57">
        <v>-0.00249750249750253</v>
      </c>
      <c r="D1100" s="57">
        <v>-0.0028845325226808</v>
      </c>
    </row>
    <row r="1101" spans="1:4" ht="12.75">
      <c r="A1101" s="60">
        <v>39217</v>
      </c>
      <c r="B1101" s="57">
        <v>-0.00331125827814577</v>
      </c>
      <c r="C1101" s="57">
        <v>-0.00251730648206425</v>
      </c>
      <c r="D1101" s="57">
        <v>-0.0029000175168843543</v>
      </c>
    </row>
    <row r="1102" spans="1:4" ht="12.75">
      <c r="A1102" s="60">
        <v>39218</v>
      </c>
      <c r="B1102" s="57">
        <v>-0.00326930935839797</v>
      </c>
      <c r="C1102" s="57">
        <v>-0.00251730648206425</v>
      </c>
      <c r="D1102" s="57">
        <v>-0.00288036457160472</v>
      </c>
    </row>
    <row r="1103" spans="1:4" ht="12.75">
      <c r="A1103" s="60">
        <v>39219</v>
      </c>
      <c r="B1103" s="57">
        <v>-0.00326930935839797</v>
      </c>
      <c r="C1103" s="57">
        <v>-0.00251730648206425</v>
      </c>
      <c r="D1103" s="57">
        <v>-0.00288036457160472</v>
      </c>
    </row>
    <row r="1104" spans="1:4" ht="12.75">
      <c r="A1104" s="60">
        <v>39220</v>
      </c>
      <c r="B1104" s="57">
        <v>-0.00326930935839797</v>
      </c>
      <c r="C1104" s="57">
        <v>-0.00251730648206425</v>
      </c>
      <c r="D1104" s="57">
        <v>-0.00288036457160472</v>
      </c>
    </row>
    <row r="1105" spans="1:4" ht="12.75">
      <c r="A1105" s="60">
        <v>39223</v>
      </c>
      <c r="B1105" s="57">
        <v>-0.00326930935839797</v>
      </c>
      <c r="C1105" s="57">
        <v>-0.00251730648206425</v>
      </c>
      <c r="D1105" s="57">
        <v>-0.00288036457160472</v>
      </c>
    </row>
    <row r="1106" spans="1:4" ht="12.75">
      <c r="A1106" s="60">
        <v>39224</v>
      </c>
      <c r="B1106" s="57">
        <v>-0.00326930935839797</v>
      </c>
      <c r="C1106" s="57">
        <v>-0.00251730648206425</v>
      </c>
      <c r="D1106" s="57">
        <v>-0.00288036457160472</v>
      </c>
    </row>
    <row r="1107" spans="1:4" ht="12.75">
      <c r="A1107" s="60">
        <v>39225</v>
      </c>
      <c r="B1107" s="57">
        <v>-0.00326930935839797</v>
      </c>
      <c r="C1107" s="57">
        <v>-0.00251730648206425</v>
      </c>
      <c r="D1107" s="57">
        <v>-0.00288036457160472</v>
      </c>
    </row>
    <row r="1108" spans="1:4" ht="12.75">
      <c r="A1108" s="60">
        <v>39226</v>
      </c>
      <c r="B1108" s="57">
        <v>-0.00326930935839797</v>
      </c>
      <c r="C1108" s="57">
        <v>-0.00251730648206425</v>
      </c>
      <c r="D1108" s="57">
        <v>-0.00288036457160472</v>
      </c>
    </row>
    <row r="1109" spans="1:4" ht="12.75">
      <c r="A1109" s="60">
        <v>39227</v>
      </c>
      <c r="B1109" s="57">
        <v>-0.00326930935839797</v>
      </c>
      <c r="C1109" s="57">
        <v>-0.00251730648206425</v>
      </c>
      <c r="D1109" s="57">
        <v>-0.00288036457160472</v>
      </c>
    </row>
    <row r="1110" spans="1:4" ht="12.75">
      <c r="A1110" s="60">
        <v>39230</v>
      </c>
      <c r="B1110" s="57">
        <v>-0.00326930935839797</v>
      </c>
      <c r="C1110" s="57">
        <v>-0.00251730648206425</v>
      </c>
      <c r="D1110" s="57">
        <v>-0.00288036457160472</v>
      </c>
    </row>
    <row r="1111" spans="1:4" ht="12.75">
      <c r="A1111" s="60">
        <v>39231</v>
      </c>
      <c r="B1111" s="57">
        <v>-0.00326930935839797</v>
      </c>
      <c r="C1111" s="57">
        <v>-0.00251730648206425</v>
      </c>
      <c r="D1111" s="57">
        <v>-0.00288036457160472</v>
      </c>
    </row>
    <row r="1112" spans="1:4" ht="12.75">
      <c r="A1112" s="60">
        <v>39232</v>
      </c>
      <c r="B1112" s="57">
        <v>-0.00326930935839797</v>
      </c>
      <c r="C1112" s="57">
        <v>-0.0025278058645096402</v>
      </c>
      <c r="D1112" s="57">
        <v>-0.00288036457160472</v>
      </c>
    </row>
    <row r="1113" spans="1:4" ht="12.75">
      <c r="A1113" s="60">
        <v>39233</v>
      </c>
      <c r="B1113" s="57">
        <v>-0.00322283609576429</v>
      </c>
      <c r="C1113" s="57">
        <v>-0.00249750249750253</v>
      </c>
      <c r="D1113" s="57">
        <v>-0.0028470272538395746</v>
      </c>
    </row>
    <row r="1114" spans="1:4" ht="12.75">
      <c r="A1114" s="60">
        <v>39234</v>
      </c>
      <c r="B1114" s="57">
        <v>-0.00322283609576429</v>
      </c>
      <c r="C1114" s="57">
        <v>-0.00249750249750253</v>
      </c>
      <c r="D1114" s="57">
        <v>-0.0028470272538395746</v>
      </c>
    </row>
    <row r="1115" spans="1:4" ht="12.75">
      <c r="A1115" s="60">
        <v>39237</v>
      </c>
      <c r="B1115" s="57">
        <v>-0.0032169117647059</v>
      </c>
      <c r="C1115" s="57">
        <v>-0.00247262451430591</v>
      </c>
      <c r="D1115" s="57">
        <v>-0.00284407619063969</v>
      </c>
    </row>
    <row r="1116" spans="1:4" ht="12.75">
      <c r="A1116" s="60">
        <v>39238</v>
      </c>
      <c r="B1116" s="57">
        <v>-0.0032169117647059</v>
      </c>
      <c r="C1116" s="57">
        <v>-0.00247262451430591</v>
      </c>
      <c r="D1116" s="57">
        <v>-0.00284407619063969</v>
      </c>
    </row>
    <row r="1117" spans="1:4" ht="12.75">
      <c r="A1117" s="60">
        <v>39239</v>
      </c>
      <c r="B1117" s="57">
        <v>-0.00322283609576429</v>
      </c>
      <c r="C1117" s="57">
        <v>-0.00249750249750253</v>
      </c>
      <c r="D1117" s="57">
        <v>-0.00285350809280278</v>
      </c>
    </row>
    <row r="1118" spans="1:4" ht="12.75">
      <c r="A1118" s="60">
        <v>39241</v>
      </c>
      <c r="B1118" s="57">
        <v>-0.00326930935839797</v>
      </c>
      <c r="C1118" s="57">
        <v>-0.00249750249750253</v>
      </c>
      <c r="D1118" s="57">
        <v>-0.0028762358802965605</v>
      </c>
    </row>
    <row r="1119" spans="1:4" ht="12.75">
      <c r="A1119" s="60">
        <v>39244</v>
      </c>
      <c r="B1119" s="57">
        <v>-0.00326930935839797</v>
      </c>
      <c r="C1119" s="57">
        <v>-0.00249750249750253</v>
      </c>
      <c r="D1119" s="57">
        <v>-0.0028762358802965605</v>
      </c>
    </row>
    <row r="1120" spans="1:4" ht="12.75">
      <c r="A1120" s="60">
        <v>39245</v>
      </c>
      <c r="B1120" s="57">
        <v>-0.00326930935839797</v>
      </c>
      <c r="C1120" s="57">
        <v>-0.00249750249750253</v>
      </c>
      <c r="D1120" s="57">
        <v>-0.0028762358802965605</v>
      </c>
    </row>
    <row r="1121" spans="1:4" ht="12.75">
      <c r="A1121" s="60">
        <v>39246</v>
      </c>
      <c r="B1121" s="57">
        <v>-0.00326930935839797</v>
      </c>
      <c r="C1121" s="57">
        <v>-0.00249750249750253</v>
      </c>
      <c r="D1121" s="57">
        <v>-0.0028762358802965605</v>
      </c>
    </row>
    <row r="1122" spans="1:4" ht="12.75">
      <c r="A1122" s="60">
        <v>39247</v>
      </c>
      <c r="B1122" s="57">
        <v>-0.00326930935839797</v>
      </c>
      <c r="C1122" s="57">
        <v>-0.00249750249750253</v>
      </c>
      <c r="D1122" s="57">
        <v>-0.0028762358802965605</v>
      </c>
    </row>
    <row r="1123" spans="1:4" ht="12.75">
      <c r="A1123" s="60">
        <v>39248</v>
      </c>
      <c r="B1123" s="57">
        <v>-0.00326930935839797</v>
      </c>
      <c r="C1123" s="57">
        <v>-0.00249750249750253</v>
      </c>
      <c r="D1123" s="57">
        <v>-0.0028762358802965605</v>
      </c>
    </row>
    <row r="1124" spans="1:4" ht="12.75">
      <c r="A1124" s="60">
        <v>39251</v>
      </c>
      <c r="B1124" s="57">
        <v>-0.00326930935839797</v>
      </c>
      <c r="C1124" s="57">
        <v>-0.00249750249750253</v>
      </c>
      <c r="D1124" s="57">
        <v>-0.0028762358802965605</v>
      </c>
    </row>
    <row r="1125" spans="1:4" ht="12.75">
      <c r="A1125" s="60">
        <v>39252</v>
      </c>
      <c r="B1125" s="57">
        <v>-0.00326930935839797</v>
      </c>
      <c r="C1125" s="57">
        <v>-0.00249750249750253</v>
      </c>
      <c r="D1125" s="57">
        <v>-0.0028762358802965605</v>
      </c>
    </row>
    <row r="1126" spans="1:4" ht="12.75">
      <c r="A1126" s="60">
        <v>39253</v>
      </c>
      <c r="B1126" s="57">
        <v>-0.00326930935839797</v>
      </c>
      <c r="C1126" s="57">
        <v>-0.00249750249750253</v>
      </c>
      <c r="D1126" s="57">
        <v>-0.0028762358802965605</v>
      </c>
    </row>
    <row r="1127" spans="1:4" ht="12.75">
      <c r="A1127" s="60">
        <v>39254</v>
      </c>
      <c r="B1127" s="57">
        <v>-0.00326930935839797</v>
      </c>
      <c r="C1127" s="57">
        <v>-0.00249750249750253</v>
      </c>
      <c r="D1127" s="57">
        <v>-0.0028762358802965605</v>
      </c>
    </row>
    <row r="1128" spans="1:4" ht="12.75">
      <c r="A1128" s="60">
        <v>39255</v>
      </c>
      <c r="B1128" s="57">
        <v>-0.00326930935839797</v>
      </c>
      <c r="C1128" s="57">
        <v>-0.00247262451430591</v>
      </c>
      <c r="D1128" s="57">
        <v>-0.0028762358802965605</v>
      </c>
    </row>
    <row r="1129" spans="1:4" ht="12.75">
      <c r="A1129" s="60">
        <v>39258</v>
      </c>
      <c r="B1129" s="57">
        <v>-0.00326930935839797</v>
      </c>
      <c r="C1129" s="57">
        <v>-0.00247262451430591</v>
      </c>
      <c r="D1129" s="57">
        <v>-0.0028762358802965605</v>
      </c>
    </row>
    <row r="1130" spans="1:4" ht="12.75">
      <c r="A1130" s="60">
        <v>39259</v>
      </c>
      <c r="B1130" s="57">
        <v>-0.00326930935839797</v>
      </c>
      <c r="C1130" s="57">
        <v>-0.00247262451430591</v>
      </c>
      <c r="D1130" s="57">
        <v>-0.0028762358802965605</v>
      </c>
    </row>
    <row r="1131" spans="1:4" ht="12.75">
      <c r="A1131" s="60">
        <v>39260</v>
      </c>
      <c r="B1131" s="57">
        <v>-0.00326930935839797</v>
      </c>
      <c r="C1131" s="57">
        <v>-0.00247262451430591</v>
      </c>
      <c r="D1131" s="57">
        <v>-0.0028762358802965605</v>
      </c>
    </row>
    <row r="1132" spans="1:4" ht="12.75">
      <c r="A1132" s="60">
        <v>39261</v>
      </c>
      <c r="B1132" s="57">
        <v>-0.00326930935839797</v>
      </c>
      <c r="C1132" s="57">
        <v>-0.00247262451430591</v>
      </c>
      <c r="D1132" s="57">
        <v>-0.0028762358802965605</v>
      </c>
    </row>
    <row r="1133" spans="1:4" ht="12.75">
      <c r="A1133" s="60">
        <v>39262</v>
      </c>
      <c r="B1133" s="57">
        <v>-0.00322283609576429</v>
      </c>
      <c r="C1133" s="57">
        <v>-0.0024437927663734497</v>
      </c>
      <c r="D1133" s="57">
        <v>-0.00285350809280278</v>
      </c>
    </row>
    <row r="1134" spans="1:4" ht="12.75">
      <c r="A1134" s="60">
        <v>39265</v>
      </c>
      <c r="B1134" s="57">
        <v>-0.00322283609576429</v>
      </c>
      <c r="C1134" s="57">
        <v>-0.00247262451430591</v>
      </c>
      <c r="D1134" s="57">
        <v>-0.00285350809280278</v>
      </c>
    </row>
    <row r="1135" spans="1:4" ht="12.75">
      <c r="A1135" s="60">
        <v>39266</v>
      </c>
      <c r="B1135" s="57">
        <v>-0.00322283609576429</v>
      </c>
      <c r="C1135" s="57">
        <v>-0.00247262451430591</v>
      </c>
      <c r="D1135" s="57">
        <v>-0.00285350809280278</v>
      </c>
    </row>
    <row r="1136" spans="1:4" ht="12.75">
      <c r="A1136" s="60">
        <v>39267</v>
      </c>
      <c r="B1136" s="57">
        <v>-0.00322283609576429</v>
      </c>
      <c r="C1136" s="57">
        <v>-0.0024437927663734497</v>
      </c>
      <c r="D1136" s="57">
        <v>-0.00284407619063969</v>
      </c>
    </row>
    <row r="1137" spans="1:4" ht="12.75">
      <c r="A1137" s="60">
        <v>39268</v>
      </c>
      <c r="B1137" s="57">
        <v>-0.00322283609576429</v>
      </c>
      <c r="C1137" s="57">
        <v>-0.0024437927663734497</v>
      </c>
      <c r="D1137" s="57">
        <v>-0.00284407619063969</v>
      </c>
    </row>
    <row r="1138" spans="1:4" ht="12.75">
      <c r="A1138" s="60">
        <v>39269</v>
      </c>
      <c r="B1138" s="57">
        <v>-0.0032169117647059</v>
      </c>
      <c r="C1138" s="57">
        <v>-0.00243190661478585</v>
      </c>
      <c r="D1138" s="57">
        <v>-0.0028189369389503504</v>
      </c>
    </row>
    <row r="1139" spans="1:4" ht="12.75">
      <c r="A1139" s="60">
        <v>39272</v>
      </c>
      <c r="B1139" s="57">
        <v>-0.0032169117647059</v>
      </c>
      <c r="C1139" s="57">
        <v>-0.00243190661478585</v>
      </c>
      <c r="D1139" s="57">
        <v>-0.0028189369389503504</v>
      </c>
    </row>
    <row r="1140" spans="1:4" ht="12.75">
      <c r="A1140" s="60">
        <v>39273</v>
      </c>
      <c r="B1140" s="57">
        <v>-0.00326930935839797</v>
      </c>
      <c r="C1140" s="57">
        <v>-0.0024437927663734497</v>
      </c>
      <c r="D1140" s="57">
        <v>-0.00284407619063969</v>
      </c>
    </row>
    <row r="1141" spans="1:4" ht="12.75">
      <c r="A1141" s="60">
        <v>39274</v>
      </c>
      <c r="B1141" s="57">
        <v>-0.00326930935839797</v>
      </c>
      <c r="C1141" s="57">
        <v>-0.00247262451430591</v>
      </c>
      <c r="D1141" s="57">
        <v>-0.0028503334535341196</v>
      </c>
    </row>
    <row r="1142" spans="1:4" ht="12.75">
      <c r="A1142" s="60">
        <v>39275</v>
      </c>
      <c r="B1142" s="57">
        <v>-0.00326930935839797</v>
      </c>
      <c r="C1142" s="57">
        <v>-0.00251730648206425</v>
      </c>
      <c r="D1142" s="57">
        <v>-0.0028503334535341196</v>
      </c>
    </row>
    <row r="1143" spans="1:4" ht="12.75">
      <c r="A1143" s="60">
        <v>39276</v>
      </c>
      <c r="B1143" s="57">
        <v>-0.00326930935839797</v>
      </c>
      <c r="C1143" s="57">
        <v>-0.00251730648206425</v>
      </c>
      <c r="D1143" s="57">
        <v>-0.0028503334535341196</v>
      </c>
    </row>
    <row r="1144" spans="1:4" ht="12.75">
      <c r="A1144" s="60">
        <v>39279</v>
      </c>
      <c r="B1144" s="57">
        <v>-0.0032710280373831903</v>
      </c>
      <c r="C1144" s="57">
        <v>-0.00256316367630906</v>
      </c>
      <c r="D1144" s="57">
        <v>-0.0028563707272443594</v>
      </c>
    </row>
    <row r="1145" spans="1:4" ht="12.75">
      <c r="A1145" s="60">
        <v>39280</v>
      </c>
      <c r="B1145" s="57">
        <v>-0.0032771535580524503</v>
      </c>
      <c r="C1145" s="57">
        <v>-0.00257289879931384</v>
      </c>
      <c r="D1145" s="57">
        <v>-0.0028762358802965605</v>
      </c>
    </row>
    <row r="1146" spans="1:4" ht="12.75">
      <c r="A1146" s="60">
        <v>39281</v>
      </c>
      <c r="B1146" s="57">
        <v>-0.0032771535580524503</v>
      </c>
      <c r="C1146" s="57">
        <v>-0.00257289879931384</v>
      </c>
      <c r="D1146" s="57">
        <v>-0.0028762358802965605</v>
      </c>
    </row>
    <row r="1147" spans="1:4" ht="12.75">
      <c r="A1147" s="60">
        <v>39282</v>
      </c>
      <c r="B1147" s="57">
        <v>-0.0032771535580524503</v>
      </c>
      <c r="C1147" s="57">
        <v>-0.00257289879931384</v>
      </c>
      <c r="D1147" s="57">
        <v>-0.0028762358802965605</v>
      </c>
    </row>
    <row r="1148" spans="1:4" ht="12.75">
      <c r="A1148" s="60">
        <v>39283</v>
      </c>
      <c r="B1148" s="57">
        <v>-0.0032771535580524503</v>
      </c>
      <c r="C1148" s="57">
        <v>-0.00257289879931384</v>
      </c>
      <c r="D1148" s="57">
        <v>-0.0028762358802965605</v>
      </c>
    </row>
    <row r="1149" spans="1:4" ht="12.75">
      <c r="A1149" s="60">
        <v>39286</v>
      </c>
      <c r="B1149" s="57">
        <v>-0.0032771535580524503</v>
      </c>
      <c r="C1149" s="57">
        <v>-0.00257289879931384</v>
      </c>
      <c r="D1149" s="57">
        <v>-0.0028762358802965605</v>
      </c>
    </row>
    <row r="1150" spans="1:4" ht="12.75">
      <c r="A1150" s="60">
        <v>39287</v>
      </c>
      <c r="B1150" s="57">
        <v>-0.0032771535580524503</v>
      </c>
      <c r="C1150" s="57">
        <v>-0.00257289879931384</v>
      </c>
      <c r="D1150" s="57">
        <v>-0.0028762358802965605</v>
      </c>
    </row>
    <row r="1151" spans="1:4" ht="12.75">
      <c r="A1151" s="60">
        <v>39288</v>
      </c>
      <c r="B1151" s="57">
        <v>-0.00331125827814577</v>
      </c>
      <c r="C1151" s="57">
        <v>-0.0025878003696857797</v>
      </c>
      <c r="D1151" s="57">
        <v>-0.00288957799125631</v>
      </c>
    </row>
    <row r="1152" spans="1:4" ht="12.75">
      <c r="A1152" s="60">
        <v>39289</v>
      </c>
      <c r="B1152" s="57">
        <v>-0.00331125827814577</v>
      </c>
      <c r="C1152" s="57">
        <v>-0.0025923525599481</v>
      </c>
      <c r="D1152" s="57">
        <v>-0.0029315810280238198</v>
      </c>
    </row>
    <row r="1153" spans="1:4" ht="12.75">
      <c r="A1153" s="60">
        <v>39290</v>
      </c>
      <c r="B1153" s="57">
        <v>-0.00331125827814577</v>
      </c>
      <c r="C1153" s="57">
        <v>-0.0025923525599481</v>
      </c>
      <c r="D1153" s="57">
        <v>-0.0029315810280238198</v>
      </c>
    </row>
    <row r="1154" spans="1:4" ht="12.75">
      <c r="A1154" s="60">
        <v>39293</v>
      </c>
      <c r="B1154" s="57">
        <v>-0.00331125827814577</v>
      </c>
      <c r="C1154" s="57">
        <v>-0.0025923525599481</v>
      </c>
      <c r="D1154" s="57">
        <v>-0.0029315810280238198</v>
      </c>
    </row>
    <row r="1155" spans="1:4" ht="12.75">
      <c r="A1155" s="60">
        <v>39294</v>
      </c>
      <c r="B1155" s="57">
        <v>-0.00331125827814577</v>
      </c>
      <c r="C1155" s="57">
        <v>-0.0025878003696857797</v>
      </c>
      <c r="D1155" s="57">
        <v>-0.0029315810280238198</v>
      </c>
    </row>
    <row r="1156" spans="1:4" ht="12.75">
      <c r="A1156" s="60">
        <v>39295</v>
      </c>
      <c r="B1156" s="57">
        <v>-0.00338983050847457</v>
      </c>
      <c r="C1156" s="57">
        <v>-0.0025923525599481</v>
      </c>
      <c r="D1156" s="57">
        <v>-0.002932303674760915</v>
      </c>
    </row>
    <row r="1157" spans="1:4" ht="12.75">
      <c r="A1157" s="60">
        <v>39296</v>
      </c>
      <c r="B1157" s="57">
        <v>-0.00331125827814577</v>
      </c>
      <c r="C1157" s="57">
        <v>-0.0025878003696857797</v>
      </c>
      <c r="D1157" s="57">
        <v>-0.0029315810280238198</v>
      </c>
    </row>
    <row r="1158" spans="1:4" ht="12.75">
      <c r="A1158" s="60">
        <v>39297</v>
      </c>
      <c r="B1158" s="57">
        <v>-0.00331125827814577</v>
      </c>
      <c r="C1158" s="57">
        <v>-0.0025923525599481</v>
      </c>
      <c r="D1158" s="57">
        <v>-0.0029315810280238198</v>
      </c>
    </row>
    <row r="1159" spans="1:4" ht="12.75">
      <c r="A1159" s="60">
        <v>39300</v>
      </c>
      <c r="B1159" s="57">
        <v>-0.00338983050847457</v>
      </c>
      <c r="C1159" s="57">
        <v>-0.00259451445515198</v>
      </c>
      <c r="D1159" s="57">
        <v>-0.00295423553155512</v>
      </c>
    </row>
    <row r="1160" spans="1:4" ht="12.75">
      <c r="A1160" s="60">
        <v>39301</v>
      </c>
      <c r="B1160" s="57">
        <v>-0.00338983050847457</v>
      </c>
      <c r="C1160" s="57">
        <v>-0.00259451445515198</v>
      </c>
      <c r="D1160" s="57">
        <v>-0.00295423553155512</v>
      </c>
    </row>
    <row r="1161" spans="1:4" ht="12.75">
      <c r="A1161" s="60">
        <v>39302</v>
      </c>
      <c r="B1161" s="57">
        <v>-0.00338983050847457</v>
      </c>
      <c r="C1161" s="57">
        <v>-0.00259451445515198</v>
      </c>
      <c r="D1161" s="57">
        <v>-0.00295423553155512</v>
      </c>
    </row>
    <row r="1162" spans="1:4" ht="12.75">
      <c r="A1162" s="60">
        <v>39303</v>
      </c>
      <c r="B1162" s="57">
        <v>-0.00338983050847457</v>
      </c>
      <c r="C1162" s="57">
        <v>-0.00263388937664628</v>
      </c>
      <c r="D1162" s="57">
        <v>-0.0029882834141021198</v>
      </c>
    </row>
    <row r="1163" spans="1:4" ht="12.75">
      <c r="A1163" s="60">
        <v>39304</v>
      </c>
      <c r="B1163" s="57">
        <v>-0.00339366515837104</v>
      </c>
      <c r="C1163" s="57">
        <v>-0.00265878877400305</v>
      </c>
      <c r="D1163" s="57">
        <v>-0.003033581023067295</v>
      </c>
    </row>
    <row r="1164" spans="1:4" ht="12.75">
      <c r="A1164" s="60">
        <v>39307</v>
      </c>
      <c r="B1164" s="57">
        <v>-0.00339366515837104</v>
      </c>
      <c r="C1164" s="57">
        <v>-0.00265878877400305</v>
      </c>
      <c r="D1164" s="57">
        <v>-0.003033581023067295</v>
      </c>
    </row>
    <row r="1165" spans="1:4" ht="12.75">
      <c r="A1165" s="60">
        <v>39308</v>
      </c>
      <c r="B1165" s="57">
        <v>-0.00339366515837104</v>
      </c>
      <c r="C1165" s="57">
        <v>-0.00266666666666661</v>
      </c>
      <c r="D1165" s="57">
        <v>-0.003035188281187845</v>
      </c>
    </row>
    <row r="1166" spans="1:4" ht="12.75">
      <c r="A1166" s="60">
        <v>39310</v>
      </c>
      <c r="B1166" s="57">
        <v>-0.00344827586206901</v>
      </c>
      <c r="C1166" s="57">
        <v>-0.00270688321732406</v>
      </c>
      <c r="D1166" s="57">
        <v>-0.00304959454606568</v>
      </c>
    </row>
    <row r="1167" spans="1:4" ht="12.75">
      <c r="A1167" s="60">
        <v>39311</v>
      </c>
      <c r="B1167" s="57">
        <v>-0.00344827586206901</v>
      </c>
      <c r="C1167" s="57">
        <v>-0.00270688321732406</v>
      </c>
      <c r="D1167" s="57">
        <v>-0.00304959454606568</v>
      </c>
    </row>
    <row r="1168" spans="1:4" ht="12.75">
      <c r="A1168" s="60">
        <v>39314</v>
      </c>
      <c r="B1168" s="57">
        <v>-0.00339366515837104</v>
      </c>
      <c r="C1168" s="57">
        <v>-0.00270688321732406</v>
      </c>
      <c r="D1168" s="57">
        <v>-0.00304959454606568</v>
      </c>
    </row>
    <row r="1169" spans="1:4" ht="12.75">
      <c r="A1169" s="60">
        <v>39315</v>
      </c>
      <c r="B1169" s="57">
        <v>-0.00344827586206901</v>
      </c>
      <c r="C1169" s="57">
        <v>-0.00279459711224959</v>
      </c>
      <c r="D1169" s="57">
        <v>-0.00306024213502608</v>
      </c>
    </row>
    <row r="1170" spans="1:4" ht="12.75">
      <c r="A1170" s="60">
        <v>39316</v>
      </c>
      <c r="B1170" s="57">
        <v>-0.00344827586206901</v>
      </c>
      <c r="C1170" s="57">
        <v>-0.00279459711224959</v>
      </c>
      <c r="D1170" s="57">
        <v>-0.00306024213502608</v>
      </c>
    </row>
    <row r="1171" spans="1:4" ht="12.75">
      <c r="A1171" s="60">
        <v>39317</v>
      </c>
      <c r="B1171" s="57">
        <v>-0.00344827586206901</v>
      </c>
      <c r="C1171" s="57">
        <v>-0.00279459711224959</v>
      </c>
      <c r="D1171" s="57">
        <v>-0.00306024213502608</v>
      </c>
    </row>
    <row r="1172" spans="1:4" ht="12.75">
      <c r="A1172" s="60">
        <v>39318</v>
      </c>
      <c r="B1172" s="57">
        <v>-0.00344827586206901</v>
      </c>
      <c r="C1172" s="57">
        <v>-0.00279459711224959</v>
      </c>
      <c r="D1172" s="57">
        <v>-0.00306024213502608</v>
      </c>
    </row>
    <row r="1173" spans="1:4" ht="12.75">
      <c r="A1173" s="60">
        <v>39321</v>
      </c>
      <c r="B1173" s="57">
        <v>-0.00339366515837104</v>
      </c>
      <c r="C1173" s="57">
        <v>-0.00270688321732406</v>
      </c>
      <c r="D1173" s="57">
        <v>-0.00304959454606568</v>
      </c>
    </row>
    <row r="1174" spans="1:4" ht="12.75">
      <c r="A1174" s="60">
        <v>39322</v>
      </c>
      <c r="B1174" s="57">
        <v>-0.00344827586206901</v>
      </c>
      <c r="C1174" s="57">
        <v>-0.00279459711224959</v>
      </c>
      <c r="D1174" s="57">
        <v>-0.00306024213502608</v>
      </c>
    </row>
    <row r="1175" spans="1:4" ht="12.75">
      <c r="A1175" s="60">
        <v>39323</v>
      </c>
      <c r="B1175" s="57">
        <v>-0.00347088314693405</v>
      </c>
      <c r="C1175" s="57">
        <v>-0.0028860028860028196</v>
      </c>
      <c r="D1175" s="57">
        <v>-0.00308240234648046</v>
      </c>
    </row>
    <row r="1176" spans="1:4" ht="12.75">
      <c r="A1176" s="60">
        <v>39324</v>
      </c>
      <c r="B1176" s="57">
        <v>-0.00347088314693405</v>
      </c>
      <c r="C1176" s="57">
        <v>-0.0028860028860028196</v>
      </c>
      <c r="D1176" s="57">
        <v>-0.00308240234648046</v>
      </c>
    </row>
    <row r="1177" spans="1:4" ht="12.75">
      <c r="A1177" s="60">
        <v>39325</v>
      </c>
      <c r="B1177" s="57">
        <v>-0.00347088314693405</v>
      </c>
      <c r="C1177" s="57">
        <v>-0.0028860028860028196</v>
      </c>
      <c r="D1177" s="57">
        <v>-0.00308240234648046</v>
      </c>
    </row>
    <row r="1178" spans="1:4" ht="12.75">
      <c r="A1178" s="60">
        <v>39328</v>
      </c>
      <c r="B1178" s="57">
        <v>-0.00347088314693405</v>
      </c>
      <c r="C1178" s="57">
        <v>-0.0028860028860028196</v>
      </c>
      <c r="D1178" s="57">
        <v>-0.00308240234648046</v>
      </c>
    </row>
    <row r="1179" spans="1:4" ht="12.75">
      <c r="A1179" s="60">
        <v>39329</v>
      </c>
      <c r="B1179" s="57">
        <v>-0.00347088314693405</v>
      </c>
      <c r="C1179" s="57">
        <v>-0.0028860028860028196</v>
      </c>
      <c r="D1179" s="57">
        <v>-0.00308240234648046</v>
      </c>
    </row>
    <row r="1180" spans="1:4" ht="12.75">
      <c r="A1180" s="60">
        <v>39330</v>
      </c>
      <c r="B1180" s="57">
        <v>-0.00347088314693405</v>
      </c>
      <c r="C1180" s="57">
        <v>-0.0028860028860028196</v>
      </c>
      <c r="D1180" s="57">
        <v>-0.00308240234648046</v>
      </c>
    </row>
    <row r="1181" spans="1:4" ht="12.75">
      <c r="A1181" s="60">
        <v>39331</v>
      </c>
      <c r="B1181" s="57">
        <v>-0.0034924330616996502</v>
      </c>
      <c r="C1181" s="57">
        <v>-0.0029140359397765297</v>
      </c>
      <c r="D1181" s="57">
        <v>-0.0031198992980857056</v>
      </c>
    </row>
    <row r="1182" spans="1:4" ht="12.75">
      <c r="A1182" s="60">
        <v>39332</v>
      </c>
      <c r="B1182" s="57">
        <v>-0.0034947578632052102</v>
      </c>
      <c r="C1182" s="57">
        <v>-0.0029287341360234296</v>
      </c>
      <c r="D1182" s="57">
        <v>-0.0031467217540627752</v>
      </c>
    </row>
    <row r="1183" spans="1:4" ht="12.75">
      <c r="A1183" s="60">
        <v>39335</v>
      </c>
      <c r="B1183" s="57">
        <v>-0.0035019455252918203</v>
      </c>
      <c r="C1183" s="57">
        <v>-0.00299580587177955</v>
      </c>
      <c r="D1183" s="57">
        <v>-0.0032147944271155</v>
      </c>
    </row>
    <row r="1184" spans="1:4" ht="12.75">
      <c r="A1184" s="60">
        <v>39336</v>
      </c>
      <c r="B1184" s="57">
        <v>-0.0035019455252918203</v>
      </c>
      <c r="C1184" s="57">
        <v>-0.00299580587177955</v>
      </c>
      <c r="D1184" s="57">
        <v>-0.0032147944271155</v>
      </c>
    </row>
    <row r="1185" spans="1:4" ht="12.75">
      <c r="A1185" s="60">
        <v>39337</v>
      </c>
      <c r="B1185" s="57">
        <v>-0.0035019455252918203</v>
      </c>
      <c r="C1185" s="57">
        <v>-0.00299580587177955</v>
      </c>
      <c r="D1185" s="57">
        <v>-0.0032147944271155</v>
      </c>
    </row>
    <row r="1186" spans="1:4" ht="12.75">
      <c r="A1186" s="60">
        <v>39338</v>
      </c>
      <c r="B1186" s="57">
        <v>-0.0035019455252918203</v>
      </c>
      <c r="C1186" s="57">
        <v>-0.00299580587177955</v>
      </c>
      <c r="D1186" s="57">
        <v>-0.0032147944271155</v>
      </c>
    </row>
    <row r="1187" spans="1:4" ht="12.75">
      <c r="A1187" s="60">
        <v>39339</v>
      </c>
      <c r="B1187" s="57">
        <v>-0.0035019455252918203</v>
      </c>
      <c r="C1187" s="57">
        <v>-0.00299580587177955</v>
      </c>
      <c r="D1187" s="57">
        <v>-0.0032147944271155</v>
      </c>
    </row>
    <row r="1188" spans="1:4" ht="12.75">
      <c r="A1188" s="60">
        <v>39342</v>
      </c>
      <c r="B1188" s="57">
        <v>-0.0035019455252918203</v>
      </c>
      <c r="C1188" s="57">
        <v>-0.00299580587177955</v>
      </c>
      <c r="D1188" s="57">
        <v>-0.0032147944271155</v>
      </c>
    </row>
    <row r="1189" spans="1:4" ht="12.75">
      <c r="A1189" s="60">
        <v>39343</v>
      </c>
      <c r="B1189" s="57">
        <v>-0.0035019455252918203</v>
      </c>
      <c r="C1189" s="57">
        <v>-0.00299580587177955</v>
      </c>
      <c r="D1189" s="57">
        <v>-0.0032147944271155</v>
      </c>
    </row>
    <row r="1190" spans="1:4" ht="12.75">
      <c r="A1190" s="60">
        <v>39344</v>
      </c>
      <c r="B1190" s="57">
        <v>-0.0035019455252918203</v>
      </c>
      <c r="C1190" s="57">
        <v>-0.00299580587177955</v>
      </c>
      <c r="D1190" s="57">
        <v>-0.0032147944271155</v>
      </c>
    </row>
    <row r="1191" spans="1:4" ht="12.75">
      <c r="A1191" s="60">
        <v>39345</v>
      </c>
      <c r="B1191" s="57">
        <v>-0.0035019455252918203</v>
      </c>
      <c r="C1191" s="57">
        <v>-0.00299580587177955</v>
      </c>
      <c r="D1191" s="57">
        <v>-0.0032147944271155</v>
      </c>
    </row>
    <row r="1192" spans="1:4" ht="12.75">
      <c r="A1192" s="60">
        <v>39346</v>
      </c>
      <c r="B1192" s="57">
        <v>-0.0035019455252918203</v>
      </c>
      <c r="C1192" s="57">
        <v>-0.00299580587177955</v>
      </c>
      <c r="D1192" s="57">
        <v>-0.0032147944271155</v>
      </c>
    </row>
    <row r="1193" spans="1:4" ht="12.75">
      <c r="A1193" s="60">
        <v>39349</v>
      </c>
      <c r="B1193" s="57">
        <v>-0.0034947578632052102</v>
      </c>
      <c r="C1193" s="57">
        <v>-0.0029287341360234296</v>
      </c>
      <c r="D1193" s="57">
        <v>-0.0031467217540627752</v>
      </c>
    </row>
    <row r="1194" spans="1:4" ht="12.75">
      <c r="A1194" s="60">
        <v>39350</v>
      </c>
      <c r="B1194" s="57">
        <v>-0.0035019455252918203</v>
      </c>
      <c r="C1194" s="57">
        <v>-0.00299580587177955</v>
      </c>
      <c r="D1194" s="57">
        <v>-0.0032147944271155</v>
      </c>
    </row>
    <row r="1195" spans="1:4" ht="12.75">
      <c r="A1195" s="60">
        <v>39351</v>
      </c>
      <c r="B1195" s="57">
        <v>-0.0035019455252918203</v>
      </c>
      <c r="C1195" s="57">
        <v>-0.00299580587177955</v>
      </c>
      <c r="D1195" s="57">
        <v>-0.0032147944271155</v>
      </c>
    </row>
    <row r="1196" spans="1:4" ht="12.75">
      <c r="A1196" s="60">
        <v>39352</v>
      </c>
      <c r="B1196" s="57">
        <v>-0.0035019455252918203</v>
      </c>
      <c r="C1196" s="57">
        <v>-0.00299580587177955</v>
      </c>
      <c r="D1196" s="57">
        <v>-0.0032147944271155</v>
      </c>
    </row>
    <row r="1197" spans="1:4" ht="12.75">
      <c r="A1197" s="60">
        <v>39353</v>
      </c>
      <c r="B1197" s="57">
        <v>-0.0035019455252918203</v>
      </c>
      <c r="C1197" s="57">
        <v>-0.0030257186081695097</v>
      </c>
      <c r="D1197" s="57">
        <v>-0.003221771136370605</v>
      </c>
    </row>
    <row r="1198" spans="1:4" ht="12.75">
      <c r="A1198" s="60">
        <v>39356</v>
      </c>
      <c r="B1198" s="57">
        <v>-0.00353697749196151</v>
      </c>
      <c r="C1198" s="57">
        <v>-0.00303375047402358</v>
      </c>
      <c r="D1198" s="57">
        <v>-0.003224889517473265</v>
      </c>
    </row>
    <row r="1199" spans="1:4" ht="12.75">
      <c r="A1199" s="60">
        <v>39357</v>
      </c>
      <c r="B1199" s="57">
        <v>-0.00353697749196151</v>
      </c>
      <c r="C1199" s="57">
        <v>-0.00303375047402358</v>
      </c>
      <c r="D1199" s="57">
        <v>-0.003224889517473265</v>
      </c>
    </row>
    <row r="1200" spans="1:4" ht="12.75">
      <c r="A1200" s="60">
        <v>39358</v>
      </c>
      <c r="B1200" s="57">
        <v>-0.00353697749196151</v>
      </c>
      <c r="C1200" s="57">
        <v>-0.00303375047402358</v>
      </c>
      <c r="D1200" s="57">
        <v>-0.003224889517473265</v>
      </c>
    </row>
    <row r="1201" spans="1:4" ht="12.75">
      <c r="A1201" s="60">
        <v>39359</v>
      </c>
      <c r="B1201" s="57">
        <v>-0.00353697749196151</v>
      </c>
      <c r="C1201" s="57">
        <v>-0.00303375047402358</v>
      </c>
      <c r="D1201" s="57">
        <v>-0.003224889517473265</v>
      </c>
    </row>
    <row r="1202" spans="1:4" ht="12.75">
      <c r="A1202" s="60">
        <v>39360</v>
      </c>
      <c r="B1202" s="57">
        <v>-0.00353697749196151</v>
      </c>
      <c r="C1202" s="57">
        <v>-0.00303375047402358</v>
      </c>
      <c r="D1202" s="57">
        <v>-0.003224889517473265</v>
      </c>
    </row>
    <row r="1203" spans="1:4" ht="12.75">
      <c r="A1203" s="60">
        <v>39363</v>
      </c>
      <c r="B1203" s="57">
        <v>-0.00353697749196151</v>
      </c>
      <c r="C1203" s="57">
        <v>-0.00303375047402358</v>
      </c>
      <c r="D1203" s="57">
        <v>-0.003224889517473265</v>
      </c>
    </row>
    <row r="1204" spans="1:4" ht="12.75">
      <c r="A1204" s="60">
        <v>39364</v>
      </c>
      <c r="B1204" s="57">
        <v>-0.00353697749196151</v>
      </c>
      <c r="C1204" s="57">
        <v>-0.00303375047402358</v>
      </c>
      <c r="D1204" s="57">
        <v>-0.003224889517473265</v>
      </c>
    </row>
    <row r="1205" spans="1:4" ht="12.75">
      <c r="A1205" s="60">
        <v>39365</v>
      </c>
      <c r="B1205" s="57">
        <v>-0.00353697749196151</v>
      </c>
      <c r="C1205" s="57">
        <v>-0.00303375047402358</v>
      </c>
      <c r="D1205" s="57">
        <v>-0.003224889517473265</v>
      </c>
    </row>
    <row r="1206" spans="1:4" ht="12.75">
      <c r="A1206" s="60">
        <v>39366</v>
      </c>
      <c r="B1206" s="57">
        <v>-0.00353697749196151</v>
      </c>
      <c r="C1206" s="57">
        <v>-0.00303375047402358</v>
      </c>
      <c r="D1206" s="57">
        <v>-0.003224889517473265</v>
      </c>
    </row>
    <row r="1207" spans="1:4" ht="12.75">
      <c r="A1207" s="60">
        <v>39367</v>
      </c>
      <c r="B1207" s="57">
        <v>-0.00353697749196151</v>
      </c>
      <c r="C1207" s="57">
        <v>-0.00303375047402358</v>
      </c>
      <c r="D1207" s="57">
        <v>-0.003224889517473265</v>
      </c>
    </row>
    <row r="1208" spans="1:4" ht="12.75">
      <c r="A1208" s="60">
        <v>39370</v>
      </c>
      <c r="B1208" s="57">
        <v>-0.00353697749196151</v>
      </c>
      <c r="C1208" s="57">
        <v>-0.00303375047402358</v>
      </c>
      <c r="D1208" s="57">
        <v>-0.003224889517473265</v>
      </c>
    </row>
    <row r="1209" spans="1:4" ht="12.75">
      <c r="A1209" s="60">
        <v>39371</v>
      </c>
      <c r="B1209" s="57">
        <v>-0.0035643564356435597</v>
      </c>
      <c r="C1209" s="57">
        <v>-0.0030385900941961204</v>
      </c>
      <c r="D1209" s="57">
        <v>-0.0032474324149016198</v>
      </c>
    </row>
    <row r="1210" spans="1:4" ht="12.75">
      <c r="A1210" s="60">
        <v>39372</v>
      </c>
      <c r="B1210" s="57">
        <v>-0.0035643564356435597</v>
      </c>
      <c r="C1210" s="57">
        <v>-0.00303375047402358</v>
      </c>
      <c r="D1210" s="57">
        <v>-0.003246363896820795</v>
      </c>
    </row>
    <row r="1211" spans="1:4" ht="12.75">
      <c r="A1211" s="60">
        <v>39373</v>
      </c>
      <c r="B1211" s="57">
        <v>-0.0036271309394269604</v>
      </c>
      <c r="C1211" s="57">
        <v>-0.00303375047402358</v>
      </c>
      <c r="D1211" s="57">
        <v>-0.00325329845355708</v>
      </c>
    </row>
    <row r="1212" spans="1:4" ht="12.75">
      <c r="A1212" s="60">
        <v>39374</v>
      </c>
      <c r="B1212" s="57">
        <v>-0.0036271309394269604</v>
      </c>
      <c r="C1212" s="57">
        <v>-0.00303375047402358</v>
      </c>
      <c r="D1212" s="57">
        <v>-0.00325329845355708</v>
      </c>
    </row>
    <row r="1213" spans="1:4" ht="12.75">
      <c r="A1213" s="60">
        <v>39377</v>
      </c>
      <c r="B1213" s="57">
        <v>-0.0035643564356435597</v>
      </c>
      <c r="C1213" s="57">
        <v>-0.00303375047402358</v>
      </c>
      <c r="D1213" s="57">
        <v>-0.00324575792320641</v>
      </c>
    </row>
    <row r="1214" spans="1:4" ht="12.75">
      <c r="A1214" s="60">
        <v>39378</v>
      </c>
      <c r="B1214" s="57">
        <v>-0.0035643564356435597</v>
      </c>
      <c r="C1214" s="57">
        <v>-0.00303375047402358</v>
      </c>
      <c r="D1214" s="57">
        <v>-0.00324575792320641</v>
      </c>
    </row>
    <row r="1215" spans="1:4" ht="12.75">
      <c r="A1215" s="60">
        <v>39379</v>
      </c>
      <c r="B1215" s="57">
        <v>-0.0035643564356435597</v>
      </c>
      <c r="C1215" s="57">
        <v>-0.00303375047402358</v>
      </c>
      <c r="D1215" s="57">
        <v>-0.00324575792320641</v>
      </c>
    </row>
    <row r="1216" spans="1:4" ht="12.75">
      <c r="A1216" s="60">
        <v>39380</v>
      </c>
      <c r="B1216" s="57">
        <v>-0.0035643564356435597</v>
      </c>
      <c r="C1216" s="57">
        <v>-0.00303375047402358</v>
      </c>
      <c r="D1216" s="57">
        <v>-0.00324575792320641</v>
      </c>
    </row>
    <row r="1217" spans="1:4" ht="12.75">
      <c r="A1217" s="60">
        <v>39381</v>
      </c>
      <c r="B1217" s="57">
        <v>-0.0035643564356435597</v>
      </c>
      <c r="C1217" s="57">
        <v>-0.0030385900941961204</v>
      </c>
      <c r="D1217" s="57">
        <v>-0.00324575792320641</v>
      </c>
    </row>
    <row r="1218" spans="1:4" ht="12.75">
      <c r="A1218" s="60">
        <v>39384</v>
      </c>
      <c r="B1218" s="57">
        <v>-0.0035643564356435597</v>
      </c>
      <c r="C1218" s="57">
        <v>-0.00293870696893368</v>
      </c>
      <c r="D1218" s="57">
        <v>-0.00324575792320641</v>
      </c>
    </row>
    <row r="1219" spans="1:4" ht="12.75">
      <c r="A1219" s="60">
        <v>39385</v>
      </c>
      <c r="B1219" s="57">
        <v>-0.0035643564356435597</v>
      </c>
      <c r="C1219" s="57">
        <v>-0.00296931705707687</v>
      </c>
      <c r="D1219" s="57">
        <v>-0.0032509784735811754</v>
      </c>
    </row>
    <row r="1220" spans="1:4" ht="12.75">
      <c r="A1220" s="60">
        <v>39386</v>
      </c>
      <c r="B1220" s="57">
        <v>-0.0035643564356435597</v>
      </c>
      <c r="C1220" s="57">
        <v>-0.00296931705707687</v>
      </c>
      <c r="D1220" s="57">
        <v>-0.0032509784735811754</v>
      </c>
    </row>
    <row r="1221" spans="1:4" ht="12.75">
      <c r="A1221" s="60">
        <v>39388</v>
      </c>
      <c r="B1221" s="57">
        <v>-0.0036271309394269604</v>
      </c>
      <c r="C1221" s="57">
        <v>-0.0030385900941961204</v>
      </c>
      <c r="D1221" s="57">
        <v>-0.00329912422441623</v>
      </c>
    </row>
    <row r="1222" spans="1:4" ht="12.75">
      <c r="A1222" s="60">
        <v>39391</v>
      </c>
      <c r="B1222" s="57">
        <v>-0.0036407766990291203</v>
      </c>
      <c r="C1222" s="57">
        <v>-0.0030633083730428803</v>
      </c>
      <c r="D1222" s="57">
        <v>-0.003381573775826325</v>
      </c>
    </row>
    <row r="1223" spans="1:4" ht="12.75">
      <c r="A1223" s="60">
        <v>39392</v>
      </c>
      <c r="B1223" s="57">
        <v>-0.0036271309394269604</v>
      </c>
      <c r="C1223" s="57">
        <v>-0.00304156809733017</v>
      </c>
      <c r="D1223" s="57">
        <v>-0.003381573775826325</v>
      </c>
    </row>
    <row r="1224" spans="1:4" ht="12.75">
      <c r="A1224" s="60">
        <v>39393</v>
      </c>
      <c r="B1224" s="57">
        <v>-0.0036271309394269604</v>
      </c>
      <c r="C1224" s="57">
        <v>-0.00304156809733017</v>
      </c>
      <c r="D1224" s="57">
        <v>-0.003381573775826325</v>
      </c>
    </row>
    <row r="1225" spans="1:4" ht="12.75">
      <c r="A1225" s="60">
        <v>39394</v>
      </c>
      <c r="B1225" s="57">
        <v>-0.0036407766990291203</v>
      </c>
      <c r="C1225" s="57">
        <v>-0.0030633083730428803</v>
      </c>
      <c r="D1225" s="57">
        <v>-0.003390415803091065</v>
      </c>
    </row>
    <row r="1226" spans="1:4" ht="12.75">
      <c r="A1226" s="60">
        <v>39395</v>
      </c>
      <c r="B1226" s="57">
        <v>-0.0036407766990291203</v>
      </c>
      <c r="C1226" s="57">
        <v>-0.0030633083730428803</v>
      </c>
      <c r="D1226" s="57">
        <v>-0.003390415803091065</v>
      </c>
    </row>
    <row r="1227" spans="1:4" ht="12.75">
      <c r="A1227" s="60">
        <v>39398</v>
      </c>
      <c r="B1227" s="57">
        <v>-0.00370619946091642</v>
      </c>
      <c r="C1227" s="57">
        <v>-0.00308261405671992</v>
      </c>
      <c r="D1227" s="57">
        <v>-0.0034172483721802848</v>
      </c>
    </row>
    <row r="1228" spans="1:4" ht="12.75">
      <c r="A1228" s="60">
        <v>39399</v>
      </c>
      <c r="B1228" s="57">
        <v>-0.00370619946091642</v>
      </c>
      <c r="C1228" s="57">
        <v>-0.0030633083730428803</v>
      </c>
      <c r="D1228" s="57">
        <v>-0.0034172483721802848</v>
      </c>
    </row>
    <row r="1229" spans="1:4" ht="12.75">
      <c r="A1229" s="60">
        <v>39400</v>
      </c>
      <c r="B1229" s="57">
        <v>-0.00370619946091642</v>
      </c>
      <c r="C1229" s="57">
        <v>-0.0030633083730428803</v>
      </c>
      <c r="D1229" s="57">
        <v>-0.0034172483721802848</v>
      </c>
    </row>
    <row r="1230" spans="1:4" ht="12.75">
      <c r="A1230" s="60">
        <v>39401</v>
      </c>
      <c r="B1230" s="57">
        <v>-0.00378266850068774</v>
      </c>
      <c r="C1230" s="57">
        <v>-0.00316455696202539</v>
      </c>
      <c r="D1230" s="57">
        <v>-0.0034458602183367747</v>
      </c>
    </row>
    <row r="1231" spans="1:4" ht="12.75">
      <c r="A1231" s="60">
        <v>39402</v>
      </c>
      <c r="B1231" s="57">
        <v>-0.0037996545768566297</v>
      </c>
      <c r="C1231" s="57">
        <v>-0.00320073159579334</v>
      </c>
      <c r="D1231" s="57">
        <v>-0.003462196316180035</v>
      </c>
    </row>
    <row r="1232" spans="1:4" ht="12.75">
      <c r="A1232" s="60">
        <v>39405</v>
      </c>
      <c r="B1232" s="57">
        <v>-0.0037996545768566297</v>
      </c>
      <c r="C1232" s="57">
        <v>-0.00320073159579334</v>
      </c>
      <c r="D1232" s="57">
        <v>-0.003462196316180035</v>
      </c>
    </row>
    <row r="1233" spans="1:4" ht="12.75">
      <c r="A1233" s="60">
        <v>39406</v>
      </c>
      <c r="B1233" s="57">
        <v>-0.00378266850068774</v>
      </c>
      <c r="C1233" s="57">
        <v>-0.00316455696202539</v>
      </c>
      <c r="D1233" s="57">
        <v>-0.0034458602183367747</v>
      </c>
    </row>
    <row r="1234" spans="1:4" ht="12.75">
      <c r="A1234" s="60">
        <v>39407</v>
      </c>
      <c r="B1234" s="57">
        <v>-0.00378266850068774</v>
      </c>
      <c r="C1234" s="57">
        <v>-0.00316455696202539</v>
      </c>
      <c r="D1234" s="57">
        <v>-0.0034493859467522848</v>
      </c>
    </row>
    <row r="1235" spans="1:4" ht="12.75">
      <c r="A1235" s="60">
        <v>39408</v>
      </c>
      <c r="B1235" s="57">
        <v>-0.00378266850068774</v>
      </c>
      <c r="C1235" s="57">
        <v>-0.00316455696202539</v>
      </c>
      <c r="D1235" s="57">
        <v>-0.0034493859467522848</v>
      </c>
    </row>
    <row r="1236" spans="1:4" ht="12.75">
      <c r="A1236" s="60">
        <v>39409</v>
      </c>
      <c r="B1236" s="57">
        <v>-0.00378266850068774</v>
      </c>
      <c r="C1236" s="57">
        <v>-0.00316455696202539</v>
      </c>
      <c r="D1236" s="57">
        <v>-0.0034493859467522848</v>
      </c>
    </row>
    <row r="1237" spans="1:4" ht="12.75">
      <c r="A1237" s="60">
        <v>39412</v>
      </c>
      <c r="B1237" s="57">
        <v>-0.00378266850068774</v>
      </c>
      <c r="C1237" s="57">
        <v>-0.00316455696202539</v>
      </c>
      <c r="D1237" s="57">
        <v>-0.0034493859467522848</v>
      </c>
    </row>
    <row r="1238" spans="1:4" ht="12.75">
      <c r="A1238" s="60">
        <v>39413</v>
      </c>
      <c r="B1238" s="57">
        <v>-0.0037996545768566297</v>
      </c>
      <c r="C1238" s="57">
        <v>-0.00323624595469249</v>
      </c>
      <c r="D1238" s="57">
        <v>-0.00348553672345217</v>
      </c>
    </row>
    <row r="1239" spans="1:4" ht="12.75">
      <c r="A1239" s="60">
        <v>39414</v>
      </c>
      <c r="B1239" s="57">
        <v>-0.0037996545768566297</v>
      </c>
      <c r="C1239" s="57">
        <v>-0.00323624595469249</v>
      </c>
      <c r="D1239" s="57">
        <v>-0.00348553672345217</v>
      </c>
    </row>
    <row r="1240" spans="1:4" ht="12.75">
      <c r="A1240" s="60">
        <v>39415</v>
      </c>
      <c r="B1240" s="57">
        <v>-0.0037996545768566297</v>
      </c>
      <c r="C1240" s="57">
        <v>-0.00323624595469249</v>
      </c>
      <c r="D1240" s="57">
        <v>-0.00348553672345217</v>
      </c>
    </row>
    <row r="1241" spans="1:4" ht="12.75">
      <c r="A1241" s="60">
        <v>39416</v>
      </c>
      <c r="B1241" s="57">
        <v>-0.0037996545768566297</v>
      </c>
      <c r="C1241" s="57">
        <v>-0.00323624595469249</v>
      </c>
      <c r="D1241" s="57">
        <v>-0.00348553672345217</v>
      </c>
    </row>
    <row r="1242" spans="1:4" ht="12.75">
      <c r="A1242" s="60">
        <v>39419</v>
      </c>
      <c r="B1242" s="57">
        <v>-0.0037996545768566297</v>
      </c>
      <c r="C1242" s="57">
        <v>-0.00323624595469249</v>
      </c>
      <c r="D1242" s="57">
        <v>-0.00348553672345217</v>
      </c>
    </row>
    <row r="1243" spans="1:4" ht="12.75">
      <c r="A1243" s="60">
        <v>39420</v>
      </c>
      <c r="B1243" s="57">
        <v>-0.0037996545768566297</v>
      </c>
      <c r="C1243" s="57">
        <v>-0.00323624595469249</v>
      </c>
      <c r="D1243" s="57">
        <v>-0.00348553672345217</v>
      </c>
    </row>
    <row r="1244" spans="1:4" ht="12.75">
      <c r="A1244" s="60">
        <v>39421</v>
      </c>
      <c r="B1244" s="57">
        <v>-0.0037996545768566297</v>
      </c>
      <c r="C1244" s="57">
        <v>-0.00323624595469249</v>
      </c>
      <c r="D1244" s="57">
        <v>-0.00348553672345217</v>
      </c>
    </row>
    <row r="1245" spans="1:4" ht="12.75">
      <c r="A1245" s="60">
        <v>39422</v>
      </c>
      <c r="B1245" s="57">
        <v>-0.0037996545768566297</v>
      </c>
      <c r="C1245" s="57">
        <v>-0.00323624595469249</v>
      </c>
      <c r="D1245" s="57">
        <v>-0.00348553672345217</v>
      </c>
    </row>
    <row r="1246" spans="1:4" ht="12.75">
      <c r="A1246" s="60">
        <v>39423</v>
      </c>
      <c r="B1246" s="57">
        <v>-0.0037996545768566297</v>
      </c>
      <c r="C1246" s="57">
        <v>-0.00323624595469249</v>
      </c>
      <c r="D1246" s="57">
        <v>-0.00348553672345217</v>
      </c>
    </row>
    <row r="1247" spans="1:4" ht="12.75">
      <c r="A1247" s="60">
        <v>39426</v>
      </c>
      <c r="B1247" s="57">
        <v>-0.0037996545768566297</v>
      </c>
      <c r="C1247" s="57">
        <v>-0.00323624595469249</v>
      </c>
      <c r="D1247" s="57">
        <v>-0.00348553672345217</v>
      </c>
    </row>
    <row r="1248" spans="1:4" ht="12.75">
      <c r="A1248" s="60">
        <v>39427</v>
      </c>
      <c r="B1248" s="57">
        <v>-0.0037996545768566297</v>
      </c>
      <c r="C1248" s="57">
        <v>-0.00323624595469249</v>
      </c>
      <c r="D1248" s="57">
        <v>-0.003493764535101045</v>
      </c>
    </row>
    <row r="1249" spans="1:4" ht="12.75">
      <c r="A1249" s="60">
        <v>39428</v>
      </c>
      <c r="B1249" s="57">
        <v>-0.0037996545768566297</v>
      </c>
      <c r="C1249" s="57">
        <v>-0.00323624595469249</v>
      </c>
      <c r="D1249" s="57">
        <v>-0.003493764535101045</v>
      </c>
    </row>
    <row r="1250" spans="1:4" ht="12.75">
      <c r="A1250" s="60">
        <v>39429</v>
      </c>
      <c r="B1250" s="57">
        <v>-0.0037996545768566297</v>
      </c>
      <c r="C1250" s="57">
        <v>-0.00323624595469249</v>
      </c>
      <c r="D1250" s="57">
        <v>-0.003493764535101045</v>
      </c>
    </row>
    <row r="1251" spans="1:4" ht="12.75">
      <c r="A1251" s="60">
        <v>39430</v>
      </c>
      <c r="B1251" s="57">
        <v>-0.00381861575178989</v>
      </c>
      <c r="C1251" s="57">
        <v>-0.00327600327600335</v>
      </c>
      <c r="D1251" s="57">
        <v>-0.00351220167416088</v>
      </c>
    </row>
    <row r="1252" spans="1:4" ht="12.75">
      <c r="A1252" s="60">
        <v>39433</v>
      </c>
      <c r="B1252" s="57">
        <v>-0.0038204393505253996</v>
      </c>
      <c r="C1252" s="57">
        <v>-0.00328623069339472</v>
      </c>
      <c r="D1252" s="57">
        <v>-0.00352485720103973</v>
      </c>
    </row>
    <row r="1253" spans="1:4" ht="12.75">
      <c r="A1253" s="60">
        <v>39434</v>
      </c>
      <c r="B1253" s="57">
        <v>-0.0038204393505253996</v>
      </c>
      <c r="C1253" s="57">
        <v>-0.0032773453502663603</v>
      </c>
      <c r="D1253" s="57">
        <v>-0.00352485720103973</v>
      </c>
    </row>
    <row r="1254" spans="1:4" ht="12.75">
      <c r="A1254" s="60">
        <v>39435</v>
      </c>
      <c r="B1254" s="57">
        <v>-0.0038204393505253996</v>
      </c>
      <c r="C1254" s="57">
        <v>-0.0032773453502663603</v>
      </c>
      <c r="D1254" s="57">
        <v>-0.00352485720103973</v>
      </c>
    </row>
    <row r="1255" spans="1:4" ht="12.75">
      <c r="A1255" s="60">
        <v>39436</v>
      </c>
      <c r="B1255" s="57">
        <v>-0.0038204393505253996</v>
      </c>
      <c r="C1255" s="57">
        <v>-0.0032773453502663603</v>
      </c>
      <c r="D1255" s="57">
        <v>-0.00352485720103973</v>
      </c>
    </row>
    <row r="1256" spans="1:4" ht="12.75">
      <c r="A1256" s="60">
        <v>39437</v>
      </c>
      <c r="B1256" s="57">
        <v>-0.0038204393505253996</v>
      </c>
      <c r="C1256" s="57">
        <v>-0.0032773453502663603</v>
      </c>
      <c r="D1256" s="57">
        <v>-0.00352485720103973</v>
      </c>
    </row>
    <row r="1257" spans="1:4" ht="12.75">
      <c r="A1257" s="60">
        <v>39440</v>
      </c>
      <c r="B1257" s="57">
        <v>-0.0038204393505253996</v>
      </c>
      <c r="C1257" s="57">
        <v>-0.0032773453502663603</v>
      </c>
      <c r="D1257" s="57">
        <v>-0.00352485720103973</v>
      </c>
    </row>
    <row r="1258" spans="1:4" ht="12.75">
      <c r="A1258" s="60">
        <v>39443</v>
      </c>
      <c r="B1258" s="57">
        <v>-0.0038204393505253996</v>
      </c>
      <c r="C1258" s="57">
        <v>-0.0032773453502663603</v>
      </c>
      <c r="D1258" s="57">
        <v>-0.00352485720103973</v>
      </c>
    </row>
    <row r="1259" spans="1:4" ht="12.75">
      <c r="A1259" s="60">
        <v>39444</v>
      </c>
      <c r="B1259" s="57">
        <v>-0.0038204393505253996</v>
      </c>
      <c r="C1259" s="57">
        <v>-0.00326323422770123</v>
      </c>
      <c r="D1259" s="57">
        <v>-0.003518443095635735</v>
      </c>
    </row>
    <row r="1260" spans="1:4" ht="12.75">
      <c r="A1260" s="60">
        <v>39447</v>
      </c>
      <c r="B1260" s="57">
        <v>-0.00381861575178989</v>
      </c>
      <c r="C1260" s="57">
        <v>-0.00316455696202539</v>
      </c>
      <c r="D1260" s="57">
        <v>-0.003497685518088105</v>
      </c>
    </row>
    <row r="1261" spans="1:4" ht="12.75">
      <c r="A1261" s="60">
        <v>39449</v>
      </c>
      <c r="B1261" s="57">
        <v>-0.00381861575178989</v>
      </c>
      <c r="C1261" s="57">
        <v>-0.0030633083730428803</v>
      </c>
      <c r="D1261" s="57">
        <v>-0.00348110426674746</v>
      </c>
    </row>
    <row r="1262" spans="1:4" ht="12.75">
      <c r="A1262" s="60">
        <v>39450</v>
      </c>
      <c r="B1262" s="57">
        <v>-0.0038204393505253996</v>
      </c>
      <c r="C1262" s="57">
        <v>-0.00309810671256454</v>
      </c>
      <c r="D1262" s="57">
        <v>-0.00348110426674746</v>
      </c>
    </row>
    <row r="1263" spans="1:4" ht="12.75">
      <c r="A1263" s="60">
        <v>39451</v>
      </c>
      <c r="B1263" s="57">
        <v>-0.0038204393505253996</v>
      </c>
      <c r="C1263" s="57">
        <v>-0.00309810671256454</v>
      </c>
      <c r="D1263" s="57">
        <v>-0.00348110426674746</v>
      </c>
    </row>
    <row r="1264" spans="1:4" ht="12.75">
      <c r="A1264" s="60">
        <v>39454</v>
      </c>
      <c r="B1264" s="57">
        <v>-0.00383408853258986</v>
      </c>
      <c r="C1264" s="57">
        <v>-0.00316455696202539</v>
      </c>
      <c r="D1264" s="57">
        <v>-0.003497685518088105</v>
      </c>
    </row>
    <row r="1265" spans="1:4" ht="12.75">
      <c r="A1265" s="60">
        <v>39455</v>
      </c>
      <c r="B1265" s="57">
        <v>-0.00383408853258986</v>
      </c>
      <c r="C1265" s="57">
        <v>-0.00316455696202539</v>
      </c>
      <c r="D1265" s="57">
        <v>-0.003497685518088105</v>
      </c>
    </row>
    <row r="1266" spans="1:4" ht="12.75">
      <c r="A1266" s="60">
        <v>39456</v>
      </c>
      <c r="B1266" s="57">
        <v>-0.00384212364652461</v>
      </c>
      <c r="C1266" s="57">
        <v>-0.00326323422770123</v>
      </c>
      <c r="D1266" s="57">
        <v>-0.003518443095635735</v>
      </c>
    </row>
    <row r="1267" spans="1:4" ht="12.75">
      <c r="A1267" s="60">
        <v>39457</v>
      </c>
      <c r="B1267" s="57">
        <v>-0.00386996904024773</v>
      </c>
      <c r="C1267" s="57">
        <v>-0.0032773453502663603</v>
      </c>
      <c r="D1267" s="57">
        <v>-0.003552405041310735</v>
      </c>
    </row>
    <row r="1268" spans="1:4" ht="12.75">
      <c r="A1268" s="60">
        <v>39458</v>
      </c>
      <c r="B1268" s="57">
        <v>-0.00388726919339167</v>
      </c>
      <c r="C1268" s="57">
        <v>-0.00328623069339472</v>
      </c>
      <c r="D1268" s="57">
        <v>-0.003579693674355755</v>
      </c>
    </row>
    <row r="1269" spans="1:4" ht="12.75">
      <c r="A1269" s="60">
        <v>39461</v>
      </c>
      <c r="B1269" s="57">
        <v>-0.00388726919339167</v>
      </c>
      <c r="C1269" s="57">
        <v>-0.00328623069339472</v>
      </c>
      <c r="D1269" s="57">
        <v>-0.0035932488754150697</v>
      </c>
    </row>
    <row r="1270" spans="1:4" ht="12.75">
      <c r="A1270" s="60">
        <v>39462</v>
      </c>
      <c r="B1270" s="57">
        <v>-0.00388726919339167</v>
      </c>
      <c r="C1270" s="57">
        <v>-0.00328623069339472</v>
      </c>
      <c r="D1270" s="57">
        <v>-0.003579693674355755</v>
      </c>
    </row>
    <row r="1271" spans="1:4" ht="12.75">
      <c r="A1271" s="60">
        <v>39463</v>
      </c>
      <c r="B1271" s="57">
        <v>-0.00388978930307945</v>
      </c>
      <c r="C1271" s="57">
        <v>-0.0033284023668639</v>
      </c>
      <c r="D1271" s="57">
        <v>-0.0036277677401403453</v>
      </c>
    </row>
    <row r="1272" spans="1:4" ht="12.75">
      <c r="A1272" s="60">
        <v>39464</v>
      </c>
      <c r="B1272" s="57">
        <v>-0.00388978930307945</v>
      </c>
      <c r="C1272" s="57">
        <v>-0.0033284023668639</v>
      </c>
      <c r="D1272" s="57">
        <v>-0.0036277677401403453</v>
      </c>
    </row>
    <row r="1273" spans="1:4" ht="12.75">
      <c r="A1273" s="60">
        <v>39465</v>
      </c>
      <c r="B1273" s="57">
        <v>-0.00388726919339167</v>
      </c>
      <c r="C1273" s="57">
        <v>-0.00328623069339472</v>
      </c>
      <c r="D1273" s="57">
        <v>-0.003579693674355755</v>
      </c>
    </row>
    <row r="1274" spans="1:4" ht="12.75">
      <c r="A1274" s="60">
        <v>39468</v>
      </c>
      <c r="B1274" s="57">
        <v>-0.00388978930307945</v>
      </c>
      <c r="C1274" s="57">
        <v>-0.0033284023668639</v>
      </c>
      <c r="D1274" s="57">
        <v>-0.0036277677401403453</v>
      </c>
    </row>
    <row r="1275" spans="1:4" ht="12.75">
      <c r="A1275" s="60">
        <v>39469</v>
      </c>
      <c r="B1275" s="57">
        <v>-0.00390434358223515</v>
      </c>
      <c r="C1275" s="57">
        <v>-0.00333810205054842</v>
      </c>
      <c r="D1275" s="57">
        <v>-0.0036338876738332697</v>
      </c>
    </row>
    <row r="1276" spans="1:4" ht="12.75">
      <c r="A1276" s="60">
        <v>39470</v>
      </c>
      <c r="B1276" s="57">
        <v>-0.00390434358223515</v>
      </c>
      <c r="C1276" s="57">
        <v>-0.00333810205054842</v>
      </c>
      <c r="D1276" s="57">
        <v>-0.0036338876738332697</v>
      </c>
    </row>
    <row r="1277" spans="1:4" ht="12.75">
      <c r="A1277" s="60">
        <v>39471</v>
      </c>
      <c r="B1277" s="57">
        <v>-0.00390434358223515</v>
      </c>
      <c r="C1277" s="57">
        <v>-0.00333810205054842</v>
      </c>
      <c r="D1277" s="57">
        <v>-0.0036338876738332697</v>
      </c>
    </row>
    <row r="1278" spans="1:4" ht="12.75">
      <c r="A1278" s="60">
        <v>39472</v>
      </c>
      <c r="B1278" s="57">
        <v>-0.00390434358223515</v>
      </c>
      <c r="C1278" s="57">
        <v>-0.00333810205054842</v>
      </c>
      <c r="D1278" s="57">
        <v>-0.0036338876738332697</v>
      </c>
    </row>
    <row r="1279" spans="1:4" ht="12.75">
      <c r="A1279" s="60">
        <v>39475</v>
      </c>
      <c r="B1279" s="57">
        <v>-0.00393313667649942</v>
      </c>
      <c r="C1279" s="57">
        <v>-0.00338983050847462</v>
      </c>
      <c r="D1279" s="57">
        <v>-0.0036868413858236098</v>
      </c>
    </row>
    <row r="1280" spans="1:4" ht="12.75">
      <c r="A1280" s="60">
        <v>39476</v>
      </c>
      <c r="B1280" s="57">
        <v>-0.00393313667649942</v>
      </c>
      <c r="C1280" s="57">
        <v>-0.00338983050847462</v>
      </c>
      <c r="D1280" s="57">
        <v>-0.0036868413858236098</v>
      </c>
    </row>
    <row r="1281" spans="1:4" ht="12.75">
      <c r="A1281" s="60">
        <v>39477</v>
      </c>
      <c r="B1281" s="57">
        <v>-0.00393313667649942</v>
      </c>
      <c r="C1281" s="57">
        <v>-0.00338983050847462</v>
      </c>
      <c r="D1281" s="57">
        <v>-0.0036868413858236098</v>
      </c>
    </row>
    <row r="1282" spans="1:4" ht="12.75">
      <c r="A1282" s="60">
        <v>39478</v>
      </c>
      <c r="B1282" s="57">
        <v>-0.00393313667649942</v>
      </c>
      <c r="C1282" s="57">
        <v>-0.00338983050847462</v>
      </c>
      <c r="D1282" s="57">
        <v>-0.0036868413858236098</v>
      </c>
    </row>
    <row r="1283" spans="1:4" ht="12.75">
      <c r="A1283" s="60">
        <v>39479</v>
      </c>
      <c r="B1283" s="57">
        <v>-0.00393313667649942</v>
      </c>
      <c r="C1283" s="57">
        <v>-0.00338983050847462</v>
      </c>
      <c r="D1283" s="57">
        <v>-0.0036868413858236098</v>
      </c>
    </row>
    <row r="1284" spans="1:4" ht="12.75">
      <c r="A1284" s="60">
        <v>39482</v>
      </c>
      <c r="B1284" s="57">
        <v>-0.00393313667649942</v>
      </c>
      <c r="C1284" s="57">
        <v>-0.00338983050847462</v>
      </c>
      <c r="D1284" s="57">
        <v>-0.0036868413858236098</v>
      </c>
    </row>
    <row r="1285" spans="1:4" ht="12.75">
      <c r="A1285" s="60">
        <v>39483</v>
      </c>
      <c r="B1285" s="57">
        <v>-0.0039883973894126006</v>
      </c>
      <c r="C1285" s="57">
        <v>-0.0034129692832765</v>
      </c>
      <c r="D1285" s="57">
        <v>-0.0037085548582497596</v>
      </c>
    </row>
    <row r="1286" spans="1:4" ht="12.75">
      <c r="A1286" s="60">
        <v>39484</v>
      </c>
      <c r="B1286" s="57">
        <v>-0.00403225806451616</v>
      </c>
      <c r="C1286" s="57">
        <v>-0.00345781466113421</v>
      </c>
      <c r="D1286" s="57">
        <v>-0.003733144970357445</v>
      </c>
    </row>
    <row r="1287" spans="1:4" ht="12.75">
      <c r="A1287" s="60">
        <v>39485</v>
      </c>
      <c r="B1287" s="57">
        <v>-0.00403225806451616</v>
      </c>
      <c r="C1287" s="57">
        <v>-0.00345781466113421</v>
      </c>
      <c r="D1287" s="57">
        <v>-0.003733144970357445</v>
      </c>
    </row>
    <row r="1288" spans="1:4" ht="12.75">
      <c r="A1288" s="60">
        <v>39486</v>
      </c>
      <c r="B1288" s="57">
        <v>-0.00403225806451616</v>
      </c>
      <c r="C1288" s="57">
        <v>-0.00345781466113421</v>
      </c>
      <c r="D1288" s="57">
        <v>-0.003733144970357445</v>
      </c>
    </row>
    <row r="1289" spans="1:4" ht="12.75">
      <c r="A1289" s="60">
        <v>39489</v>
      </c>
      <c r="B1289" s="57">
        <v>-0.00403225806451616</v>
      </c>
      <c r="C1289" s="57">
        <v>-0.00345781466113421</v>
      </c>
      <c r="D1289" s="57">
        <v>-0.003733144970357445</v>
      </c>
    </row>
    <row r="1290" spans="1:4" ht="12.75">
      <c r="A1290" s="60">
        <v>39490</v>
      </c>
      <c r="B1290" s="57">
        <v>-0.00403225806451616</v>
      </c>
      <c r="C1290" s="57">
        <v>-0.00345781466113421</v>
      </c>
      <c r="D1290" s="57">
        <v>-0.003733144970357445</v>
      </c>
    </row>
    <row r="1291" spans="1:4" ht="12.75">
      <c r="A1291" s="60">
        <v>39491</v>
      </c>
      <c r="B1291" s="57">
        <v>-0.00403225806451616</v>
      </c>
      <c r="C1291" s="57">
        <v>-0.00345781466113421</v>
      </c>
      <c r="D1291" s="57">
        <v>-0.003733144970357445</v>
      </c>
    </row>
    <row r="1292" spans="1:4" ht="12.75">
      <c r="A1292" s="60">
        <v>39492</v>
      </c>
      <c r="B1292" s="57">
        <v>-0.00403225806451616</v>
      </c>
      <c r="C1292" s="57">
        <v>-0.00345781466113421</v>
      </c>
      <c r="D1292" s="57">
        <v>-0.003733144970357445</v>
      </c>
    </row>
    <row r="1293" spans="1:4" ht="12.75">
      <c r="A1293" s="60">
        <v>39493</v>
      </c>
      <c r="B1293" s="57">
        <v>-0.00403225806451616</v>
      </c>
      <c r="C1293" s="57">
        <v>-0.00345781466113421</v>
      </c>
      <c r="D1293" s="57">
        <v>-0.003733144970357445</v>
      </c>
    </row>
    <row r="1294" spans="1:4" ht="12.75">
      <c r="A1294" s="60">
        <v>39496</v>
      </c>
      <c r="B1294" s="57">
        <v>-0.00403225806451616</v>
      </c>
      <c r="C1294" s="57">
        <v>-0.00345781466113421</v>
      </c>
      <c r="D1294" s="57">
        <v>-0.003733144970357445</v>
      </c>
    </row>
    <row r="1295" spans="1:4" ht="12.75">
      <c r="A1295" s="60">
        <v>39497</v>
      </c>
      <c r="B1295" s="57">
        <v>-0.00403225806451616</v>
      </c>
      <c r="C1295" s="57">
        <v>-0.00345781466113421</v>
      </c>
      <c r="D1295" s="57">
        <v>-0.003733144970357445</v>
      </c>
    </row>
    <row r="1296" spans="1:4" ht="12.75">
      <c r="A1296" s="60">
        <v>39498</v>
      </c>
      <c r="B1296" s="57">
        <v>-0.00404131118096093</v>
      </c>
      <c r="C1296" s="57">
        <v>-0.00351974970668752</v>
      </c>
      <c r="D1296" s="57">
        <v>-0.00374840576103528</v>
      </c>
    </row>
    <row r="1297" spans="1:4" ht="12.75">
      <c r="A1297" s="60">
        <v>39499</v>
      </c>
      <c r="B1297" s="57">
        <v>-0.00404131118096093</v>
      </c>
      <c r="C1297" s="57">
        <v>-0.00351974970668752</v>
      </c>
      <c r="D1297" s="57">
        <v>-0.00374840576103528</v>
      </c>
    </row>
    <row r="1298" spans="1:4" ht="12.75">
      <c r="A1298" s="60">
        <v>39500</v>
      </c>
      <c r="B1298" s="57">
        <v>-0.00404131118096093</v>
      </c>
      <c r="C1298" s="57">
        <v>-0.00351974970668752</v>
      </c>
      <c r="D1298" s="57">
        <v>-0.00374840576103528</v>
      </c>
    </row>
    <row r="1299" spans="1:4" ht="12.75">
      <c r="A1299" s="60">
        <v>39503</v>
      </c>
      <c r="B1299" s="57">
        <v>-0.00404131118096093</v>
      </c>
      <c r="C1299" s="57">
        <v>-0.00345781466113421</v>
      </c>
      <c r="D1299" s="57">
        <v>-0.0037345058735846247</v>
      </c>
    </row>
    <row r="1300" spans="1:4" ht="12.75">
      <c r="A1300" s="60">
        <v>39504</v>
      </c>
      <c r="B1300" s="57">
        <v>-0.00403225806451616</v>
      </c>
      <c r="C1300" s="57">
        <v>-0.0034129692832765</v>
      </c>
      <c r="D1300" s="57">
        <v>-0.0037085548582497596</v>
      </c>
    </row>
    <row r="1301" spans="1:4" ht="12.75">
      <c r="A1301" s="60">
        <v>39505</v>
      </c>
      <c r="B1301" s="57">
        <v>-0.00403225806451616</v>
      </c>
      <c r="C1301" s="57">
        <v>-0.00345781466113421</v>
      </c>
      <c r="D1301" s="57">
        <v>-0.003713774247655105</v>
      </c>
    </row>
    <row r="1302" spans="1:4" ht="12.75">
      <c r="A1302" s="60">
        <v>39506</v>
      </c>
      <c r="B1302" s="57">
        <v>-0.00403225806451616</v>
      </c>
      <c r="C1302" s="57">
        <v>-0.00345781466113421</v>
      </c>
      <c r="D1302" s="57">
        <v>-0.003713774247655105</v>
      </c>
    </row>
    <row r="1303" spans="1:4" ht="12.75">
      <c r="A1303" s="60">
        <v>39507</v>
      </c>
      <c r="B1303" s="57">
        <v>-0.00404131118096093</v>
      </c>
      <c r="C1303" s="57">
        <v>-0.00351974970668752</v>
      </c>
      <c r="D1303" s="57">
        <v>-0.00373025563268924</v>
      </c>
    </row>
    <row r="1304" spans="1:4" ht="12.75">
      <c r="A1304" s="60">
        <v>39510</v>
      </c>
      <c r="B1304" s="57">
        <v>-0.00406053894425985</v>
      </c>
      <c r="C1304" s="57">
        <v>-0.0035335689045936903</v>
      </c>
      <c r="D1304" s="57">
        <v>-0.003767250073002025</v>
      </c>
    </row>
    <row r="1305" spans="1:4" ht="12.75">
      <c r="A1305" s="60">
        <v>39511</v>
      </c>
      <c r="B1305" s="57">
        <v>-0.00406053894425985</v>
      </c>
      <c r="C1305" s="57">
        <v>-0.0035335689045936903</v>
      </c>
      <c r="D1305" s="57">
        <v>-0.003767250073002025</v>
      </c>
    </row>
    <row r="1306" spans="1:4" ht="12.75">
      <c r="A1306" s="60">
        <v>39512</v>
      </c>
      <c r="B1306" s="57">
        <v>-0.00406053894425985</v>
      </c>
      <c r="C1306" s="57">
        <v>-0.00351974970668752</v>
      </c>
      <c r="D1306" s="57">
        <v>-0.0037604244139846756</v>
      </c>
    </row>
    <row r="1307" spans="1:4" ht="12.75">
      <c r="A1307" s="60">
        <v>39513</v>
      </c>
      <c r="B1307" s="57">
        <v>-0.00404131118096093</v>
      </c>
      <c r="C1307" s="57">
        <v>-0.00351974970668752</v>
      </c>
      <c r="D1307" s="57">
        <v>-0.0037604244139846756</v>
      </c>
    </row>
    <row r="1308" spans="1:4" ht="12.75">
      <c r="A1308" s="60">
        <v>39514</v>
      </c>
      <c r="B1308" s="57">
        <v>-0.00404131118096093</v>
      </c>
      <c r="C1308" s="57">
        <v>-0.00351974970668752</v>
      </c>
      <c r="D1308" s="57">
        <v>-0.003799331270454985</v>
      </c>
    </row>
    <row r="1309" spans="1:4" ht="12.75">
      <c r="A1309" s="60">
        <v>39517</v>
      </c>
      <c r="B1309" s="57">
        <v>-0.00404131118096093</v>
      </c>
      <c r="C1309" s="57">
        <v>-0.00351974970668752</v>
      </c>
      <c r="D1309" s="57">
        <v>-0.003799331270454985</v>
      </c>
    </row>
    <row r="1310" spans="1:4" ht="12.75">
      <c r="A1310" s="60">
        <v>39518</v>
      </c>
      <c r="B1310" s="57">
        <v>-0.00403225806451616</v>
      </c>
      <c r="C1310" s="57">
        <v>-0.00345781466113421</v>
      </c>
      <c r="D1310" s="57">
        <v>-0.0037465245265340197</v>
      </c>
    </row>
    <row r="1311" spans="1:4" ht="12.75">
      <c r="A1311" s="60">
        <v>39519</v>
      </c>
      <c r="B1311" s="57">
        <v>-0.00403225806451616</v>
      </c>
      <c r="C1311" s="57">
        <v>-0.00345572354211656</v>
      </c>
      <c r="D1311" s="57">
        <v>-0.0037465245265340197</v>
      </c>
    </row>
    <row r="1312" spans="1:4" ht="12.75">
      <c r="A1312" s="60">
        <v>39520</v>
      </c>
      <c r="B1312" s="57">
        <v>-0.00404131118096093</v>
      </c>
      <c r="C1312" s="57">
        <v>-0.00346420323325635</v>
      </c>
      <c r="D1312" s="57">
        <v>-0.003799331270454985</v>
      </c>
    </row>
    <row r="1313" spans="1:4" ht="12.75">
      <c r="A1313" s="60">
        <v>39521</v>
      </c>
      <c r="B1313" s="57">
        <v>-0.00403225806451616</v>
      </c>
      <c r="C1313" s="57">
        <v>-0.0034129692832765</v>
      </c>
      <c r="D1313" s="57">
        <v>-0.0037293366654695802</v>
      </c>
    </row>
    <row r="1314" spans="1:4" ht="12.75">
      <c r="A1314" s="60">
        <v>39524</v>
      </c>
      <c r="B1314" s="57">
        <v>-0.00404131118096093</v>
      </c>
      <c r="C1314" s="57">
        <v>-0.00345572354211656</v>
      </c>
      <c r="D1314" s="57">
        <v>-0.0037854313830043298</v>
      </c>
    </row>
    <row r="1315" spans="1:4" ht="12.75">
      <c r="A1315" s="60">
        <v>39525</v>
      </c>
      <c r="B1315" s="57">
        <v>-0.00404131118096093</v>
      </c>
      <c r="C1315" s="57">
        <v>-0.00345572354211656</v>
      </c>
      <c r="D1315" s="57">
        <v>-0.0037854313830043298</v>
      </c>
    </row>
    <row r="1316" spans="1:4" ht="12.75">
      <c r="A1316" s="60">
        <v>39526</v>
      </c>
      <c r="B1316" s="57">
        <v>-0.00404131118096093</v>
      </c>
      <c r="C1316" s="57">
        <v>-0.00345572354211656</v>
      </c>
      <c r="D1316" s="57">
        <v>-0.0037854313830043298</v>
      </c>
    </row>
    <row r="1317" spans="1:4" ht="12.75">
      <c r="A1317" s="60">
        <v>39527</v>
      </c>
      <c r="B1317" s="57">
        <v>-0.00404131118096093</v>
      </c>
      <c r="C1317" s="57">
        <v>-0.00345572354211656</v>
      </c>
      <c r="D1317" s="57">
        <v>-0.0037854313830043298</v>
      </c>
    </row>
    <row r="1318" spans="1:4" ht="12.75">
      <c r="A1318" s="60">
        <v>39528</v>
      </c>
      <c r="B1318" s="57">
        <v>-0.00404131118096093</v>
      </c>
      <c r="C1318" s="57">
        <v>-0.00345572354211656</v>
      </c>
      <c r="D1318" s="57">
        <v>-0.0037854313830043298</v>
      </c>
    </row>
    <row r="1319" spans="1:4" ht="12.75">
      <c r="A1319" s="60">
        <v>39532</v>
      </c>
      <c r="B1319" s="57">
        <v>-0.00404131118096093</v>
      </c>
      <c r="C1319" s="57">
        <v>-0.00345572354211656</v>
      </c>
      <c r="D1319" s="57">
        <v>-0.0037854313830043298</v>
      </c>
    </row>
    <row r="1320" spans="1:4" ht="12.75">
      <c r="A1320" s="60">
        <v>39533</v>
      </c>
      <c r="B1320" s="57">
        <v>-0.00404131118096093</v>
      </c>
      <c r="C1320" s="57">
        <v>-0.00345572354211656</v>
      </c>
      <c r="D1320" s="57">
        <v>-0.0037854313830043298</v>
      </c>
    </row>
    <row r="1321" spans="1:4" ht="12.75">
      <c r="A1321" s="60">
        <v>39534</v>
      </c>
      <c r="B1321" s="57">
        <v>-0.00404131118096093</v>
      </c>
      <c r="C1321" s="57">
        <v>-0.00345572354211656</v>
      </c>
      <c r="D1321" s="57">
        <v>-0.0037854313830043298</v>
      </c>
    </row>
    <row r="1322" spans="1:4" ht="12.75">
      <c r="A1322" s="60">
        <v>39535</v>
      </c>
      <c r="B1322" s="57">
        <v>-0.00404131118096093</v>
      </c>
      <c r="C1322" s="57">
        <v>-0.00345572354211656</v>
      </c>
      <c r="D1322" s="57">
        <v>-0.0037854313830043298</v>
      </c>
    </row>
    <row r="1323" spans="1:4" ht="12.75">
      <c r="A1323" s="60">
        <v>39538</v>
      </c>
      <c r="B1323" s="57">
        <v>-0.00404131118096093</v>
      </c>
      <c r="C1323" s="57">
        <v>-0.00345572354211656</v>
      </c>
      <c r="D1323" s="57">
        <v>-0.0037854313830043298</v>
      </c>
    </row>
    <row r="1324" spans="1:4" ht="12.75">
      <c r="A1324" s="60">
        <v>39539</v>
      </c>
      <c r="B1324" s="57">
        <v>-0.00404131118096093</v>
      </c>
      <c r="C1324" s="57">
        <v>-0.00345572354211656</v>
      </c>
      <c r="D1324" s="57">
        <v>-0.0037854313830043298</v>
      </c>
    </row>
    <row r="1325" spans="1:4" ht="12.75">
      <c r="A1325" s="60">
        <v>39540</v>
      </c>
      <c r="B1325" s="57">
        <v>-0.00404131118096093</v>
      </c>
      <c r="C1325" s="57">
        <v>-0.00345572354211656</v>
      </c>
      <c r="D1325" s="57">
        <v>-0.0037854313830043298</v>
      </c>
    </row>
    <row r="1326" spans="1:4" ht="12.75">
      <c r="A1326" s="60">
        <v>39541</v>
      </c>
      <c r="B1326" s="57">
        <v>-0.00404131118096093</v>
      </c>
      <c r="C1326" s="57">
        <v>-0.00345781466113421</v>
      </c>
      <c r="D1326" s="57">
        <v>-0.0037854313830043298</v>
      </c>
    </row>
    <row r="1327" spans="1:4" ht="12.75">
      <c r="A1327" s="60">
        <v>39542</v>
      </c>
      <c r="B1327" s="57">
        <v>-0.00404131118096093</v>
      </c>
      <c r="C1327" s="57">
        <v>-0.00345781466113421</v>
      </c>
      <c r="D1327" s="57">
        <v>-0.0037854313830043298</v>
      </c>
    </row>
    <row r="1328" spans="1:4" ht="12.75">
      <c r="A1328" s="60">
        <v>39545</v>
      </c>
      <c r="B1328" s="57">
        <v>-0.00404131118096093</v>
      </c>
      <c r="C1328" s="57">
        <v>-0.00345781466113421</v>
      </c>
      <c r="D1328" s="57">
        <v>-0.0037854313830043298</v>
      </c>
    </row>
    <row r="1329" spans="1:4" ht="12.75">
      <c r="A1329" s="60">
        <v>39546</v>
      </c>
      <c r="B1329" s="57">
        <v>-0.00404131118096093</v>
      </c>
      <c r="C1329" s="57">
        <v>-0.00345781466113421</v>
      </c>
      <c r="D1329" s="57">
        <v>-0.0037854313830043298</v>
      </c>
    </row>
    <row r="1330" spans="1:4" ht="12.75">
      <c r="A1330" s="60">
        <v>39547</v>
      </c>
      <c r="B1330" s="57">
        <v>-0.00404131118096093</v>
      </c>
      <c r="C1330" s="57">
        <v>-0.00345781466113421</v>
      </c>
      <c r="D1330" s="57">
        <v>-0.0037854313830043298</v>
      </c>
    </row>
    <row r="1331" spans="1:4" ht="12.75">
      <c r="A1331" s="60">
        <v>39548</v>
      </c>
      <c r="B1331" s="57">
        <v>-0.00403225806451616</v>
      </c>
      <c r="C1331" s="57">
        <v>-0.0034129692832765</v>
      </c>
      <c r="D1331" s="57">
        <v>-0.00377688031517628</v>
      </c>
    </row>
    <row r="1332" spans="1:4" ht="12.75">
      <c r="A1332" s="60">
        <v>39549</v>
      </c>
      <c r="B1332" s="57">
        <v>-0.00403225806451616</v>
      </c>
      <c r="C1332" s="57">
        <v>-0.0034129692832765</v>
      </c>
      <c r="D1332" s="57">
        <v>-0.00377688031517628</v>
      </c>
    </row>
    <row r="1333" spans="1:4" ht="12.75">
      <c r="A1333" s="60">
        <v>39552</v>
      </c>
      <c r="B1333" s="57">
        <v>-0.00403225806451616</v>
      </c>
      <c r="C1333" s="57">
        <v>-0.0034129692832765</v>
      </c>
      <c r="D1333" s="57">
        <v>-0.00377688031517628</v>
      </c>
    </row>
    <row r="1334" spans="1:4" ht="12.75">
      <c r="A1334" s="60">
        <v>39553</v>
      </c>
      <c r="B1334" s="57">
        <v>-0.00403225806451616</v>
      </c>
      <c r="C1334" s="57">
        <v>-0.0034129692832765</v>
      </c>
      <c r="D1334" s="57">
        <v>-0.00377688031517628</v>
      </c>
    </row>
    <row r="1335" spans="1:4" ht="12.75">
      <c r="A1335" s="60">
        <v>39554</v>
      </c>
      <c r="B1335" s="57">
        <v>-0.00403225806451616</v>
      </c>
      <c r="C1335" s="57">
        <v>-0.0034129692832765</v>
      </c>
      <c r="D1335" s="57">
        <v>-0.00377688031517628</v>
      </c>
    </row>
    <row r="1336" spans="1:4" ht="12.75">
      <c r="A1336" s="60">
        <v>39555</v>
      </c>
      <c r="B1336" s="57">
        <v>-0.00403225806451616</v>
      </c>
      <c r="C1336" s="57">
        <v>-0.0034129692832765</v>
      </c>
      <c r="D1336" s="57">
        <v>-0.00377688031517628</v>
      </c>
    </row>
    <row r="1337" spans="1:4" ht="12.75">
      <c r="A1337" s="60">
        <v>39556</v>
      </c>
      <c r="B1337" s="57">
        <v>-0.00403225806451616</v>
      </c>
      <c r="C1337" s="57">
        <v>-0.0034129692832765</v>
      </c>
      <c r="D1337" s="57">
        <v>-0.00377688031517628</v>
      </c>
    </row>
    <row r="1338" spans="1:4" ht="12.75">
      <c r="A1338" s="60">
        <v>39559</v>
      </c>
      <c r="B1338" s="57">
        <v>-0.00401020780167698</v>
      </c>
      <c r="C1338" s="57">
        <v>-0.00338983050847462</v>
      </c>
      <c r="D1338" s="57">
        <v>-0.00372656450593506</v>
      </c>
    </row>
    <row r="1339" spans="1:4" ht="12.75">
      <c r="A1339" s="60">
        <v>39560</v>
      </c>
      <c r="B1339" s="57">
        <v>-0.00403225806451616</v>
      </c>
      <c r="C1339" s="57">
        <v>-0.0034129692832765</v>
      </c>
      <c r="D1339" s="57">
        <v>-0.00377688031517628</v>
      </c>
    </row>
    <row r="1340" spans="1:4" ht="12.75">
      <c r="A1340" s="60">
        <v>39561</v>
      </c>
      <c r="B1340" s="57">
        <v>-0.00404131118096093</v>
      </c>
      <c r="C1340" s="57">
        <v>-0.00345781466113421</v>
      </c>
      <c r="D1340" s="57">
        <v>-0.0037854313830043298</v>
      </c>
    </row>
    <row r="1341" spans="1:4" ht="12.75">
      <c r="A1341" s="60">
        <v>39562</v>
      </c>
      <c r="B1341" s="57">
        <v>-0.00404131118096093</v>
      </c>
      <c r="C1341" s="57">
        <v>-0.00345781466113421</v>
      </c>
      <c r="D1341" s="57">
        <v>-0.0037854313830043298</v>
      </c>
    </row>
    <row r="1342" spans="1:4" ht="12.75">
      <c r="A1342" s="60">
        <v>39563</v>
      </c>
      <c r="B1342" s="57">
        <v>-0.00404131118096093</v>
      </c>
      <c r="C1342" s="57">
        <v>-0.00345781466113421</v>
      </c>
      <c r="D1342" s="57">
        <v>-0.0037854313830043298</v>
      </c>
    </row>
    <row r="1343" spans="1:4" ht="12.75">
      <c r="A1343" s="60">
        <v>39566</v>
      </c>
      <c r="B1343" s="57">
        <v>-0.00404131118096093</v>
      </c>
      <c r="C1343" s="57">
        <v>-0.00345781466113421</v>
      </c>
      <c r="D1343" s="57">
        <v>-0.0037854313830043298</v>
      </c>
    </row>
    <row r="1344" spans="1:4" ht="12.75">
      <c r="A1344" s="60">
        <v>39567</v>
      </c>
      <c r="B1344" s="57">
        <v>-0.00404131118096093</v>
      </c>
      <c r="C1344" s="57">
        <v>-0.00345781466113421</v>
      </c>
      <c r="D1344" s="57">
        <v>-0.0037854313830043298</v>
      </c>
    </row>
    <row r="1345" spans="1:4" ht="12.75">
      <c r="A1345" s="60">
        <v>39568</v>
      </c>
      <c r="B1345" s="57">
        <v>-0.00404131118096093</v>
      </c>
      <c r="C1345" s="57">
        <v>-0.00345781466113421</v>
      </c>
      <c r="D1345" s="57">
        <v>-0.0037854313830043298</v>
      </c>
    </row>
    <row r="1346" spans="1:4" ht="12.75">
      <c r="A1346" s="60">
        <v>39570</v>
      </c>
      <c r="B1346" s="57">
        <v>-0.00404131118096093</v>
      </c>
      <c r="C1346" s="57">
        <v>-0.00345781466113421</v>
      </c>
      <c r="D1346" s="57">
        <v>-0.0037854313830043298</v>
      </c>
    </row>
    <row r="1347" spans="1:4" ht="12.75">
      <c r="A1347" s="60">
        <v>39573</v>
      </c>
      <c r="B1347" s="57">
        <v>-0.00404131118096093</v>
      </c>
      <c r="C1347" s="57">
        <v>-0.00345781466113421</v>
      </c>
      <c r="D1347" s="57">
        <v>-0.0037854313830043298</v>
      </c>
    </row>
    <row r="1348" spans="1:4" ht="12.75">
      <c r="A1348" s="60">
        <v>39574</v>
      </c>
      <c r="B1348" s="57">
        <v>-0.00404131118096093</v>
      </c>
      <c r="C1348" s="57">
        <v>-0.00345781466113421</v>
      </c>
      <c r="D1348" s="57">
        <v>-0.0037854313830043298</v>
      </c>
    </row>
    <row r="1349" spans="1:4" ht="12.75">
      <c r="A1349" s="60">
        <v>39575</v>
      </c>
      <c r="B1349" s="57">
        <v>-0.00404131118096093</v>
      </c>
      <c r="C1349" s="57">
        <v>-0.00345781466113421</v>
      </c>
      <c r="D1349" s="57">
        <v>-0.0037854313830043298</v>
      </c>
    </row>
    <row r="1350" spans="1:4" ht="12.75">
      <c r="A1350" s="60">
        <v>39576</v>
      </c>
      <c r="B1350" s="57">
        <v>-0.00404131118096093</v>
      </c>
      <c r="C1350" s="57">
        <v>-0.00345781466113421</v>
      </c>
      <c r="D1350" s="57">
        <v>-0.0037854313830043298</v>
      </c>
    </row>
    <row r="1351" spans="1:4" ht="12.75">
      <c r="A1351" s="60">
        <v>39577</v>
      </c>
      <c r="B1351" s="57">
        <v>-0.00404131118096093</v>
      </c>
      <c r="C1351" s="57">
        <v>-0.00345781466113421</v>
      </c>
      <c r="D1351" s="57">
        <v>-0.0037854313830043298</v>
      </c>
    </row>
    <row r="1352" spans="1:4" ht="12.75">
      <c r="A1352" s="60">
        <v>39580</v>
      </c>
      <c r="B1352" s="57">
        <v>-0.00404131118096093</v>
      </c>
      <c r="C1352" s="57">
        <v>-0.00345781466113421</v>
      </c>
      <c r="D1352" s="57">
        <v>-0.0037854313830043298</v>
      </c>
    </row>
    <row r="1353" spans="1:4" ht="12.75">
      <c r="A1353" s="60">
        <v>39581</v>
      </c>
      <c r="B1353" s="57">
        <v>-0.00403225806451616</v>
      </c>
      <c r="C1353" s="57">
        <v>-0.0034129692832765</v>
      </c>
      <c r="D1353" s="57">
        <v>-0.0037593254429012747</v>
      </c>
    </row>
    <row r="1354" spans="1:4" ht="12.75">
      <c r="A1354" s="60">
        <v>39582</v>
      </c>
      <c r="B1354" s="57">
        <v>-0.00403225806451616</v>
      </c>
      <c r="C1354" s="57">
        <v>-0.0034129692832765</v>
      </c>
      <c r="D1354" s="57">
        <v>-0.0037593254429012747</v>
      </c>
    </row>
    <row r="1355" spans="1:4" ht="12.75">
      <c r="A1355" s="60">
        <v>39583</v>
      </c>
      <c r="B1355" s="57">
        <v>-0.00404131118096093</v>
      </c>
      <c r="C1355" s="57">
        <v>-0.0034129692832765</v>
      </c>
      <c r="D1355" s="57">
        <v>-0.0037593254429012747</v>
      </c>
    </row>
    <row r="1356" spans="1:4" ht="12.75">
      <c r="A1356" s="60">
        <v>39584</v>
      </c>
      <c r="B1356" s="57">
        <v>-0.00404131118096093</v>
      </c>
      <c r="C1356" s="57">
        <v>-0.0034129692832765</v>
      </c>
      <c r="D1356" s="57">
        <v>-0.0037593254429012747</v>
      </c>
    </row>
    <row r="1357" spans="1:4" ht="12.75">
      <c r="A1357" s="60">
        <v>39587</v>
      </c>
      <c r="B1357" s="57">
        <v>-0.00404131118096093</v>
      </c>
      <c r="C1357" s="57">
        <v>-0.00345572354211656</v>
      </c>
      <c r="D1357" s="57">
        <v>-0.0037593254429012747</v>
      </c>
    </row>
    <row r="1358" spans="1:4" ht="12.75">
      <c r="A1358" s="60">
        <v>39588</v>
      </c>
      <c r="B1358" s="57">
        <v>-0.00404131118096093</v>
      </c>
      <c r="C1358" s="57">
        <v>-0.00345572354211656</v>
      </c>
      <c r="D1358" s="57">
        <v>-0.0037593254429012747</v>
      </c>
    </row>
    <row r="1359" spans="1:4" ht="12.75">
      <c r="A1359" s="60">
        <v>39589</v>
      </c>
      <c r="B1359" s="57">
        <v>-0.00404131118096093</v>
      </c>
      <c r="C1359" s="57">
        <v>-0.00345572354211656</v>
      </c>
      <c r="D1359" s="57">
        <v>-0.0037593254429012747</v>
      </c>
    </row>
    <row r="1360" spans="1:4" ht="12.75">
      <c r="A1360" s="60">
        <v>39591</v>
      </c>
      <c r="B1360" s="57">
        <v>-0.00406053894425985</v>
      </c>
      <c r="C1360" s="57">
        <v>-0.00345572354211656</v>
      </c>
      <c r="D1360" s="57">
        <v>-0.0037593254429012747</v>
      </c>
    </row>
    <row r="1361" spans="1:4" ht="12.75">
      <c r="A1361" s="60">
        <v>39594</v>
      </c>
      <c r="B1361" s="57">
        <v>-0.00406053894425985</v>
      </c>
      <c r="C1361" s="57">
        <v>-0.00345572354211656</v>
      </c>
      <c r="D1361" s="57">
        <v>-0.0037593254429012747</v>
      </c>
    </row>
    <row r="1362" spans="1:4" ht="12.75">
      <c r="A1362" s="60">
        <v>39595</v>
      </c>
      <c r="B1362" s="57">
        <v>-0.00406053894425985</v>
      </c>
      <c r="C1362" s="57">
        <v>-0.00345572354211656</v>
      </c>
      <c r="D1362" s="57">
        <v>-0.0037593254429012747</v>
      </c>
    </row>
    <row r="1363" spans="1:4" ht="12.75">
      <c r="A1363" s="60">
        <v>39596</v>
      </c>
      <c r="B1363" s="57">
        <v>-0.00406053894425985</v>
      </c>
      <c r="C1363" s="57">
        <v>-0.00345572354211656</v>
      </c>
      <c r="D1363" s="57">
        <v>-0.0037593254429012747</v>
      </c>
    </row>
    <row r="1364" spans="1:4" ht="12.75">
      <c r="A1364" s="60">
        <v>39597</v>
      </c>
      <c r="B1364" s="57">
        <v>-0.00406053894425985</v>
      </c>
      <c r="C1364" s="57">
        <v>-0.00345572354211656</v>
      </c>
      <c r="D1364" s="57">
        <v>-0.0037593254429012747</v>
      </c>
    </row>
    <row r="1365" spans="1:4" ht="12.75">
      <c r="A1365" s="60">
        <v>39598</v>
      </c>
      <c r="B1365" s="57">
        <v>-0.00406053894425985</v>
      </c>
      <c r="C1365" s="57">
        <v>-0.00345572354211656</v>
      </c>
      <c r="D1365" s="57">
        <v>-0.0037593254429012747</v>
      </c>
    </row>
    <row r="1366" spans="1:4" ht="12.75">
      <c r="A1366" s="60">
        <v>39601</v>
      </c>
      <c r="B1366" s="57">
        <v>-0.00406053894425985</v>
      </c>
      <c r="C1366" s="57">
        <v>-0.00345572354211656</v>
      </c>
      <c r="D1366" s="57">
        <v>-0.0037593254429012747</v>
      </c>
    </row>
    <row r="1367" spans="1:4" ht="12.75">
      <c r="A1367" s="60">
        <v>39602</v>
      </c>
      <c r="B1367" s="57">
        <v>-0.00406053894425985</v>
      </c>
      <c r="C1367" s="57">
        <v>-0.00345572354211656</v>
      </c>
      <c r="D1367" s="57">
        <v>-0.0037593254429012747</v>
      </c>
    </row>
    <row r="1368" spans="1:4" ht="12.75">
      <c r="A1368" s="60">
        <v>39603</v>
      </c>
      <c r="B1368" s="57">
        <v>-0.00406053894425985</v>
      </c>
      <c r="C1368" s="57">
        <v>-0.00345781466113421</v>
      </c>
      <c r="D1368" s="57">
        <v>-0.0037659057355338</v>
      </c>
    </row>
    <row r="1369" spans="1:4" ht="12.75">
      <c r="A1369" s="60">
        <v>39604</v>
      </c>
      <c r="B1369" s="57">
        <v>-0.00406053894425985</v>
      </c>
      <c r="C1369" s="57">
        <v>-0.00345781466113421</v>
      </c>
      <c r="D1369" s="57">
        <v>-0.0037659057355338</v>
      </c>
    </row>
    <row r="1370" spans="1:4" ht="12.75">
      <c r="A1370" s="60">
        <v>39605</v>
      </c>
      <c r="B1370" s="57">
        <v>-0.00406053894425985</v>
      </c>
      <c r="C1370" s="57">
        <v>-0.00345781466113421</v>
      </c>
      <c r="D1370" s="57">
        <v>-0.0037659057355338</v>
      </c>
    </row>
    <row r="1371" spans="1:4" ht="12.75">
      <c r="A1371" s="60">
        <v>39608</v>
      </c>
      <c r="B1371" s="57">
        <v>-0.00406504065040648</v>
      </c>
      <c r="C1371" s="57">
        <v>-0.00351974970668752</v>
      </c>
      <c r="D1371" s="57">
        <v>-0.003787167596052155</v>
      </c>
    </row>
    <row r="1372" spans="1:4" ht="12.75">
      <c r="A1372" s="60">
        <v>39609</v>
      </c>
      <c r="B1372" s="57">
        <v>-0.00407407407407405</v>
      </c>
      <c r="C1372" s="57">
        <v>-0.0035335689045936903</v>
      </c>
      <c r="D1372" s="57">
        <v>-0.00380189207267964</v>
      </c>
    </row>
    <row r="1373" spans="1:4" ht="12.75">
      <c r="A1373" s="60">
        <v>39610</v>
      </c>
      <c r="B1373" s="57">
        <v>-0.00407407407407405</v>
      </c>
      <c r="C1373" s="57">
        <v>-0.0035335689045936903</v>
      </c>
      <c r="D1373" s="57">
        <v>-0.00380189207267964</v>
      </c>
    </row>
    <row r="1374" spans="1:4" ht="12.75">
      <c r="A1374" s="60">
        <v>39611</v>
      </c>
      <c r="B1374" s="57">
        <v>-0.00407407407407405</v>
      </c>
      <c r="C1374" s="57">
        <v>-0.0035335689045936903</v>
      </c>
      <c r="D1374" s="57">
        <v>-0.00380189207267964</v>
      </c>
    </row>
    <row r="1375" spans="1:4" ht="12.75">
      <c r="A1375" s="60">
        <v>39612</v>
      </c>
      <c r="B1375" s="57">
        <v>-0.00407407407407405</v>
      </c>
      <c r="C1375" s="57">
        <v>-0.0035335689045936903</v>
      </c>
      <c r="D1375" s="57">
        <v>-0.00380189207267964</v>
      </c>
    </row>
    <row r="1376" spans="1:4" ht="12.75">
      <c r="A1376" s="60">
        <v>39615</v>
      </c>
      <c r="B1376" s="57">
        <v>-0.00407407407407405</v>
      </c>
      <c r="C1376" s="57">
        <v>-0.0035335689045936903</v>
      </c>
      <c r="D1376" s="57">
        <v>-0.00380189207267964</v>
      </c>
    </row>
    <row r="1377" spans="1:4" ht="12.75">
      <c r="A1377" s="60">
        <v>39616</v>
      </c>
      <c r="B1377" s="57">
        <v>-0.00407407407407405</v>
      </c>
      <c r="C1377" s="57">
        <v>-0.0035335689045936903</v>
      </c>
      <c r="D1377" s="57">
        <v>-0.00380189207267964</v>
      </c>
    </row>
    <row r="1378" spans="1:4" ht="12.75">
      <c r="A1378" s="60">
        <v>39617</v>
      </c>
      <c r="B1378" s="57">
        <v>-0.00407407407407405</v>
      </c>
      <c r="C1378" s="57">
        <v>-0.0035335689045936903</v>
      </c>
      <c r="D1378" s="57">
        <v>-0.0038081178457306753</v>
      </c>
    </row>
    <row r="1379" spans="1:4" ht="12.75">
      <c r="A1379" s="60">
        <v>39618</v>
      </c>
      <c r="B1379" s="57">
        <v>-0.00407407407407405</v>
      </c>
      <c r="C1379" s="57">
        <v>-0.0035335689045936903</v>
      </c>
      <c r="D1379" s="57">
        <v>-0.0038081178457306753</v>
      </c>
    </row>
    <row r="1380" spans="1:4" ht="12.75">
      <c r="A1380" s="60">
        <v>39619</v>
      </c>
      <c r="B1380" s="57">
        <v>-0.00407407407407405</v>
      </c>
      <c r="C1380" s="57">
        <v>-0.0035335689045936903</v>
      </c>
      <c r="D1380" s="57">
        <v>-0.0038081178457306753</v>
      </c>
    </row>
    <row r="1381" spans="1:4" ht="12.75">
      <c r="A1381" s="60">
        <v>39622</v>
      </c>
      <c r="B1381" s="57">
        <v>-0.00409836065573768</v>
      </c>
      <c r="C1381" s="57">
        <v>-0.0035447026388341803</v>
      </c>
      <c r="D1381" s="57">
        <v>-0.0038317423538665654</v>
      </c>
    </row>
    <row r="1382" spans="1:4" ht="12.75">
      <c r="A1382" s="60">
        <v>39623</v>
      </c>
      <c r="B1382" s="57">
        <v>-0.00411015207562671</v>
      </c>
      <c r="C1382" s="57">
        <v>-0.0035447026388341803</v>
      </c>
      <c r="D1382" s="57">
        <v>-0.0038317423538665654</v>
      </c>
    </row>
    <row r="1383" spans="1:4" ht="12.75">
      <c r="A1383" s="60">
        <v>39624</v>
      </c>
      <c r="B1383" s="57">
        <v>-0.00411015207562671</v>
      </c>
      <c r="C1383" s="57">
        <v>-0.0035447026388341803</v>
      </c>
      <c r="D1383" s="57">
        <v>-0.0038317423538665654</v>
      </c>
    </row>
    <row r="1384" spans="1:4" ht="12.75">
      <c r="A1384" s="60">
        <v>39625</v>
      </c>
      <c r="B1384" s="57">
        <v>-0.00411015207562671</v>
      </c>
      <c r="C1384" s="57">
        <v>-0.0035447026388341803</v>
      </c>
      <c r="D1384" s="57">
        <v>-0.0038317423538665654</v>
      </c>
    </row>
    <row r="1385" spans="1:4" ht="12.75">
      <c r="A1385" s="60">
        <v>39626</v>
      </c>
      <c r="B1385" s="57">
        <v>-0.00411830774990638</v>
      </c>
      <c r="C1385" s="57">
        <v>-0.0035855145213338603</v>
      </c>
      <c r="D1385" s="57">
        <v>-0.0038877154209620303</v>
      </c>
    </row>
    <row r="1386" spans="1:4" ht="12.75">
      <c r="A1386" s="60">
        <v>39629</v>
      </c>
      <c r="B1386" s="57">
        <v>-0.00411015207562671</v>
      </c>
      <c r="C1386" s="57">
        <v>-0.0035447026388341803</v>
      </c>
      <c r="D1386" s="57">
        <v>-0.0038317423538665654</v>
      </c>
    </row>
    <row r="1387" spans="1:4" ht="12.75">
      <c r="A1387" s="60">
        <v>39630</v>
      </c>
      <c r="B1387" s="57">
        <v>-0.00411830774990638</v>
      </c>
      <c r="C1387" s="57">
        <v>-0.0035855145213338603</v>
      </c>
      <c r="D1387" s="57">
        <v>-0.0038877154209620303</v>
      </c>
    </row>
    <row r="1388" spans="1:4" ht="12.75">
      <c r="A1388" s="60">
        <v>39631</v>
      </c>
      <c r="B1388" s="57">
        <v>-0.00411830774990638</v>
      </c>
      <c r="C1388" s="57">
        <v>-0.0035855145213338603</v>
      </c>
      <c r="D1388" s="57">
        <v>-0.0038877154209620303</v>
      </c>
    </row>
    <row r="1389" spans="1:4" ht="12.75">
      <c r="A1389" s="60">
        <v>39632</v>
      </c>
      <c r="B1389" s="57">
        <v>-0.00411830774990638</v>
      </c>
      <c r="C1389" s="57">
        <v>-0.00360360360360366</v>
      </c>
      <c r="D1389" s="57">
        <v>-0.0038877154209620303</v>
      </c>
    </row>
    <row r="1390" spans="1:4" ht="12.75">
      <c r="A1390" s="60">
        <v>39633</v>
      </c>
      <c r="B1390" s="57">
        <v>-0.00411830774990638</v>
      </c>
      <c r="C1390" s="57">
        <v>-0.00360360360360366</v>
      </c>
      <c r="D1390" s="57">
        <v>-0.0038877154209620303</v>
      </c>
    </row>
    <row r="1391" spans="1:4" ht="12.75">
      <c r="A1391" s="60">
        <v>39636</v>
      </c>
      <c r="B1391" s="57">
        <v>-0.00411830774990638</v>
      </c>
      <c r="C1391" s="57">
        <v>-0.00360360360360366</v>
      </c>
      <c r="D1391" s="57">
        <v>-0.0038877154209620303</v>
      </c>
    </row>
    <row r="1392" spans="1:4" ht="12.75">
      <c r="A1392" s="60">
        <v>39637</v>
      </c>
      <c r="B1392" s="57">
        <v>-0.00411830774990638</v>
      </c>
      <c r="C1392" s="57">
        <v>-0.00360360360360366</v>
      </c>
      <c r="D1392" s="57">
        <v>-0.0038877154209620303</v>
      </c>
    </row>
    <row r="1393" spans="1:4" ht="12.75">
      <c r="A1393" s="60">
        <v>39638</v>
      </c>
      <c r="B1393" s="57">
        <v>-0.00411015207562671</v>
      </c>
      <c r="C1393" s="57">
        <v>-0.0035855145213338603</v>
      </c>
      <c r="D1393" s="57">
        <v>-0.0038317423538665654</v>
      </c>
    </row>
    <row r="1394" spans="1:4" ht="12.75">
      <c r="A1394" s="60">
        <v>39639</v>
      </c>
      <c r="B1394" s="57">
        <v>-0.00411015207562671</v>
      </c>
      <c r="C1394" s="57">
        <v>-0.0035855145213338603</v>
      </c>
      <c r="D1394" s="57">
        <v>-0.0038317423538665654</v>
      </c>
    </row>
    <row r="1395" spans="1:4" ht="12.75">
      <c r="A1395" s="60">
        <v>39640</v>
      </c>
      <c r="B1395" s="57">
        <v>-0.00411830774990638</v>
      </c>
      <c r="C1395" s="57">
        <v>-0.00360360360360366</v>
      </c>
      <c r="D1395" s="57">
        <v>-0.0038877154209620303</v>
      </c>
    </row>
    <row r="1396" spans="1:4" ht="12.75">
      <c r="A1396" s="60">
        <v>39643</v>
      </c>
      <c r="B1396" s="57">
        <v>-0.00411830774990638</v>
      </c>
      <c r="C1396" s="57">
        <v>-0.00360360360360366</v>
      </c>
      <c r="D1396" s="57">
        <v>-0.0038877154209620303</v>
      </c>
    </row>
    <row r="1397" spans="1:4" ht="12.75">
      <c r="A1397" s="60">
        <v>39644</v>
      </c>
      <c r="B1397" s="57">
        <v>-0.00417615793470005</v>
      </c>
      <c r="C1397" s="57">
        <v>-0.00360620266859003</v>
      </c>
      <c r="D1397" s="57">
        <v>-0.003916724669495501</v>
      </c>
    </row>
    <row r="1398" spans="1:4" ht="12.75">
      <c r="A1398" s="60">
        <v>39645</v>
      </c>
      <c r="B1398" s="57">
        <v>-0.00417615793470005</v>
      </c>
      <c r="C1398" s="57">
        <v>-0.00360620266859003</v>
      </c>
      <c r="D1398" s="57">
        <v>-0.003916724669495501</v>
      </c>
    </row>
    <row r="1399" spans="1:4" ht="12.75">
      <c r="A1399" s="60">
        <v>39646</v>
      </c>
      <c r="B1399" s="57">
        <v>-0.00417615793470005</v>
      </c>
      <c r="C1399" s="57">
        <v>-0.00360620266859003</v>
      </c>
      <c r="D1399" s="57">
        <v>-0.003916724669495501</v>
      </c>
    </row>
    <row r="1400" spans="1:4" ht="12.75">
      <c r="A1400" s="60">
        <v>39647</v>
      </c>
      <c r="B1400" s="57">
        <v>-0.00417615793470005</v>
      </c>
      <c r="C1400" s="57">
        <v>-0.00360620266859003</v>
      </c>
      <c r="D1400" s="57">
        <v>-0.003916724669495501</v>
      </c>
    </row>
    <row r="1401" spans="1:4" ht="12.75">
      <c r="A1401" s="60">
        <v>39650</v>
      </c>
      <c r="B1401" s="57">
        <v>-0.00417615793470005</v>
      </c>
      <c r="C1401" s="57">
        <v>-0.00360620266859003</v>
      </c>
      <c r="D1401" s="57">
        <v>-0.003916724669495501</v>
      </c>
    </row>
    <row r="1402" spans="1:4" ht="12.75">
      <c r="A1402" s="60">
        <v>39651</v>
      </c>
      <c r="B1402" s="57">
        <v>-0.00417615793470005</v>
      </c>
      <c r="C1402" s="57">
        <v>-0.00360620266859003</v>
      </c>
      <c r="D1402" s="57">
        <v>-0.003916724669495501</v>
      </c>
    </row>
    <row r="1403" spans="1:4" ht="12.75">
      <c r="A1403" s="60">
        <v>39652</v>
      </c>
      <c r="B1403" s="57">
        <v>-0.00417615793470005</v>
      </c>
      <c r="C1403" s="57">
        <v>-0.00360620266859003</v>
      </c>
      <c r="D1403" s="57">
        <v>-0.003916724669495501</v>
      </c>
    </row>
    <row r="1404" spans="1:4" ht="12.75">
      <c r="A1404" s="60">
        <v>39653</v>
      </c>
      <c r="B1404" s="57">
        <v>-0.00417615793470005</v>
      </c>
      <c r="C1404" s="57">
        <v>-0.00360620266859003</v>
      </c>
      <c r="D1404" s="57">
        <v>-0.003916724669495501</v>
      </c>
    </row>
    <row r="1405" spans="1:4" ht="12.75">
      <c r="A1405" s="60">
        <v>39654</v>
      </c>
      <c r="B1405" s="57">
        <v>-0.00417615793470005</v>
      </c>
      <c r="C1405" s="57">
        <v>-0.00360620266859003</v>
      </c>
      <c r="D1405" s="57">
        <v>-0.003916724669495501</v>
      </c>
    </row>
    <row r="1406" spans="1:4" ht="12.75">
      <c r="A1406" s="60">
        <v>39657</v>
      </c>
      <c r="B1406" s="57">
        <v>-0.00417615793470005</v>
      </c>
      <c r="C1406" s="57">
        <v>-0.00360620266859003</v>
      </c>
      <c r="D1406" s="57">
        <v>-0.003916724669495501</v>
      </c>
    </row>
    <row r="1407" spans="1:4" ht="12.75">
      <c r="A1407" s="60">
        <v>39658</v>
      </c>
      <c r="B1407" s="57">
        <v>-0.00417615793470005</v>
      </c>
      <c r="C1407" s="57">
        <v>-0.00360620266859003</v>
      </c>
      <c r="D1407" s="57">
        <v>-0.003916724669495501</v>
      </c>
    </row>
    <row r="1408" spans="1:4" ht="12.75">
      <c r="A1408" s="60">
        <v>39659</v>
      </c>
      <c r="B1408" s="57">
        <v>-0.00417615793470005</v>
      </c>
      <c r="C1408" s="57">
        <v>-0.00360620266859003</v>
      </c>
      <c r="D1408" s="57">
        <v>-0.003916724669495501</v>
      </c>
    </row>
    <row r="1409" spans="1:4" ht="12.75">
      <c r="A1409" s="60">
        <v>39660</v>
      </c>
      <c r="B1409" s="57">
        <v>-0.00417615793470005</v>
      </c>
      <c r="C1409" s="57">
        <v>-0.00360620266859003</v>
      </c>
      <c r="D1409" s="57">
        <v>-0.003916724669495501</v>
      </c>
    </row>
    <row r="1410" spans="1:4" ht="12.75">
      <c r="A1410" s="60">
        <v>39661</v>
      </c>
      <c r="B1410" s="57">
        <v>-0.00417615793470005</v>
      </c>
      <c r="C1410" s="57">
        <v>-0.00360620266859003</v>
      </c>
      <c r="D1410" s="57">
        <v>-0.003916724669495501</v>
      </c>
    </row>
    <row r="1411" spans="1:4" ht="12.75">
      <c r="A1411" s="60">
        <v>39664</v>
      </c>
      <c r="B1411" s="57">
        <v>-0.00417615793470005</v>
      </c>
      <c r="C1411" s="57">
        <v>-0.00360620266859003</v>
      </c>
      <c r="D1411" s="57">
        <v>-0.003916724669495501</v>
      </c>
    </row>
    <row r="1412" spans="1:4" ht="12.75">
      <c r="A1412" s="60">
        <v>39665</v>
      </c>
      <c r="B1412" s="57">
        <v>-0.00417615793470005</v>
      </c>
      <c r="C1412" s="57">
        <v>-0.00360620266859003</v>
      </c>
      <c r="D1412" s="57">
        <v>-0.003916724669495501</v>
      </c>
    </row>
    <row r="1413" spans="1:4" ht="12.75">
      <c r="A1413" s="60">
        <v>39666</v>
      </c>
      <c r="B1413" s="57">
        <v>-0.00411830774990638</v>
      </c>
      <c r="C1413" s="57">
        <v>-0.00360360360360366</v>
      </c>
      <c r="D1413" s="57">
        <v>-0.0038877154209620303</v>
      </c>
    </row>
    <row r="1414" spans="1:4" ht="12.75">
      <c r="A1414" s="60">
        <v>39667</v>
      </c>
      <c r="B1414" s="57">
        <v>-0.00415721844293271</v>
      </c>
      <c r="C1414" s="57">
        <v>-0.00360620266859003</v>
      </c>
      <c r="D1414" s="57">
        <v>-0.003911611425996875</v>
      </c>
    </row>
    <row r="1415" spans="1:4" ht="12.75">
      <c r="A1415" s="60">
        <v>39668</v>
      </c>
      <c r="B1415" s="57">
        <v>-0.00415721844293271</v>
      </c>
      <c r="C1415" s="57">
        <v>-0.0036166365280288597</v>
      </c>
      <c r="D1415" s="57">
        <v>-0.003911611425996875</v>
      </c>
    </row>
    <row r="1416" spans="1:4" ht="12.75">
      <c r="A1416" s="60">
        <v>39671</v>
      </c>
      <c r="B1416" s="57">
        <v>-0.00415721844293271</v>
      </c>
      <c r="C1416" s="57">
        <v>-0.0036166365280288597</v>
      </c>
      <c r="D1416" s="57">
        <v>-0.003911611425996875</v>
      </c>
    </row>
    <row r="1417" spans="1:4" ht="12.75">
      <c r="A1417" s="60">
        <v>39672</v>
      </c>
      <c r="B1417" s="57">
        <v>-0.00415721844293271</v>
      </c>
      <c r="C1417" s="57">
        <v>-0.0036166365280288597</v>
      </c>
      <c r="D1417" s="57">
        <v>-0.003911611425996875</v>
      </c>
    </row>
    <row r="1418" spans="1:4" ht="12.75">
      <c r="A1418" s="60">
        <v>39673</v>
      </c>
      <c r="B1418" s="57">
        <v>-0.00415721844293271</v>
      </c>
      <c r="C1418" s="57">
        <v>-0.0036166365280288597</v>
      </c>
      <c r="D1418" s="57">
        <v>-0.003911611425996875</v>
      </c>
    </row>
    <row r="1419" spans="1:4" ht="12.75">
      <c r="A1419" s="60">
        <v>39674</v>
      </c>
      <c r="B1419" s="57">
        <v>-0.00415721844293271</v>
      </c>
      <c r="C1419" s="57">
        <v>-0.0036166365280288597</v>
      </c>
      <c r="D1419" s="57">
        <v>-0.003911611425996875</v>
      </c>
    </row>
    <row r="1420" spans="1:4" ht="12.75">
      <c r="A1420" s="60">
        <v>39678</v>
      </c>
      <c r="B1420" s="57">
        <v>-0.00415721844293271</v>
      </c>
      <c r="C1420" s="57">
        <v>-0.0036166365280288597</v>
      </c>
      <c r="D1420" s="57">
        <v>-0.003911611425996875</v>
      </c>
    </row>
    <row r="1421" spans="1:4" ht="12.75">
      <c r="A1421" s="60">
        <v>39679</v>
      </c>
      <c r="B1421" s="57">
        <v>-0.00423565652676163</v>
      </c>
      <c r="C1421" s="57">
        <v>-0.0036192544335866</v>
      </c>
      <c r="D1421" s="57">
        <v>-0.003975785682982806</v>
      </c>
    </row>
    <row r="1422" spans="1:4" ht="12.75">
      <c r="A1422" s="60">
        <v>39680</v>
      </c>
      <c r="B1422" s="57">
        <v>-0.00423565652676163</v>
      </c>
      <c r="C1422" s="57">
        <v>-0.0036192544335866</v>
      </c>
      <c r="D1422" s="57">
        <v>-0.003975785682982806</v>
      </c>
    </row>
    <row r="1423" spans="1:4" ht="12.75">
      <c r="A1423" s="60">
        <v>39681</v>
      </c>
      <c r="B1423" s="57">
        <v>-0.00423565652676163</v>
      </c>
      <c r="C1423" s="57">
        <v>-0.0036192544335866</v>
      </c>
      <c r="D1423" s="57">
        <v>-0.003975785682982806</v>
      </c>
    </row>
    <row r="1424" spans="1:4" ht="12.75">
      <c r="A1424" s="60">
        <v>39682</v>
      </c>
      <c r="B1424" s="57">
        <v>-0.00423565652676163</v>
      </c>
      <c r="C1424" s="57">
        <v>-0.0036192544335866</v>
      </c>
      <c r="D1424" s="57">
        <v>-0.003975785682982806</v>
      </c>
    </row>
    <row r="1425" spans="1:4" ht="12.75">
      <c r="A1425" s="60">
        <v>39685</v>
      </c>
      <c r="B1425" s="57">
        <v>-0.00423565652676163</v>
      </c>
      <c r="C1425" s="57">
        <v>-0.0036192544335866</v>
      </c>
      <c r="D1425" s="57">
        <v>-0.003975785682982806</v>
      </c>
    </row>
    <row r="1426" spans="1:4" ht="12.75">
      <c r="A1426" s="60">
        <v>39686</v>
      </c>
      <c r="B1426" s="57">
        <v>-0.00423565652676163</v>
      </c>
      <c r="C1426" s="57">
        <v>-0.0036192544335866</v>
      </c>
      <c r="D1426" s="57">
        <v>-0.003975785682982806</v>
      </c>
    </row>
    <row r="1427" spans="1:4" ht="12.75">
      <c r="A1427" s="60">
        <v>39687</v>
      </c>
      <c r="B1427" s="57">
        <v>-0.00423565652676163</v>
      </c>
      <c r="C1427" s="57">
        <v>-0.0036192544335866</v>
      </c>
      <c r="D1427" s="57">
        <v>-0.003975785682982806</v>
      </c>
    </row>
    <row r="1428" spans="1:4" ht="12.75">
      <c r="A1428" s="60">
        <v>39688</v>
      </c>
      <c r="B1428" s="57">
        <v>-0.00423565652676163</v>
      </c>
      <c r="C1428" s="57">
        <v>-0.0036192544335866</v>
      </c>
      <c r="D1428" s="57">
        <v>-0.003975785682982806</v>
      </c>
    </row>
    <row r="1429" spans="1:4" ht="12.75">
      <c r="A1429" s="60">
        <v>39689</v>
      </c>
      <c r="B1429" s="57">
        <v>-0.00423565652676163</v>
      </c>
      <c r="C1429" s="57">
        <v>-0.0036192544335866</v>
      </c>
      <c r="D1429" s="57">
        <v>-0.003975785682982806</v>
      </c>
    </row>
    <row r="1430" spans="1:4" ht="12.75">
      <c r="A1430" s="60">
        <v>39692</v>
      </c>
      <c r="B1430" s="57">
        <v>-0.00423565652676163</v>
      </c>
      <c r="C1430" s="57">
        <v>-0.0036192544335866</v>
      </c>
      <c r="D1430" s="57">
        <v>-0.003975785682982806</v>
      </c>
    </row>
    <row r="1431" spans="1:4" ht="12.75">
      <c r="A1431" s="60">
        <v>39693</v>
      </c>
      <c r="B1431" s="57">
        <v>-0.00423565652676163</v>
      </c>
      <c r="C1431" s="57">
        <v>-0.0036192544335866</v>
      </c>
      <c r="D1431" s="57">
        <v>-0.003975785682982806</v>
      </c>
    </row>
    <row r="1432" spans="1:4" ht="12.75">
      <c r="A1432" s="60">
        <v>39694</v>
      </c>
      <c r="B1432" s="57">
        <v>-0.00423565652676163</v>
      </c>
      <c r="C1432" s="57">
        <v>-0.0036192544335866</v>
      </c>
      <c r="D1432" s="57">
        <v>-0.003975785682982806</v>
      </c>
    </row>
    <row r="1433" spans="1:4" ht="12.75">
      <c r="A1433" s="60">
        <v>39695</v>
      </c>
      <c r="B1433" s="57">
        <v>-0.00415721844293271</v>
      </c>
      <c r="C1433" s="57">
        <v>-0.0036166365280288597</v>
      </c>
      <c r="D1433" s="57">
        <v>-0.003911611425996875</v>
      </c>
    </row>
    <row r="1434" spans="1:4" ht="12.75">
      <c r="A1434" s="60">
        <v>39696</v>
      </c>
      <c r="B1434" s="57">
        <v>-0.00423565652676163</v>
      </c>
      <c r="C1434" s="57">
        <v>-0.0036192544335866</v>
      </c>
      <c r="D1434" s="57">
        <v>-0.003975785682982806</v>
      </c>
    </row>
    <row r="1435" spans="1:4" ht="12.75">
      <c r="A1435" s="60">
        <v>39699</v>
      </c>
      <c r="B1435" s="57">
        <v>-0.00423565652676163</v>
      </c>
      <c r="C1435" s="57">
        <v>-0.0036192544335866</v>
      </c>
      <c r="D1435" s="57">
        <v>-0.003975785682982806</v>
      </c>
    </row>
    <row r="1436" spans="1:4" ht="12.75">
      <c r="A1436" s="60">
        <v>39700</v>
      </c>
      <c r="B1436" s="57">
        <v>-0.00423565652676163</v>
      </c>
      <c r="C1436" s="57">
        <v>-0.0036192544335866</v>
      </c>
      <c r="D1436" s="57">
        <v>-0.003975785682982806</v>
      </c>
    </row>
    <row r="1437" spans="1:4" ht="12.75">
      <c r="A1437" s="60">
        <v>39701</v>
      </c>
      <c r="B1437" s="57">
        <v>-0.00423600605143723</v>
      </c>
      <c r="C1437" s="57">
        <v>-0.0036192544335866</v>
      </c>
      <c r="D1437" s="57">
        <v>-0.003975785682982806</v>
      </c>
    </row>
    <row r="1438" spans="1:4" ht="12.75">
      <c r="A1438" s="60">
        <v>39702</v>
      </c>
      <c r="B1438" s="57">
        <v>-0.00423600605143723</v>
      </c>
      <c r="C1438" s="57">
        <v>-0.0036192544335866</v>
      </c>
      <c r="D1438" s="57">
        <v>-0.003975785682982806</v>
      </c>
    </row>
    <row r="1439" spans="1:4" ht="12.75">
      <c r="A1439" s="60">
        <v>39703</v>
      </c>
      <c r="B1439" s="57">
        <v>-0.00423600605143723</v>
      </c>
      <c r="C1439" s="57">
        <v>-0.0036192544335866</v>
      </c>
      <c r="D1439" s="57">
        <v>-0.003975785682982806</v>
      </c>
    </row>
    <row r="1440" spans="1:4" ht="12.75">
      <c r="A1440" s="60">
        <v>39706</v>
      </c>
      <c r="B1440" s="57">
        <v>-0.00423728813559319</v>
      </c>
      <c r="C1440" s="57">
        <v>-0.0036327608982826796</v>
      </c>
      <c r="D1440" s="57">
        <v>-0.00397978170365913</v>
      </c>
    </row>
    <row r="1441" spans="1:4" ht="12.75">
      <c r="A1441" s="60">
        <v>39707</v>
      </c>
      <c r="B1441" s="57">
        <v>-0.00426569165143207</v>
      </c>
      <c r="C1441" s="57">
        <v>-0.00369549150036947</v>
      </c>
      <c r="D1441" s="57">
        <v>-0.00399387777001175</v>
      </c>
    </row>
    <row r="1442" spans="1:4" ht="12.75">
      <c r="A1442" s="60">
        <v>39708</v>
      </c>
      <c r="B1442" s="57">
        <v>-0.00426569165143207</v>
      </c>
      <c r="C1442" s="57">
        <v>-0.00369549150036947</v>
      </c>
      <c r="D1442" s="57">
        <v>-0.00399387777001175</v>
      </c>
    </row>
    <row r="1443" spans="1:4" ht="12.75">
      <c r="A1443" s="60">
        <v>39709</v>
      </c>
      <c r="B1443" s="57">
        <v>-0.00426569165143207</v>
      </c>
      <c r="C1443" s="57">
        <v>-0.00369549150036947</v>
      </c>
      <c r="D1443" s="57">
        <v>-0.00399387777001175</v>
      </c>
    </row>
    <row r="1444" spans="1:4" ht="12.75">
      <c r="A1444" s="60">
        <v>39710</v>
      </c>
      <c r="B1444" s="57">
        <v>-0.00426569165143207</v>
      </c>
      <c r="C1444" s="57">
        <v>-0.00369549150036947</v>
      </c>
      <c r="D1444" s="57">
        <v>-0.00399387777001175</v>
      </c>
    </row>
    <row r="1445" spans="1:4" ht="12.75">
      <c r="A1445" s="60">
        <v>39713</v>
      </c>
      <c r="B1445" s="57">
        <v>-0.00426569165143207</v>
      </c>
      <c r="C1445" s="57">
        <v>-0.00369549150036947</v>
      </c>
      <c r="D1445" s="57">
        <v>-0.00399387777001175</v>
      </c>
    </row>
    <row r="1446" spans="1:4" ht="12.75">
      <c r="A1446" s="60">
        <v>39714</v>
      </c>
      <c r="B1446" s="57">
        <v>-0.00426590828297183</v>
      </c>
      <c r="C1446" s="57">
        <v>-0.00370744860128086</v>
      </c>
      <c r="D1446" s="57">
        <v>-0.00400817899796253</v>
      </c>
    </row>
    <row r="1447" spans="1:4" ht="12.75">
      <c r="A1447" s="60">
        <v>39715</v>
      </c>
      <c r="B1447" s="57">
        <v>-0.00426590828297183</v>
      </c>
      <c r="C1447" s="57">
        <v>-0.00370744860128086</v>
      </c>
      <c r="D1447" s="57">
        <v>-0.00400817899796253</v>
      </c>
    </row>
    <row r="1448" spans="1:4" ht="12.75">
      <c r="A1448" s="60">
        <v>39716</v>
      </c>
      <c r="B1448" s="57">
        <v>-0.00426590828297183</v>
      </c>
      <c r="C1448" s="57">
        <v>-0.00370744860128086</v>
      </c>
      <c r="D1448" s="57">
        <v>-0.00400817899796253</v>
      </c>
    </row>
    <row r="1449" spans="1:4" ht="12.75">
      <c r="A1449" s="60">
        <v>39717</v>
      </c>
      <c r="B1449" s="57">
        <v>-0.00426590828297183</v>
      </c>
      <c r="C1449" s="57">
        <v>-0.00370744860128086</v>
      </c>
      <c r="D1449" s="57">
        <v>-0.00400817899796253</v>
      </c>
    </row>
    <row r="1450" spans="1:4" ht="12.75">
      <c r="A1450" s="60">
        <v>39720</v>
      </c>
      <c r="B1450" s="57">
        <v>-0.00426590828297183</v>
      </c>
      <c r="C1450" s="57">
        <v>-0.00370744860128086</v>
      </c>
      <c r="D1450" s="57">
        <v>-0.00400817899796253</v>
      </c>
    </row>
    <row r="1451" spans="1:4" ht="12.75">
      <c r="A1451" s="60">
        <v>39721</v>
      </c>
      <c r="B1451" s="57">
        <v>-0.00427772293517601</v>
      </c>
      <c r="C1451" s="57">
        <v>-0.0037288135593220102</v>
      </c>
      <c r="D1451" s="57">
        <v>-0.0040118629411842</v>
      </c>
    </row>
    <row r="1452" spans="1:4" ht="12.75">
      <c r="A1452" s="60">
        <v>39722</v>
      </c>
      <c r="B1452" s="57">
        <v>-0.00427772293517601</v>
      </c>
      <c r="C1452" s="57">
        <v>-0.0037288135593220102</v>
      </c>
      <c r="D1452" s="57">
        <v>-0.0040118629411842</v>
      </c>
    </row>
    <row r="1453" spans="1:4" ht="12.75">
      <c r="A1453" s="60">
        <v>39723</v>
      </c>
      <c r="B1453" s="57">
        <v>-0.00426569165143207</v>
      </c>
      <c r="C1453" s="57">
        <v>-0.00370744860128086</v>
      </c>
      <c r="D1453" s="57">
        <v>-0.00400817899796253</v>
      </c>
    </row>
    <row r="1454" spans="1:4" ht="12.75">
      <c r="A1454" s="60">
        <v>39724</v>
      </c>
      <c r="B1454" s="57">
        <v>-0.00426590828297183</v>
      </c>
      <c r="C1454" s="57">
        <v>-0.0037288135593220102</v>
      </c>
      <c r="D1454" s="57">
        <v>-0.0040118629411842</v>
      </c>
    </row>
    <row r="1455" spans="1:4" ht="12.75">
      <c r="A1455" s="60">
        <v>39727</v>
      </c>
      <c r="B1455" s="57">
        <v>-0.00426590828297183</v>
      </c>
      <c r="C1455" s="57">
        <v>-0.0037288135593220102</v>
      </c>
      <c r="D1455" s="57">
        <v>-0.0040118629411842</v>
      </c>
    </row>
    <row r="1456" spans="1:4" ht="12.75">
      <c r="A1456" s="60">
        <v>39728</v>
      </c>
      <c r="B1456" s="57">
        <v>-0.00426590828297183</v>
      </c>
      <c r="C1456" s="57">
        <v>-0.0037288135593220102</v>
      </c>
      <c r="D1456" s="57">
        <v>-0.0040118629411842</v>
      </c>
    </row>
    <row r="1457" spans="1:4" ht="12.75">
      <c r="A1457" s="60">
        <v>39729</v>
      </c>
      <c r="B1457" s="57">
        <v>-0.00427772293517601</v>
      </c>
      <c r="C1457" s="57">
        <v>-0.0037542662116040798</v>
      </c>
      <c r="D1457" s="57">
        <v>-0.004049944092433865</v>
      </c>
    </row>
    <row r="1458" spans="1:4" ht="12.75">
      <c r="A1458" s="60">
        <v>39730</v>
      </c>
      <c r="B1458" s="57">
        <v>-0.00427772293517601</v>
      </c>
      <c r="C1458" s="57">
        <v>-0.0037542662116040798</v>
      </c>
      <c r="D1458" s="57">
        <v>-0.004049944092433865</v>
      </c>
    </row>
    <row r="1459" spans="1:4" ht="12.75">
      <c r="A1459" s="60">
        <v>39731</v>
      </c>
      <c r="B1459" s="57">
        <v>-0.00427772293517601</v>
      </c>
      <c r="C1459" s="57">
        <v>-0.0037542662116040798</v>
      </c>
      <c r="D1459" s="57">
        <v>-0.004049944092433865</v>
      </c>
    </row>
    <row r="1460" spans="1:4" ht="12.75">
      <c r="A1460" s="60">
        <v>39734</v>
      </c>
      <c r="B1460" s="57">
        <v>-0.00427772293517601</v>
      </c>
      <c r="C1460" s="57">
        <v>-0.0037542662116040798</v>
      </c>
      <c r="D1460" s="57">
        <v>-0.004049944092433865</v>
      </c>
    </row>
    <row r="1461" spans="1:4" ht="12.75">
      <c r="A1461" s="60">
        <v>39735</v>
      </c>
      <c r="B1461" s="57">
        <v>-0.00427772293517601</v>
      </c>
      <c r="C1461" s="57">
        <v>-0.0037542662116040798</v>
      </c>
      <c r="D1461" s="57">
        <v>-0.004049944092433865</v>
      </c>
    </row>
    <row r="1462" spans="1:4" ht="12.75">
      <c r="A1462" s="60">
        <v>39736</v>
      </c>
      <c r="B1462" s="57">
        <v>-0.00431541781090622</v>
      </c>
      <c r="C1462" s="57">
        <v>-0.0037904893177119</v>
      </c>
      <c r="D1462" s="57">
        <v>-0.004094391415084025</v>
      </c>
    </row>
    <row r="1463" spans="1:4" ht="12.75">
      <c r="A1463" s="60">
        <v>39737</v>
      </c>
      <c r="B1463" s="57">
        <v>-0.00435097897026822</v>
      </c>
      <c r="C1463" s="57">
        <v>-0.0038828097423226097</v>
      </c>
      <c r="D1463" s="57">
        <v>-0.004106513867291195</v>
      </c>
    </row>
    <row r="1464" spans="1:4" ht="12.75">
      <c r="A1464" s="60">
        <v>39738</v>
      </c>
      <c r="B1464" s="57">
        <v>-0.0043891733723482405</v>
      </c>
      <c r="C1464" s="57">
        <v>-0.0039229671897289395</v>
      </c>
      <c r="D1464" s="57">
        <v>-0.004139580435662405</v>
      </c>
    </row>
    <row r="1465" spans="1:4" ht="12.75">
      <c r="A1465" s="60">
        <v>39741</v>
      </c>
      <c r="B1465" s="57">
        <v>-0.00435097897026822</v>
      </c>
      <c r="C1465" s="57">
        <v>-0.0038828097423226097</v>
      </c>
      <c r="D1465" s="57">
        <v>-0.004106513867291195</v>
      </c>
    </row>
    <row r="1466" spans="1:4" ht="12.75">
      <c r="A1466" s="60">
        <v>39742</v>
      </c>
      <c r="B1466" s="57">
        <v>-0.00435097897026822</v>
      </c>
      <c r="C1466" s="57">
        <v>-0.0038828097423226097</v>
      </c>
      <c r="D1466" s="57">
        <v>-0.004106513867291195</v>
      </c>
    </row>
    <row r="1467" spans="1:4" ht="12.75">
      <c r="A1467" s="60">
        <v>39743</v>
      </c>
      <c r="B1467" s="57">
        <v>-0.0043891733723482405</v>
      </c>
      <c r="C1467" s="57">
        <v>-0.0039229671897289395</v>
      </c>
      <c r="D1467" s="57">
        <v>-0.004139580435662405</v>
      </c>
    </row>
    <row r="1468" spans="1:4" ht="12.75">
      <c r="A1468" s="60">
        <v>39744</v>
      </c>
      <c r="B1468" s="57">
        <v>-0.00443951165371813</v>
      </c>
      <c r="C1468" s="57">
        <v>-0.00394788787998412</v>
      </c>
      <c r="D1468" s="57">
        <v>-0.00418410041841005</v>
      </c>
    </row>
    <row r="1469" spans="1:4" ht="12.75">
      <c r="A1469" s="60">
        <v>39745</v>
      </c>
      <c r="B1469" s="57">
        <v>-0.00446122168840079</v>
      </c>
      <c r="C1469" s="57">
        <v>-0.00397772474144795</v>
      </c>
      <c r="D1469" s="57">
        <v>-0.004206427398545634</v>
      </c>
    </row>
    <row r="1470" spans="1:4" ht="12.75">
      <c r="A1470" s="60">
        <v>39748</v>
      </c>
      <c r="B1470" s="57">
        <v>-0.00446122168840079</v>
      </c>
      <c r="C1470" s="57">
        <v>-0.00397772474144795</v>
      </c>
      <c r="D1470" s="57">
        <v>-0.004206427398545634</v>
      </c>
    </row>
    <row r="1471" spans="1:4" ht="12.75">
      <c r="A1471" s="60">
        <v>39749</v>
      </c>
      <c r="B1471" s="57">
        <v>-0.00444264943457201</v>
      </c>
      <c r="C1471" s="57">
        <v>-0.00397772474144795</v>
      </c>
      <c r="D1471" s="57">
        <v>-0.00420323951251256</v>
      </c>
    </row>
    <row r="1472" spans="1:4" ht="12.75">
      <c r="A1472" s="60">
        <v>39750</v>
      </c>
      <c r="B1472" s="57">
        <v>-0.00444264943457201</v>
      </c>
      <c r="C1472" s="57">
        <v>-0.00397772474144795</v>
      </c>
      <c r="D1472" s="57">
        <v>-0.00420323951251256</v>
      </c>
    </row>
    <row r="1473" spans="1:4" ht="12.75">
      <c r="A1473" s="60">
        <v>39751</v>
      </c>
      <c r="B1473" s="57">
        <v>-0.00443951165371813</v>
      </c>
      <c r="C1473" s="57">
        <v>-0.0039229671897289395</v>
      </c>
      <c r="D1473" s="57">
        <v>-0.00414275863575238</v>
      </c>
    </row>
    <row r="1474" spans="1:4" ht="12.75">
      <c r="A1474" s="60">
        <v>39752</v>
      </c>
      <c r="B1474" s="57">
        <v>-0.00443951165371813</v>
      </c>
      <c r="C1474" s="57">
        <v>-0.0039229671897289395</v>
      </c>
      <c r="D1474" s="57">
        <v>-0.00414275863575238</v>
      </c>
    </row>
    <row r="1475" spans="1:4" ht="12.75">
      <c r="A1475" s="60">
        <v>39755</v>
      </c>
      <c r="B1475" s="57">
        <v>-0.00443951165371813</v>
      </c>
      <c r="C1475" s="57">
        <v>-0.0039229671897289395</v>
      </c>
      <c r="D1475" s="57">
        <v>-0.00414275863575238</v>
      </c>
    </row>
    <row r="1476" spans="1:4" ht="12.75">
      <c r="A1476" s="60">
        <v>39756</v>
      </c>
      <c r="B1476" s="57">
        <v>-0.00443951165371813</v>
      </c>
      <c r="C1476" s="57">
        <v>-0.0039229671897289395</v>
      </c>
      <c r="D1476" s="57">
        <v>-0.00414275863575238</v>
      </c>
    </row>
    <row r="1477" spans="1:4" ht="12.75">
      <c r="A1477" s="60">
        <v>39757</v>
      </c>
      <c r="B1477" s="57">
        <v>-0.00443951165371813</v>
      </c>
      <c r="C1477" s="57">
        <v>-0.0039229671897289395</v>
      </c>
      <c r="D1477" s="57">
        <v>-0.00414275863575238</v>
      </c>
    </row>
    <row r="1478" spans="1:4" ht="12.75">
      <c r="A1478" s="60">
        <v>39758</v>
      </c>
      <c r="B1478" s="57">
        <v>-0.00444264943457201</v>
      </c>
      <c r="C1478" s="57">
        <v>-0.00394788787998412</v>
      </c>
      <c r="D1478" s="57">
        <v>-0.00418410041841005</v>
      </c>
    </row>
    <row r="1479" spans="1:4" ht="12.75">
      <c r="A1479" s="60">
        <v>39759</v>
      </c>
      <c r="B1479" s="57">
        <v>-0.00444264943457201</v>
      </c>
      <c r="C1479" s="57">
        <v>-0.00394788787998412</v>
      </c>
      <c r="D1479" s="57">
        <v>-0.00418410041841005</v>
      </c>
    </row>
    <row r="1480" spans="1:4" ht="12.75">
      <c r="A1480" s="60">
        <v>39762</v>
      </c>
      <c r="B1480" s="57">
        <v>-0.00444264943457201</v>
      </c>
      <c r="C1480" s="57">
        <v>-0.00394788787998412</v>
      </c>
      <c r="D1480" s="57">
        <v>-0.00418410041841005</v>
      </c>
    </row>
    <row r="1481" spans="1:4" ht="12.75">
      <c r="A1481" s="60">
        <v>39764</v>
      </c>
      <c r="B1481" s="57">
        <v>-0.00445816186556924</v>
      </c>
      <c r="C1481" s="57">
        <v>-0.00397772474144795</v>
      </c>
      <c r="D1481" s="57">
        <v>-0.004206427398545634</v>
      </c>
    </row>
    <row r="1482" spans="1:4" ht="12.75">
      <c r="A1482" s="60">
        <v>39765</v>
      </c>
      <c r="B1482" s="57">
        <v>-0.00451467268623015</v>
      </c>
      <c r="C1482" s="57">
        <v>-0.00398883127243723</v>
      </c>
      <c r="D1482" s="57">
        <v>-0.00422425275464911</v>
      </c>
    </row>
    <row r="1483" spans="1:4" ht="12.75">
      <c r="A1483" s="60">
        <v>39766</v>
      </c>
      <c r="B1483" s="57">
        <v>-0.00451467268623015</v>
      </c>
      <c r="C1483" s="57">
        <v>-0.00398883127243723</v>
      </c>
      <c r="D1483" s="57">
        <v>-0.00422425275464911</v>
      </c>
    </row>
    <row r="1484" spans="1:4" ht="12.75">
      <c r="A1484" s="60">
        <v>39769</v>
      </c>
      <c r="B1484" s="57">
        <v>-0.00451467268623015</v>
      </c>
      <c r="C1484" s="57">
        <v>-0.00399520575309634</v>
      </c>
      <c r="D1484" s="57">
        <v>-0.00422425275464911</v>
      </c>
    </row>
    <row r="1485" spans="1:4" ht="12.75">
      <c r="A1485" s="60">
        <v>39770</v>
      </c>
      <c r="B1485" s="57">
        <v>-0.00453047775947279</v>
      </c>
      <c r="C1485" s="57">
        <v>-0.0040441176470588</v>
      </c>
      <c r="D1485" s="57">
        <v>-0.004254693286469645</v>
      </c>
    </row>
    <row r="1486" spans="1:4" ht="12.75">
      <c r="A1486" s="60">
        <v>39771</v>
      </c>
      <c r="B1486" s="57">
        <v>-0.00453047775947279</v>
      </c>
      <c r="C1486" s="57">
        <v>-0.0040441176470588</v>
      </c>
      <c r="D1486" s="57">
        <v>-0.004254693286469645</v>
      </c>
    </row>
    <row r="1487" spans="1:4" ht="12.75">
      <c r="A1487" s="60">
        <v>39772</v>
      </c>
      <c r="B1487" s="57">
        <v>-0.00457951706910905</v>
      </c>
      <c r="C1487" s="57">
        <v>-0.00407608695652173</v>
      </c>
      <c r="D1487" s="57">
        <v>-0.00428555184571957</v>
      </c>
    </row>
    <row r="1488" spans="1:4" ht="12.75">
      <c r="A1488" s="60">
        <v>39773</v>
      </c>
      <c r="B1488" s="57">
        <v>-0.00457951706910905</v>
      </c>
      <c r="C1488" s="57">
        <v>-0.00407608695652173</v>
      </c>
      <c r="D1488" s="57">
        <v>-0.00428555184571957</v>
      </c>
    </row>
    <row r="1489" spans="1:4" ht="12.75">
      <c r="A1489" s="60">
        <v>39776</v>
      </c>
      <c r="B1489" s="57">
        <v>-0.00457951706910905</v>
      </c>
      <c r="C1489" s="57">
        <v>-0.00407608695652173</v>
      </c>
      <c r="D1489" s="57">
        <v>-0.00428555184571957</v>
      </c>
    </row>
    <row r="1490" spans="1:4" ht="12.75">
      <c r="A1490" s="60">
        <v>39777</v>
      </c>
      <c r="B1490" s="57">
        <v>-0.00457951706910905</v>
      </c>
      <c r="C1490" s="57">
        <v>-0.00407608695652173</v>
      </c>
      <c r="D1490" s="57">
        <v>-0.00428555184571957</v>
      </c>
    </row>
    <row r="1491" spans="1:4" ht="12.75">
      <c r="A1491" s="60">
        <v>39778</v>
      </c>
      <c r="B1491" s="57">
        <v>-0.00457951706910905</v>
      </c>
      <c r="C1491" s="57">
        <v>-0.00407608695652173</v>
      </c>
      <c r="D1491" s="57">
        <v>-0.00428555184571957</v>
      </c>
    </row>
    <row r="1492" spans="1:4" ht="12.75">
      <c r="A1492" s="60">
        <v>39779</v>
      </c>
      <c r="B1492" s="57">
        <v>-0.00457951706910905</v>
      </c>
      <c r="C1492" s="57">
        <v>-0.00407608695652173</v>
      </c>
      <c r="D1492" s="57">
        <v>-0.00428555184571957</v>
      </c>
    </row>
    <row r="1493" spans="1:4" ht="12.75">
      <c r="A1493" s="60">
        <v>39780</v>
      </c>
      <c r="B1493" s="57">
        <v>-0.00453047775947279</v>
      </c>
      <c r="C1493" s="57">
        <v>-0.0040441176470588</v>
      </c>
      <c r="D1493" s="57">
        <v>-0.004254693286469645</v>
      </c>
    </row>
    <row r="1494" spans="1:4" ht="12.75">
      <c r="A1494" s="60">
        <v>39783</v>
      </c>
      <c r="B1494" s="57">
        <v>-0.00457951706910905</v>
      </c>
      <c r="C1494" s="57">
        <v>-0.00407608695652173</v>
      </c>
      <c r="D1494" s="57">
        <v>-0.00426398430948322</v>
      </c>
    </row>
    <row r="1495" spans="1:4" ht="12.75">
      <c r="A1495" s="60">
        <v>39784</v>
      </c>
      <c r="B1495" s="57">
        <v>-0.00457951706910905</v>
      </c>
      <c r="C1495" s="57">
        <v>-0.00407608695652173</v>
      </c>
      <c r="D1495" s="57">
        <v>-0.00426398430948322</v>
      </c>
    </row>
    <row r="1496" spans="1:4" ht="12.75">
      <c r="A1496" s="60">
        <v>39785</v>
      </c>
      <c r="B1496" s="57">
        <v>-0.00457951706910905</v>
      </c>
      <c r="C1496" s="57">
        <v>-0.00407608695652173</v>
      </c>
      <c r="D1496" s="57">
        <v>-0.00426398430948322</v>
      </c>
    </row>
    <row r="1497" spans="1:4" ht="12.75">
      <c r="A1497" s="60">
        <v>39786</v>
      </c>
      <c r="B1497" s="57">
        <v>-0.00457951706910905</v>
      </c>
      <c r="C1497" s="57">
        <v>-0.00407608695652173</v>
      </c>
      <c r="D1497" s="57">
        <v>-0.00426398430948322</v>
      </c>
    </row>
    <row r="1498" spans="1:4" ht="12.75">
      <c r="A1498" s="60">
        <v>39787</v>
      </c>
      <c r="B1498" s="57">
        <v>-0.00457951706910905</v>
      </c>
      <c r="C1498" s="57">
        <v>-0.00407608695652173</v>
      </c>
      <c r="D1498" s="57">
        <v>-0.00426398430948322</v>
      </c>
    </row>
    <row r="1499" spans="1:4" ht="12.75">
      <c r="A1499" s="60">
        <v>39790</v>
      </c>
      <c r="B1499" s="57">
        <v>-0.00457951706910905</v>
      </c>
      <c r="C1499" s="57">
        <v>-0.00407608695652173</v>
      </c>
      <c r="D1499" s="57">
        <v>-0.00426398430948322</v>
      </c>
    </row>
    <row r="1500" spans="1:4" ht="12.75">
      <c r="A1500" s="60">
        <v>39791</v>
      </c>
      <c r="B1500" s="57">
        <v>-0.00457951706910905</v>
      </c>
      <c r="C1500" s="57">
        <v>-0.00407608695652173</v>
      </c>
      <c r="D1500" s="57">
        <v>-0.00426398430948322</v>
      </c>
    </row>
    <row r="1501" spans="1:4" ht="12.75">
      <c r="A1501" s="60">
        <v>39792</v>
      </c>
      <c r="B1501" s="57">
        <v>-0.00457951706910905</v>
      </c>
      <c r="C1501" s="57">
        <v>-0.00407608695652173</v>
      </c>
      <c r="D1501" s="57">
        <v>-0.00426398430948322</v>
      </c>
    </row>
    <row r="1502" spans="1:4" ht="12.75">
      <c r="A1502" s="60">
        <v>39793</v>
      </c>
      <c r="B1502" s="57">
        <v>-0.00457951706910905</v>
      </c>
      <c r="C1502" s="57">
        <v>-0.00407608695652173</v>
      </c>
      <c r="D1502" s="57">
        <v>-0.00426398430948322</v>
      </c>
    </row>
    <row r="1503" spans="1:4" ht="12.75">
      <c r="A1503" s="60">
        <v>39794</v>
      </c>
      <c r="B1503" s="57">
        <v>-0.00458715596330273</v>
      </c>
      <c r="C1503" s="57">
        <v>-0.00409500409500415</v>
      </c>
      <c r="D1503" s="57">
        <v>-0.00428490035812805</v>
      </c>
    </row>
    <row r="1504" spans="1:4" ht="12.75">
      <c r="A1504" s="60">
        <v>39797</v>
      </c>
      <c r="B1504" s="57">
        <v>-0.00458715596330273</v>
      </c>
      <c r="C1504" s="57">
        <v>-0.00409500409500415</v>
      </c>
      <c r="D1504" s="57">
        <v>-0.00428490035812805</v>
      </c>
    </row>
    <row r="1505" spans="1:4" ht="12.75">
      <c r="A1505" s="60">
        <v>39798</v>
      </c>
      <c r="B1505" s="57">
        <v>-0.00458715596330273</v>
      </c>
      <c r="C1505" s="57">
        <v>-0.00409500409500415</v>
      </c>
      <c r="D1505" s="57">
        <v>-0.00428490035812805</v>
      </c>
    </row>
    <row r="1506" spans="1:4" ht="12.75">
      <c r="A1506" s="60">
        <v>39799</v>
      </c>
      <c r="B1506" s="57">
        <v>-0.00458715596330273</v>
      </c>
      <c r="C1506" s="57">
        <v>-0.00409500409500415</v>
      </c>
      <c r="D1506" s="57">
        <v>-0.00428490035812805</v>
      </c>
    </row>
    <row r="1507" spans="1:4" ht="12.75">
      <c r="A1507" s="60">
        <v>39800</v>
      </c>
      <c r="B1507" s="57">
        <v>-0.00458715596330273</v>
      </c>
      <c r="C1507" s="57">
        <v>-0.00409500409500415</v>
      </c>
      <c r="D1507" s="57">
        <v>-0.00428490035812805</v>
      </c>
    </row>
    <row r="1508" spans="1:4" ht="12.75">
      <c r="A1508" s="60">
        <v>39801</v>
      </c>
      <c r="B1508" s="57">
        <v>-0.00458715596330273</v>
      </c>
      <c r="C1508" s="57">
        <v>-0.00409500409500415</v>
      </c>
      <c r="D1508" s="57">
        <v>-0.00428490035812805</v>
      </c>
    </row>
    <row r="1509" spans="1:4" ht="12.75">
      <c r="A1509" s="60">
        <v>39804</v>
      </c>
      <c r="B1509" s="57">
        <v>-0.00458715596330273</v>
      </c>
      <c r="C1509" s="57">
        <v>-0.00409500409500415</v>
      </c>
      <c r="D1509" s="57">
        <v>-0.00428490035812805</v>
      </c>
    </row>
    <row r="1510" spans="1:4" ht="12.75">
      <c r="A1510" s="60">
        <v>39805</v>
      </c>
      <c r="B1510" s="57">
        <v>-0.00458715596330273</v>
      </c>
      <c r="C1510" s="57">
        <v>-0.00409500409500415</v>
      </c>
      <c r="D1510" s="57">
        <v>-0.00428490035812805</v>
      </c>
    </row>
    <row r="1511" spans="1:4" ht="12.75">
      <c r="A1511" s="60">
        <v>39806</v>
      </c>
      <c r="B1511" s="57">
        <v>-0.00458715596330273</v>
      </c>
      <c r="C1511" s="57">
        <v>-0.00409500409500415</v>
      </c>
      <c r="D1511" s="57">
        <v>-0.00428490035812805</v>
      </c>
    </row>
    <row r="1512" spans="1:4" ht="12.75">
      <c r="A1512" s="60">
        <v>39811</v>
      </c>
      <c r="B1512" s="57">
        <v>-0.00458715596330273</v>
      </c>
      <c r="C1512" s="57">
        <v>-0.00409500409500415</v>
      </c>
      <c r="D1512" s="57">
        <v>-0.00428490035812805</v>
      </c>
    </row>
    <row r="1513" spans="1:4" ht="12.75">
      <c r="A1513" s="60">
        <v>39812</v>
      </c>
      <c r="B1513" s="57">
        <v>-0.00457951706910905</v>
      </c>
      <c r="C1513" s="57">
        <v>-0.00405007363770248</v>
      </c>
      <c r="D1513" s="57">
        <v>-0.00426398430948322</v>
      </c>
    </row>
    <row r="1514" spans="1:4" ht="12.75">
      <c r="A1514" s="60">
        <v>39813</v>
      </c>
      <c r="B1514" s="57">
        <v>-0.00451745379876809</v>
      </c>
      <c r="C1514" s="57">
        <v>-0.00402900886381956</v>
      </c>
      <c r="D1514" s="57">
        <v>-0.00423504829414813</v>
      </c>
    </row>
    <row r="1515" spans="1:4" ht="12.75">
      <c r="A1515" s="60">
        <v>39815</v>
      </c>
      <c r="B1515" s="57">
        <v>-0.00451745379876809</v>
      </c>
      <c r="C1515" s="57">
        <v>-0.00402900886381956</v>
      </c>
      <c r="D1515" s="57">
        <v>-0.00423504829414813</v>
      </c>
    </row>
    <row r="1516" spans="1:4" ht="12.75">
      <c r="A1516" s="60">
        <v>39818</v>
      </c>
      <c r="B1516" s="57">
        <v>-0.00451745379876809</v>
      </c>
      <c r="C1516" s="57">
        <v>-0.00402900886381956</v>
      </c>
      <c r="D1516" s="57">
        <v>-0.00423504829414813</v>
      </c>
    </row>
    <row r="1517" spans="1:4" ht="12.75">
      <c r="A1517" s="60">
        <v>39819</v>
      </c>
      <c r="B1517" s="57">
        <v>-0.00451745379876809</v>
      </c>
      <c r="C1517" s="57">
        <v>-0.00402900886381956</v>
      </c>
      <c r="D1517" s="57">
        <v>-0.00423504829414813</v>
      </c>
    </row>
    <row r="1518" spans="1:4" ht="12.75">
      <c r="A1518" s="60">
        <v>39820</v>
      </c>
      <c r="B1518" s="57">
        <v>-0.00451745379876809</v>
      </c>
      <c r="C1518" s="57">
        <v>-0.00402900886381956</v>
      </c>
      <c r="D1518" s="57">
        <v>-0.00423504829414813</v>
      </c>
    </row>
    <row r="1519" spans="1:4" ht="12.75">
      <c r="A1519" s="60">
        <v>39821</v>
      </c>
      <c r="B1519" s="57">
        <v>-0.00451745379876809</v>
      </c>
      <c r="C1519" s="57">
        <v>-0.00402900886381956</v>
      </c>
      <c r="D1519" s="57">
        <v>-0.00423504829414813</v>
      </c>
    </row>
    <row r="1520" spans="1:4" ht="12.75">
      <c r="A1520" s="60">
        <v>39822</v>
      </c>
      <c r="B1520" s="57">
        <v>-0.00449606594230052</v>
      </c>
      <c r="C1520" s="57">
        <v>-0.00402900886381956</v>
      </c>
      <c r="D1520" s="57">
        <v>-0.004216049617123075</v>
      </c>
    </row>
    <row r="1521" spans="1:4" ht="12.75">
      <c r="A1521" s="60">
        <v>39825</v>
      </c>
      <c r="B1521" s="57">
        <v>-0.00449606594230052</v>
      </c>
      <c r="C1521" s="57">
        <v>-0.00402900886381956</v>
      </c>
      <c r="D1521" s="57">
        <v>-0.004216049617123075</v>
      </c>
    </row>
    <row r="1522" spans="1:4" ht="12.75">
      <c r="A1522" s="60">
        <v>39826</v>
      </c>
      <c r="B1522" s="57">
        <v>-0.00449606594230052</v>
      </c>
      <c r="C1522" s="57">
        <v>-0.00402900886381956</v>
      </c>
      <c r="D1522" s="57">
        <v>-0.00422425275464911</v>
      </c>
    </row>
    <row r="1523" spans="1:4" ht="12.75">
      <c r="A1523" s="60">
        <v>39827</v>
      </c>
      <c r="B1523" s="57">
        <v>-0.00449606594230052</v>
      </c>
      <c r="C1523" s="57">
        <v>-0.00402900886381956</v>
      </c>
      <c r="D1523" s="57">
        <v>-0.00422425275464911</v>
      </c>
    </row>
    <row r="1524" spans="1:4" ht="12.75">
      <c r="A1524" s="60">
        <v>39828</v>
      </c>
      <c r="B1524" s="57">
        <v>-0.00451745379876809</v>
      </c>
      <c r="C1524" s="57">
        <v>-0.00404203718674203</v>
      </c>
      <c r="D1524" s="57">
        <v>-0.004254693286469645</v>
      </c>
    </row>
    <row r="1525" spans="1:4" ht="12.75">
      <c r="A1525" s="60">
        <v>39829</v>
      </c>
      <c r="B1525" s="57">
        <v>-0.00451745379876809</v>
      </c>
      <c r="C1525" s="57">
        <v>-0.00404203718674203</v>
      </c>
      <c r="D1525" s="57">
        <v>-0.004254693286469645</v>
      </c>
    </row>
    <row r="1526" spans="1:4" ht="12.75">
      <c r="A1526" s="60">
        <v>39832</v>
      </c>
      <c r="B1526" s="57">
        <v>-0.00451745379876809</v>
      </c>
      <c r="C1526" s="57">
        <v>-0.00404203718674203</v>
      </c>
      <c r="D1526" s="57">
        <v>-0.004254693286469645</v>
      </c>
    </row>
    <row r="1527" spans="1:4" ht="12.75">
      <c r="A1527" s="60">
        <v>39833</v>
      </c>
      <c r="B1527" s="57">
        <v>-0.00457951706910905</v>
      </c>
      <c r="C1527" s="57">
        <v>-0.00404203718674203</v>
      </c>
      <c r="D1527" s="57">
        <v>-0.00425523597105428</v>
      </c>
    </row>
    <row r="1528" spans="1:4" ht="12.75">
      <c r="A1528" s="60">
        <v>39834</v>
      </c>
      <c r="B1528" s="57">
        <v>-0.00460666194188515</v>
      </c>
      <c r="C1528" s="57">
        <v>-0.00409500409500415</v>
      </c>
      <c r="D1528" s="57">
        <v>-0.00428384152226943</v>
      </c>
    </row>
    <row r="1529" spans="1:4" ht="12.75">
      <c r="A1529" s="60">
        <v>39835</v>
      </c>
      <c r="B1529" s="57">
        <v>-0.00457951706910905</v>
      </c>
      <c r="C1529" s="57">
        <v>-0.00405007363770248</v>
      </c>
      <c r="D1529" s="57">
        <v>-0.004278572145531295</v>
      </c>
    </row>
    <row r="1530" spans="1:4" ht="12.75">
      <c r="A1530" s="60">
        <v>39836</v>
      </c>
      <c r="B1530" s="57">
        <v>-0.00467653936087299</v>
      </c>
      <c r="C1530" s="57">
        <v>-0.00411184210526322</v>
      </c>
      <c r="D1530" s="57">
        <v>-0.0042847449860773205</v>
      </c>
    </row>
    <row r="1531" spans="1:4" ht="12.75">
      <c r="A1531" s="60">
        <v>39839</v>
      </c>
      <c r="B1531" s="57">
        <v>-0.00467653936087299</v>
      </c>
      <c r="C1531" s="57">
        <v>-0.00411184210526322</v>
      </c>
      <c r="D1531" s="57">
        <v>-0.0042847449860773205</v>
      </c>
    </row>
    <row r="1532" spans="1:4" ht="12.75">
      <c r="A1532" s="60">
        <v>39840</v>
      </c>
      <c r="B1532" s="57">
        <v>-0.00457951706910905</v>
      </c>
      <c r="C1532" s="57">
        <v>-0.00405007363770248</v>
      </c>
      <c r="D1532" s="57">
        <v>-0.004278572145531295</v>
      </c>
    </row>
    <row r="1533" spans="1:4" ht="12.75">
      <c r="A1533" s="60">
        <v>39841</v>
      </c>
      <c r="B1533" s="57">
        <v>-0.00451745379876809</v>
      </c>
      <c r="C1533" s="57">
        <v>-0.00402900886381956</v>
      </c>
      <c r="D1533" s="57">
        <v>-0.00425523597105428</v>
      </c>
    </row>
    <row r="1534" spans="1:4" ht="12.75">
      <c r="A1534" s="60">
        <v>39842</v>
      </c>
      <c r="B1534" s="57">
        <v>-0.00457951706910905</v>
      </c>
      <c r="C1534" s="57">
        <v>-0.00402900886381956</v>
      </c>
      <c r="D1534" s="57">
        <v>-0.00427137198669572</v>
      </c>
    </row>
    <row r="1535" spans="1:4" ht="12.75">
      <c r="A1535" s="60">
        <v>39843</v>
      </c>
      <c r="B1535" s="57">
        <v>-0.00457951706910905</v>
      </c>
      <c r="C1535" s="57">
        <v>-0.00402900886381956</v>
      </c>
      <c r="D1535" s="57">
        <v>-0.00427137198669572</v>
      </c>
    </row>
    <row r="1536" spans="1:4" ht="12.75">
      <c r="A1536" s="60">
        <v>39846</v>
      </c>
      <c r="B1536" s="57">
        <v>-0.00460666194188515</v>
      </c>
      <c r="C1536" s="57">
        <v>-0.00405007363770248</v>
      </c>
      <c r="D1536" s="57">
        <v>-0.004278572145531295</v>
      </c>
    </row>
    <row r="1537" spans="1:4" ht="12.75">
      <c r="A1537" s="60">
        <v>39847</v>
      </c>
      <c r="B1537" s="57">
        <v>-0.00471327572663005</v>
      </c>
      <c r="C1537" s="57">
        <v>-0.00411368735976064</v>
      </c>
      <c r="D1537" s="57">
        <v>-0.0042847449860773205</v>
      </c>
    </row>
    <row r="1538" spans="1:4" ht="12.75">
      <c r="A1538" s="60">
        <v>39848</v>
      </c>
      <c r="B1538" s="57">
        <v>-0.00471327572663005</v>
      </c>
      <c r="C1538" s="57">
        <v>-0.00412448443944518</v>
      </c>
      <c r="D1538" s="57">
        <v>-0.004311439169950745</v>
      </c>
    </row>
    <row r="1539" spans="1:4" ht="12.75">
      <c r="A1539" s="60">
        <v>39849</v>
      </c>
      <c r="B1539" s="57">
        <v>-0.00471327572663005</v>
      </c>
      <c r="C1539" s="57">
        <v>-0.00412448443944518</v>
      </c>
      <c r="D1539" s="57">
        <v>-0.004311439169950745</v>
      </c>
    </row>
    <row r="1540" spans="1:4" ht="12.75">
      <c r="A1540" s="60">
        <v>39850</v>
      </c>
      <c r="B1540" s="57">
        <v>-0.00471327572663005</v>
      </c>
      <c r="C1540" s="57">
        <v>-0.00412448443944518</v>
      </c>
      <c r="D1540" s="57">
        <v>-0.004311439169950745</v>
      </c>
    </row>
    <row r="1541" spans="1:4" ht="12.75">
      <c r="A1541" s="60">
        <v>39853</v>
      </c>
      <c r="B1541" s="57">
        <v>-0.00471327572663005</v>
      </c>
      <c r="C1541" s="57">
        <v>-0.00412448443944518</v>
      </c>
      <c r="D1541" s="57">
        <v>-0.004311439169950745</v>
      </c>
    </row>
    <row r="1542" spans="1:4" ht="12.75">
      <c r="A1542" s="60">
        <v>39854</v>
      </c>
      <c r="B1542" s="57">
        <v>-0.00471327572663005</v>
      </c>
      <c r="C1542" s="57">
        <v>-0.00412448443944518</v>
      </c>
      <c r="D1542" s="57">
        <v>-0.004311439169950745</v>
      </c>
    </row>
    <row r="1543" spans="1:4" ht="12.75">
      <c r="A1543" s="60">
        <v>39855</v>
      </c>
      <c r="B1543" s="57">
        <v>-0.00471327572663005</v>
      </c>
      <c r="C1543" s="57">
        <v>-0.004180602006689019</v>
      </c>
      <c r="D1543" s="57">
        <v>-0.004359373658925265</v>
      </c>
    </row>
    <row r="1544" spans="1:4" ht="12.75">
      <c r="A1544" s="60">
        <v>39856</v>
      </c>
      <c r="B1544" s="57">
        <v>-0.00473335437046394</v>
      </c>
      <c r="C1544" s="57">
        <v>-0.00418760469011716</v>
      </c>
      <c r="D1544" s="57">
        <v>-0.00439170646525078</v>
      </c>
    </row>
    <row r="1545" spans="1:4" ht="12.75">
      <c r="A1545" s="60">
        <v>39857</v>
      </c>
      <c r="B1545" s="57">
        <v>-0.00473335437046394</v>
      </c>
      <c r="C1545" s="57">
        <v>-0.00418760469011716</v>
      </c>
      <c r="D1545" s="57">
        <v>-0.00439170646525078</v>
      </c>
    </row>
    <row r="1546" spans="1:4" ht="12.75">
      <c r="A1546" s="60">
        <v>39860</v>
      </c>
      <c r="B1546" s="57">
        <v>-0.00477001703577515</v>
      </c>
      <c r="C1546" s="57">
        <v>-0.00419991600167988</v>
      </c>
      <c r="D1546" s="57">
        <v>-0.00445603134322304</v>
      </c>
    </row>
    <row r="1547" spans="1:4" ht="12.75">
      <c r="A1547" s="60">
        <v>39861</v>
      </c>
      <c r="B1547" s="57">
        <v>-0.00482195845697339</v>
      </c>
      <c r="C1547" s="57">
        <v>-0.00422535211267597</v>
      </c>
      <c r="D1547" s="57">
        <v>-0.004476124905286485</v>
      </c>
    </row>
    <row r="1548" spans="1:4" ht="12.75">
      <c r="A1548" s="60">
        <v>39862</v>
      </c>
      <c r="B1548" s="57">
        <v>-0.00484848484848489</v>
      </c>
      <c r="C1548" s="57">
        <v>-0.00422654268808121</v>
      </c>
      <c r="D1548" s="57">
        <v>-0.00448671181159426</v>
      </c>
    </row>
    <row r="1549" spans="1:4" ht="12.75">
      <c r="A1549" s="60">
        <v>39863</v>
      </c>
      <c r="B1549" s="57">
        <v>-0.00484848484848489</v>
      </c>
      <c r="C1549" s="57">
        <v>-0.00422535211267597</v>
      </c>
      <c r="D1549" s="57">
        <v>-0.004476124905286485</v>
      </c>
    </row>
    <row r="1550" spans="1:4" ht="12.75">
      <c r="A1550" s="60">
        <v>39864</v>
      </c>
      <c r="B1550" s="57">
        <v>-0.00487171159467355</v>
      </c>
      <c r="C1550" s="57">
        <v>-0.00422654268808121</v>
      </c>
      <c r="D1550" s="57">
        <v>-0.00448671181159426</v>
      </c>
    </row>
    <row r="1551" spans="1:4" ht="12.75">
      <c r="A1551" s="60">
        <v>39867</v>
      </c>
      <c r="B1551" s="57">
        <v>-0.00487171159467355</v>
      </c>
      <c r="C1551" s="57">
        <v>-0.00422654268808121</v>
      </c>
      <c r="D1551" s="57">
        <v>-0.00448671181159426</v>
      </c>
    </row>
    <row r="1552" spans="1:4" ht="12.75">
      <c r="A1552" s="60">
        <v>39868</v>
      </c>
      <c r="B1552" s="57">
        <v>-0.00493131384290245</v>
      </c>
      <c r="C1552" s="57">
        <v>-0.00427350427350425</v>
      </c>
      <c r="D1552" s="57">
        <v>-0.004487930679932774</v>
      </c>
    </row>
    <row r="1553" spans="1:4" ht="12.75">
      <c r="A1553" s="60">
        <v>39869</v>
      </c>
      <c r="B1553" s="57">
        <v>-0.00487171159467355</v>
      </c>
      <c r="C1553" s="57">
        <v>-0.00422654268808121</v>
      </c>
      <c r="D1553" s="57">
        <v>-0.00448028469443509</v>
      </c>
    </row>
    <row r="1554" spans="1:4" ht="12.75">
      <c r="A1554" s="60">
        <v>39870</v>
      </c>
      <c r="B1554" s="57">
        <v>-0.00484848484848489</v>
      </c>
      <c r="C1554" s="57">
        <v>-0.00419991600167988</v>
      </c>
      <c r="D1554" s="57">
        <v>-0.004465191984223595</v>
      </c>
    </row>
    <row r="1555" spans="1:4" ht="12.75">
      <c r="A1555" s="60">
        <v>39871</v>
      </c>
      <c r="B1555" s="57">
        <v>-0.00482195845697339</v>
      </c>
      <c r="C1555" s="57">
        <v>-0.00418760469011716</v>
      </c>
      <c r="D1555" s="57">
        <v>-0.00441191433639901</v>
      </c>
    </row>
    <row r="1556" spans="1:4" ht="12.75">
      <c r="A1556" s="60">
        <v>39874</v>
      </c>
      <c r="B1556" s="57">
        <v>-0.00482195845697339</v>
      </c>
      <c r="C1556" s="57">
        <v>-0.00418760469011716</v>
      </c>
      <c r="D1556" s="57">
        <v>-0.00441191433639901</v>
      </c>
    </row>
    <row r="1557" spans="1:4" ht="12.75">
      <c r="A1557" s="60">
        <v>39875</v>
      </c>
      <c r="B1557" s="57">
        <v>-0.00482195845697339</v>
      </c>
      <c r="C1557" s="57">
        <v>-0.00418760469011716</v>
      </c>
      <c r="D1557" s="57">
        <v>-0.00441191433639901</v>
      </c>
    </row>
    <row r="1558" spans="1:4" ht="12.75">
      <c r="A1558" s="60">
        <v>39876</v>
      </c>
      <c r="B1558" s="57">
        <v>-0.00482195845697339</v>
      </c>
      <c r="C1558" s="57">
        <v>-0.00418760469011716</v>
      </c>
      <c r="D1558" s="57">
        <v>-0.00441191433639901</v>
      </c>
    </row>
    <row r="1559" spans="1:4" ht="12.75">
      <c r="A1559" s="60">
        <v>39877</v>
      </c>
      <c r="B1559" s="57">
        <v>-0.00482195845697339</v>
      </c>
      <c r="C1559" s="57">
        <v>-0.00418760469011716</v>
      </c>
      <c r="D1559" s="57">
        <v>-0.00441191433639901</v>
      </c>
    </row>
    <row r="1560" spans="1:4" ht="12.75">
      <c r="A1560" s="60">
        <v>39878</v>
      </c>
      <c r="B1560" s="57">
        <v>-0.00482195845697339</v>
      </c>
      <c r="C1560" s="57">
        <v>-0.00418760469011716</v>
      </c>
      <c r="D1560" s="57">
        <v>-0.00441191433639901</v>
      </c>
    </row>
    <row r="1561" spans="1:4" ht="12.75">
      <c r="A1561" s="60">
        <v>39881</v>
      </c>
      <c r="B1561" s="57">
        <v>-0.00482195845697339</v>
      </c>
      <c r="C1561" s="57">
        <v>-0.00418760469011716</v>
      </c>
      <c r="D1561" s="57">
        <v>-0.00441191433639901</v>
      </c>
    </row>
    <row r="1562" spans="1:4" ht="12.75">
      <c r="A1562" s="60">
        <v>39882</v>
      </c>
      <c r="B1562" s="57">
        <v>-0.00482195845697339</v>
      </c>
      <c r="C1562" s="57">
        <v>-0.00418760469011716</v>
      </c>
      <c r="D1562" s="57">
        <v>-0.00441191433639901</v>
      </c>
    </row>
    <row r="1563" spans="1:4" ht="12.75">
      <c r="A1563" s="60">
        <v>39883</v>
      </c>
      <c r="B1563" s="57">
        <v>-0.00482195845697339</v>
      </c>
      <c r="C1563" s="57">
        <v>-0.00418760469011716</v>
      </c>
      <c r="D1563" s="57">
        <v>-0.00441191433639901</v>
      </c>
    </row>
    <row r="1564" spans="1:4" ht="12.75">
      <c r="A1564" s="60">
        <v>39884</v>
      </c>
      <c r="B1564" s="57">
        <v>-0.00482195845697339</v>
      </c>
      <c r="C1564" s="57">
        <v>-0.00418760469011716</v>
      </c>
      <c r="D1564" s="57">
        <v>-0.00441191433639901</v>
      </c>
    </row>
    <row r="1565" spans="1:4" ht="12.75">
      <c r="A1565" s="60">
        <v>39885</v>
      </c>
      <c r="B1565" s="57">
        <v>-0.00482195845697339</v>
      </c>
      <c r="C1565" s="57">
        <v>-0.00418760469011716</v>
      </c>
      <c r="D1565" s="57">
        <v>-0.00441191433639901</v>
      </c>
    </row>
    <row r="1566" spans="1:4" ht="12.75">
      <c r="A1566" s="60">
        <v>39888</v>
      </c>
      <c r="B1566" s="57">
        <v>-0.00482195845697339</v>
      </c>
      <c r="C1566" s="57">
        <v>-0.00418760469011716</v>
      </c>
      <c r="D1566" s="57">
        <v>-0.00441191433639901</v>
      </c>
    </row>
    <row r="1567" spans="1:4" ht="12.75">
      <c r="A1567" s="60">
        <v>39889</v>
      </c>
      <c r="B1567" s="57">
        <v>-0.00482195845697339</v>
      </c>
      <c r="C1567" s="57">
        <v>-0.00418760469011716</v>
      </c>
      <c r="D1567" s="57">
        <v>-0.00441191433639901</v>
      </c>
    </row>
    <row r="1568" spans="1:4" ht="12.75">
      <c r="A1568" s="60">
        <v>39890</v>
      </c>
      <c r="B1568" s="57">
        <v>-0.00484027105517904</v>
      </c>
      <c r="C1568" s="57">
        <v>-0.00419991600167988</v>
      </c>
      <c r="D1568" s="57">
        <v>-0.004466854041451615</v>
      </c>
    </row>
    <row r="1569" spans="1:4" ht="12.75">
      <c r="A1569" s="60">
        <v>39891</v>
      </c>
      <c r="B1569" s="57">
        <v>-0.00484027105517904</v>
      </c>
      <c r="C1569" s="57">
        <v>-0.00419991600167988</v>
      </c>
      <c r="D1569" s="57">
        <v>-0.004466854041451615</v>
      </c>
    </row>
    <row r="1570" spans="1:4" ht="12.75">
      <c r="A1570" s="60">
        <v>39892</v>
      </c>
      <c r="B1570" s="57">
        <v>-0.00482195845697339</v>
      </c>
      <c r="C1570" s="57">
        <v>-0.00418760469011716</v>
      </c>
      <c r="D1570" s="57">
        <v>-0.00441191433639901</v>
      </c>
    </row>
    <row r="1571" spans="1:4" ht="12.75">
      <c r="A1571" s="60">
        <v>39895</v>
      </c>
      <c r="B1571" s="57">
        <v>-0.00482195845697339</v>
      </c>
      <c r="C1571" s="57">
        <v>-0.00418760469011716</v>
      </c>
      <c r="D1571" s="57">
        <v>-0.00441191433639901</v>
      </c>
    </row>
    <row r="1572" spans="1:4" ht="12.75">
      <c r="A1572" s="60">
        <v>39896</v>
      </c>
      <c r="B1572" s="57">
        <v>-0.00482195845697339</v>
      </c>
      <c r="C1572" s="57">
        <v>-0.00418760469011716</v>
      </c>
      <c r="D1572" s="57">
        <v>-0.00441191433639901</v>
      </c>
    </row>
    <row r="1573" spans="1:4" ht="12.75">
      <c r="A1573" s="60">
        <v>39897</v>
      </c>
      <c r="B1573" s="57">
        <v>-0.00477001703577515</v>
      </c>
      <c r="C1573" s="57">
        <v>-0.004180602006689019</v>
      </c>
      <c r="D1573" s="57">
        <v>-0.004382969636020845</v>
      </c>
    </row>
    <row r="1574" spans="1:4" ht="12.75">
      <c r="A1574" s="60">
        <v>39898</v>
      </c>
      <c r="B1574" s="57">
        <v>-0.00477001703577515</v>
      </c>
      <c r="C1574" s="57">
        <v>-0.004180602006689019</v>
      </c>
      <c r="D1574" s="57">
        <v>-0.004382969636020845</v>
      </c>
    </row>
    <row r="1575" spans="1:4" ht="12.75">
      <c r="A1575" s="60">
        <v>39899</v>
      </c>
      <c r="B1575" s="57">
        <v>-0.00482195845697339</v>
      </c>
      <c r="C1575" s="57">
        <v>-0.00418760469011716</v>
      </c>
      <c r="D1575" s="57">
        <v>-0.00441191433639901</v>
      </c>
    </row>
    <row r="1576" spans="1:4" ht="12.75">
      <c r="A1576" s="60">
        <v>39902</v>
      </c>
      <c r="B1576" s="57">
        <v>-0.00484848484848489</v>
      </c>
      <c r="C1576" s="57">
        <v>-0.00419991600167988</v>
      </c>
      <c r="D1576" s="57">
        <v>-0.004466854041451615</v>
      </c>
    </row>
    <row r="1577" spans="1:4" ht="12.75">
      <c r="A1577" s="60">
        <v>39903</v>
      </c>
      <c r="B1577" s="57">
        <v>-0.00484848484848489</v>
      </c>
      <c r="C1577" s="57">
        <v>-0.00419991600167988</v>
      </c>
      <c r="D1577" s="57">
        <v>-0.004466854041451615</v>
      </c>
    </row>
    <row r="1578" spans="1:4" ht="12.75">
      <c r="A1578" s="60">
        <v>39904</v>
      </c>
      <c r="B1578" s="57">
        <v>-0.00484848484848489</v>
      </c>
      <c r="C1578" s="57">
        <v>-0.00419991600167988</v>
      </c>
      <c r="D1578" s="57">
        <v>-0.004466854041451615</v>
      </c>
    </row>
    <row r="1579" spans="1:4" ht="12.75">
      <c r="A1579" s="60">
        <v>39905</v>
      </c>
      <c r="B1579" s="57">
        <v>-0.00484848484848489</v>
      </c>
      <c r="C1579" s="57">
        <v>-0.00419991600167988</v>
      </c>
      <c r="D1579" s="57">
        <v>-0.004466854041451615</v>
      </c>
    </row>
    <row r="1580" spans="1:4" ht="12.75">
      <c r="A1580" s="60">
        <v>39906</v>
      </c>
      <c r="B1580" s="57">
        <v>-0.00484848484848489</v>
      </c>
      <c r="C1580" s="57">
        <v>-0.00419991600167988</v>
      </c>
      <c r="D1580" s="57">
        <v>-0.004466854041451615</v>
      </c>
    </row>
    <row r="1581" spans="1:4" ht="12.75">
      <c r="A1581" s="60">
        <v>39909</v>
      </c>
      <c r="B1581" s="57">
        <v>-0.00484848484848489</v>
      </c>
      <c r="C1581" s="57">
        <v>-0.00419991600167988</v>
      </c>
      <c r="D1581" s="57">
        <v>-0.004466854041451615</v>
      </c>
    </row>
    <row r="1582" spans="1:4" ht="12.75">
      <c r="A1582" s="60">
        <v>39910</v>
      </c>
      <c r="B1582" s="57">
        <v>-0.00487171159467355</v>
      </c>
      <c r="C1582" s="57">
        <v>-0.00419991600167988</v>
      </c>
      <c r="D1582" s="57">
        <v>-0.0044693517733721995</v>
      </c>
    </row>
    <row r="1583" spans="1:4" ht="12.75">
      <c r="A1583" s="60">
        <v>39911</v>
      </c>
      <c r="B1583" s="57">
        <v>-0.00487171159467355</v>
      </c>
      <c r="C1583" s="57">
        <v>-0.00419991600167988</v>
      </c>
      <c r="D1583" s="57">
        <v>-0.0044693517733721995</v>
      </c>
    </row>
    <row r="1584" spans="1:4" ht="12.75">
      <c r="A1584" s="60">
        <v>39912</v>
      </c>
      <c r="B1584" s="57">
        <v>-0.00487171159467355</v>
      </c>
      <c r="C1584" s="57">
        <v>-0.00419991600167988</v>
      </c>
      <c r="D1584" s="57">
        <v>-0.0044693517733721995</v>
      </c>
    </row>
    <row r="1585" spans="1:4" ht="12.75">
      <c r="A1585" s="60">
        <v>39913</v>
      </c>
      <c r="B1585" s="57">
        <v>-0.00487171159467355</v>
      </c>
      <c r="C1585" s="57">
        <v>-0.00419991600167988</v>
      </c>
      <c r="D1585" s="57">
        <v>-0.0044693517733721995</v>
      </c>
    </row>
    <row r="1586" spans="1:4" ht="12.75">
      <c r="A1586" s="60">
        <v>39917</v>
      </c>
      <c r="B1586" s="57">
        <v>-0.00487171159467355</v>
      </c>
      <c r="C1586" s="57">
        <v>-0.00419991600167988</v>
      </c>
      <c r="D1586" s="57">
        <v>-0.0044693517733721995</v>
      </c>
    </row>
    <row r="1587" spans="1:4" ht="12.75">
      <c r="A1587" s="60">
        <v>39918</v>
      </c>
      <c r="B1587" s="57">
        <v>-0.00487171159467355</v>
      </c>
      <c r="C1587" s="57">
        <v>-0.00419991600167988</v>
      </c>
      <c r="D1587" s="57">
        <v>-0.0044693517733721995</v>
      </c>
    </row>
    <row r="1588" spans="1:4" ht="12.75">
      <c r="A1588" s="60">
        <v>39919</v>
      </c>
      <c r="B1588" s="57">
        <v>-0.00487171159467355</v>
      </c>
      <c r="C1588" s="57">
        <v>-0.00419991600167988</v>
      </c>
      <c r="D1588" s="57">
        <v>-0.0044693517733721995</v>
      </c>
    </row>
    <row r="1589" spans="1:4" ht="12.75">
      <c r="A1589" s="60">
        <v>39920</v>
      </c>
      <c r="B1589" s="57">
        <v>-0.0049118751805837</v>
      </c>
      <c r="C1589" s="57">
        <v>-0.00422654268808121</v>
      </c>
      <c r="D1589" s="57">
        <v>-0.0044693517733721995</v>
      </c>
    </row>
    <row r="1590" spans="1:4" ht="12.75">
      <c r="A1590" s="60">
        <v>39923</v>
      </c>
      <c r="B1590" s="57">
        <v>-0.0049261083743842</v>
      </c>
      <c r="C1590" s="57">
        <v>-0.00427350427350425</v>
      </c>
      <c r="D1590" s="57">
        <v>-0.004470570641710715</v>
      </c>
    </row>
    <row r="1591" spans="1:4" ht="12.75">
      <c r="A1591" s="60">
        <v>39924</v>
      </c>
      <c r="B1591" s="57">
        <v>-0.0049261083743842</v>
      </c>
      <c r="C1591" s="57">
        <v>-0.00427350427350425</v>
      </c>
      <c r="D1591" s="57">
        <v>-0.004470570641710715</v>
      </c>
    </row>
    <row r="1592" spans="1:4" ht="12.75">
      <c r="A1592" s="60">
        <v>39925</v>
      </c>
      <c r="B1592" s="57">
        <v>-0.0049261083743842</v>
      </c>
      <c r="C1592" s="57">
        <v>-0.00427350427350425</v>
      </c>
      <c r="D1592" s="57">
        <v>-0.004470570641710715</v>
      </c>
    </row>
    <row r="1593" spans="1:4" ht="12.75">
      <c r="A1593" s="60">
        <v>39926</v>
      </c>
      <c r="B1593" s="57">
        <v>-0.0049118751805837</v>
      </c>
      <c r="C1593" s="57">
        <v>-0.00419991600167988</v>
      </c>
      <c r="D1593" s="57">
        <v>-0.004460501934547675</v>
      </c>
    </row>
    <row r="1594" spans="1:4" ht="12.75">
      <c r="A1594" s="60">
        <v>39927</v>
      </c>
      <c r="B1594" s="57">
        <v>-0.0049118751805837</v>
      </c>
      <c r="C1594" s="57">
        <v>-0.00419991600167988</v>
      </c>
      <c r="D1594" s="57">
        <v>-0.004460501934547675</v>
      </c>
    </row>
    <row r="1595" spans="1:4" ht="12.75">
      <c r="A1595" s="60">
        <v>39930</v>
      </c>
      <c r="B1595" s="57">
        <v>-0.0049118751805837</v>
      </c>
      <c r="C1595" s="57">
        <v>-0.00419991600167988</v>
      </c>
      <c r="D1595" s="57">
        <v>-0.004460501934547675</v>
      </c>
    </row>
    <row r="1596" spans="1:4" ht="12.75">
      <c r="A1596" s="60">
        <v>39931</v>
      </c>
      <c r="B1596" s="57">
        <v>-0.0049261083743842</v>
      </c>
      <c r="C1596" s="57">
        <v>-0.00427350427350425</v>
      </c>
      <c r="D1596" s="57">
        <v>-0.004464693006834785</v>
      </c>
    </row>
    <row r="1597" spans="1:4" ht="12.75">
      <c r="A1597" s="60">
        <v>39932</v>
      </c>
      <c r="B1597" s="57">
        <v>-0.0049261083743842</v>
      </c>
      <c r="C1597" s="57">
        <v>-0.00427350427350425</v>
      </c>
      <c r="D1597" s="57">
        <v>-0.004464693006834785</v>
      </c>
    </row>
    <row r="1598" spans="1:4" ht="12.75">
      <c r="A1598" s="60">
        <v>39933</v>
      </c>
      <c r="B1598" s="57">
        <v>-0.0049261083743842</v>
      </c>
      <c r="C1598" s="57">
        <v>-0.00427350427350425</v>
      </c>
      <c r="D1598" s="57">
        <v>-0.004464693006834785</v>
      </c>
    </row>
    <row r="1599" spans="1:4" ht="12.75">
      <c r="A1599" s="60">
        <v>39937</v>
      </c>
      <c r="B1599" s="57">
        <v>-0.0049261083743842</v>
      </c>
      <c r="C1599" s="57">
        <v>-0.00427350427350425</v>
      </c>
      <c r="D1599" s="57">
        <v>-0.004464693006834785</v>
      </c>
    </row>
    <row r="1600" spans="1:4" ht="12.75">
      <c r="A1600" s="60">
        <v>39938</v>
      </c>
      <c r="B1600" s="57">
        <v>-0.0049118751805837</v>
      </c>
      <c r="C1600" s="57">
        <v>-0.00419991600167988</v>
      </c>
      <c r="D1600" s="57">
        <v>-0.004460501934547675</v>
      </c>
    </row>
    <row r="1601" spans="1:4" ht="12.75">
      <c r="A1601" s="60">
        <v>39939</v>
      </c>
      <c r="B1601" s="57">
        <v>-0.0049118751805837</v>
      </c>
      <c r="C1601" s="57">
        <v>-0.00419991600167988</v>
      </c>
      <c r="D1601" s="57">
        <v>-0.004460501934547675</v>
      </c>
    </row>
    <row r="1602" spans="1:4" ht="12.75">
      <c r="A1602" s="60">
        <v>39940</v>
      </c>
      <c r="B1602" s="57">
        <v>-0.0049118751805837</v>
      </c>
      <c r="C1602" s="57">
        <v>-0.00419991600167988</v>
      </c>
      <c r="D1602" s="57">
        <v>-0.004460501934547675</v>
      </c>
    </row>
    <row r="1603" spans="1:4" ht="12.75">
      <c r="A1603" s="60">
        <v>39941</v>
      </c>
      <c r="B1603" s="57">
        <v>-0.0049118751805837</v>
      </c>
      <c r="C1603" s="57">
        <v>-0.00419991600167988</v>
      </c>
      <c r="D1603" s="57">
        <v>-0.004460501934547675</v>
      </c>
    </row>
    <row r="1604" spans="1:4" ht="12.75">
      <c r="A1604" s="60">
        <v>39944</v>
      </c>
      <c r="B1604" s="57">
        <v>-0.0049118751805837</v>
      </c>
      <c r="C1604" s="57">
        <v>-0.00419991600167988</v>
      </c>
      <c r="D1604" s="57">
        <v>-0.004460501934547675</v>
      </c>
    </row>
    <row r="1605" spans="1:4" ht="12.75">
      <c r="A1605" s="60">
        <v>39945</v>
      </c>
      <c r="B1605" s="57">
        <v>-0.00487171159467355</v>
      </c>
      <c r="C1605" s="57">
        <v>-0.00418760469011716</v>
      </c>
      <c r="D1605" s="57">
        <v>-0.004456342145399071</v>
      </c>
    </row>
    <row r="1606" spans="1:4" ht="12.75">
      <c r="A1606" s="60">
        <v>39946</v>
      </c>
      <c r="B1606" s="57">
        <v>-0.00484848484848489</v>
      </c>
      <c r="C1606" s="57">
        <v>-0.004180602006689019</v>
      </c>
      <c r="D1606" s="57">
        <v>-0.00443270499637527</v>
      </c>
    </row>
    <row r="1607" spans="1:4" ht="12.75">
      <c r="A1607" s="60">
        <v>39947</v>
      </c>
      <c r="B1607" s="57">
        <v>-0.00487171159467355</v>
      </c>
      <c r="C1607" s="57">
        <v>-0.00418760469011716</v>
      </c>
      <c r="D1607" s="57">
        <v>-0.004456342145399071</v>
      </c>
    </row>
    <row r="1608" spans="1:4" ht="12.75">
      <c r="A1608" s="60">
        <v>39948</v>
      </c>
      <c r="B1608" s="57">
        <v>-0.00484848484848489</v>
      </c>
      <c r="C1608" s="57">
        <v>-0.00418760469011716</v>
      </c>
      <c r="D1608" s="57">
        <v>-0.0044418656373758246</v>
      </c>
    </row>
    <row r="1609" spans="1:4" ht="12.75">
      <c r="A1609" s="60">
        <v>39951</v>
      </c>
      <c r="B1609" s="57">
        <v>-0.00484848484848489</v>
      </c>
      <c r="C1609" s="57">
        <v>-0.00418760469011716</v>
      </c>
      <c r="D1609" s="57">
        <v>-0.0044418656373758246</v>
      </c>
    </row>
    <row r="1610" spans="1:4" ht="12.75">
      <c r="A1610" s="60">
        <v>39952</v>
      </c>
      <c r="B1610" s="57">
        <v>-0.00484848484848489</v>
      </c>
      <c r="C1610" s="57">
        <v>-0.00418760469011716</v>
      </c>
      <c r="D1610" s="57">
        <v>-0.0044418656373758246</v>
      </c>
    </row>
    <row r="1611" spans="1:4" ht="12.75">
      <c r="A1611" s="60">
        <v>39953</v>
      </c>
      <c r="B1611" s="57">
        <v>-0.00479692996482247</v>
      </c>
      <c r="C1611" s="57">
        <v>-0.004180602006689019</v>
      </c>
      <c r="D1611" s="57">
        <v>-0.00442915951257225</v>
      </c>
    </row>
    <row r="1612" spans="1:4" ht="12.75">
      <c r="A1612" s="60">
        <v>39954</v>
      </c>
      <c r="B1612" s="57">
        <v>-0.00484848484848489</v>
      </c>
      <c r="C1612" s="57">
        <v>-0.00418760469011716</v>
      </c>
      <c r="D1612" s="57">
        <v>-0.0044383201535728055</v>
      </c>
    </row>
    <row r="1613" spans="1:4" ht="12.75">
      <c r="A1613" s="60">
        <v>39955</v>
      </c>
      <c r="B1613" s="57">
        <v>-0.00484848484848489</v>
      </c>
      <c r="C1613" s="57">
        <v>-0.004180602006689019</v>
      </c>
      <c r="D1613" s="57">
        <v>-0.004427391033777515</v>
      </c>
    </row>
    <row r="1614" spans="1:4" ht="12.75">
      <c r="A1614" s="60">
        <v>39958</v>
      </c>
      <c r="B1614" s="57">
        <v>-0.00484848484848489</v>
      </c>
      <c r="C1614" s="57">
        <v>-0.004180602006689019</v>
      </c>
      <c r="D1614" s="57">
        <v>-0.004427391033777515</v>
      </c>
    </row>
    <row r="1615" spans="1:4" ht="12.75">
      <c r="A1615" s="60">
        <v>39959</v>
      </c>
      <c r="B1615" s="57">
        <v>-0.00484848484848489</v>
      </c>
      <c r="C1615" s="57">
        <v>-0.004180602006689019</v>
      </c>
      <c r="D1615" s="57">
        <v>-0.004427391033777515</v>
      </c>
    </row>
    <row r="1616" spans="1:4" ht="12.75">
      <c r="A1616" s="60">
        <v>39960</v>
      </c>
      <c r="B1616" s="57">
        <v>-0.00479692996482247</v>
      </c>
      <c r="C1616" s="57">
        <v>-0.00410583941605855</v>
      </c>
      <c r="D1616" s="57">
        <v>-0.00437479895078831</v>
      </c>
    </row>
    <row r="1617" spans="1:4" ht="12.75">
      <c r="A1617" s="60">
        <v>39961</v>
      </c>
      <c r="B1617" s="57">
        <v>-0.00479692996482247</v>
      </c>
      <c r="C1617" s="57">
        <v>-0.00410583941605855</v>
      </c>
      <c r="D1617" s="57">
        <v>-0.00437479895078831</v>
      </c>
    </row>
    <row r="1618" spans="1:4" ht="12.75">
      <c r="A1618" s="60">
        <v>39962</v>
      </c>
      <c r="B1618" s="57">
        <v>-0.0047619047619048</v>
      </c>
      <c r="C1618" s="57">
        <v>-0.00405007363770248</v>
      </c>
      <c r="D1618" s="57">
        <v>-0.004347000789192485</v>
      </c>
    </row>
    <row r="1619" spans="1:4" ht="12.75">
      <c r="A1619" s="60">
        <v>39965</v>
      </c>
      <c r="B1619" s="57">
        <v>-0.0047619047619048</v>
      </c>
      <c r="C1619" s="57">
        <v>-0.00405007363770248</v>
      </c>
      <c r="D1619" s="57">
        <v>-0.004347000789192485</v>
      </c>
    </row>
    <row r="1620" spans="1:4" ht="12.75">
      <c r="A1620" s="60">
        <v>39966</v>
      </c>
      <c r="B1620" s="57">
        <v>-0.00473335437046394</v>
      </c>
      <c r="C1620" s="57">
        <v>-0.00403949730700179</v>
      </c>
      <c r="D1620" s="57">
        <v>-0.00431716802723629</v>
      </c>
    </row>
    <row r="1621" spans="1:4" ht="12.75">
      <c r="A1621" s="60">
        <v>39967</v>
      </c>
      <c r="B1621" s="57">
        <v>-0.00471327572663005</v>
      </c>
      <c r="C1621" s="57">
        <v>-0.00402900886381956</v>
      </c>
      <c r="D1621" s="57">
        <v>-0.00430601442116188</v>
      </c>
    </row>
    <row r="1622" spans="1:4" ht="12.75">
      <c r="A1622" s="60">
        <v>39968</v>
      </c>
      <c r="B1622" s="57">
        <v>-0.00471327572663005</v>
      </c>
      <c r="C1622" s="57">
        <v>-0.00402900886381956</v>
      </c>
      <c r="D1622" s="57">
        <v>-0.00430601442116188</v>
      </c>
    </row>
    <row r="1623" spans="1:4" ht="12.75">
      <c r="A1623" s="60">
        <v>39969</v>
      </c>
      <c r="B1623" s="57">
        <v>-0.00471327572663005</v>
      </c>
      <c r="C1623" s="57">
        <v>-0.00402900886381956</v>
      </c>
      <c r="D1623" s="57">
        <v>-0.00430601442116188</v>
      </c>
    </row>
    <row r="1624" spans="1:4" ht="12.75">
      <c r="A1624" s="60">
        <v>39972</v>
      </c>
      <c r="B1624" s="57">
        <v>-0.00473335437046394</v>
      </c>
      <c r="C1624" s="57">
        <v>-0.00403949730700179</v>
      </c>
      <c r="D1624" s="57">
        <v>-0.00431716802723629</v>
      </c>
    </row>
    <row r="1625" spans="1:4" ht="12.75">
      <c r="A1625" s="60">
        <v>39973</v>
      </c>
      <c r="B1625" s="57">
        <v>-0.00473335437046394</v>
      </c>
      <c r="C1625" s="57">
        <v>-0.00403949730700179</v>
      </c>
      <c r="D1625" s="57">
        <v>-0.00431716802723629</v>
      </c>
    </row>
    <row r="1626" spans="1:4" ht="12.75">
      <c r="A1626" s="60">
        <v>39974</v>
      </c>
      <c r="B1626" s="57">
        <v>-0.00473335437046394</v>
      </c>
      <c r="C1626" s="57">
        <v>-0.00403949730700179</v>
      </c>
      <c r="D1626" s="57">
        <v>-0.00431716802723629</v>
      </c>
    </row>
    <row r="1627" spans="1:4" ht="12.75">
      <c r="A1627" s="60">
        <v>39976</v>
      </c>
      <c r="B1627" s="57">
        <v>-0.00473335437046394</v>
      </c>
      <c r="C1627" s="57">
        <v>-0.00403949730700179</v>
      </c>
      <c r="D1627" s="57">
        <v>-0.00431716802723629</v>
      </c>
    </row>
    <row r="1628" spans="1:4" ht="12.75">
      <c r="A1628" s="60">
        <v>39979</v>
      </c>
      <c r="B1628" s="57">
        <v>-0.00467653936087299</v>
      </c>
      <c r="C1628" s="57">
        <v>-0.00402900886381956</v>
      </c>
      <c r="D1628" s="57">
        <v>-0.00430601442116188</v>
      </c>
    </row>
    <row r="1629" spans="1:4" ht="12.75">
      <c r="A1629" s="60">
        <v>39980</v>
      </c>
      <c r="B1629" s="57">
        <v>-0.00467653936087299</v>
      </c>
      <c r="C1629" s="57">
        <v>-0.00402900886381956</v>
      </c>
      <c r="D1629" s="57">
        <v>-0.00430601442116188</v>
      </c>
    </row>
    <row r="1630" spans="1:4" ht="12.75">
      <c r="A1630" s="60">
        <v>39981</v>
      </c>
      <c r="B1630" s="57">
        <v>-0.00467653936087299</v>
      </c>
      <c r="C1630" s="57">
        <v>-0.00402900886381956</v>
      </c>
      <c r="D1630" s="57">
        <v>-0.00430601442116188</v>
      </c>
    </row>
    <row r="1631" spans="1:4" ht="12.75">
      <c r="A1631" s="60">
        <v>39982</v>
      </c>
      <c r="B1631" s="57">
        <v>-0.00473335437046394</v>
      </c>
      <c r="C1631" s="57">
        <v>-0.00403949730700179</v>
      </c>
      <c r="D1631" s="57">
        <v>-0.00430601442116188</v>
      </c>
    </row>
    <row r="1632" spans="1:4" ht="12.75">
      <c r="A1632" s="60">
        <v>39983</v>
      </c>
      <c r="B1632" s="57">
        <v>-0.00473335437046394</v>
      </c>
      <c r="C1632" s="57">
        <v>-0.00403949730700179</v>
      </c>
      <c r="D1632" s="57">
        <v>-0.00430601442116188</v>
      </c>
    </row>
    <row r="1633" spans="1:4" ht="12.75">
      <c r="A1633" s="60">
        <v>39986</v>
      </c>
      <c r="B1633" s="57">
        <v>-0.00473335437046394</v>
      </c>
      <c r="C1633" s="57">
        <v>-0.00403949730700179</v>
      </c>
      <c r="D1633" s="57">
        <v>-0.00430601442116188</v>
      </c>
    </row>
    <row r="1634" spans="1:4" ht="12.75">
      <c r="A1634" s="60">
        <v>39987</v>
      </c>
      <c r="B1634" s="57">
        <v>-0.0047619047619048</v>
      </c>
      <c r="C1634" s="57">
        <v>-0.00405007363770248</v>
      </c>
      <c r="D1634" s="57">
        <v>-0.00431716802723629</v>
      </c>
    </row>
    <row r="1635" spans="1:4" ht="12.75">
      <c r="A1635" s="60">
        <v>39988</v>
      </c>
      <c r="B1635" s="57">
        <v>-0.0047619047619048</v>
      </c>
      <c r="C1635" s="57">
        <v>-0.00405007363770248</v>
      </c>
      <c r="D1635" s="57">
        <v>-0.00431716802723629</v>
      </c>
    </row>
    <row r="1636" spans="1:4" ht="12.75">
      <c r="A1636" s="60">
        <v>39989</v>
      </c>
      <c r="B1636" s="57">
        <v>-0.0047619047619048</v>
      </c>
      <c r="C1636" s="57">
        <v>-0.00405007363770248</v>
      </c>
      <c r="D1636" s="57">
        <v>-0.00431716802723629</v>
      </c>
    </row>
    <row r="1637" spans="1:4" ht="12.75">
      <c r="A1637" s="60">
        <v>39990</v>
      </c>
      <c r="B1637" s="57">
        <v>-0.0047619047619048</v>
      </c>
      <c r="C1637" s="57">
        <v>-0.00405007363770248</v>
      </c>
      <c r="D1637" s="57">
        <v>-0.00431716802723629</v>
      </c>
    </row>
    <row r="1638" spans="1:4" ht="12.75">
      <c r="A1638" s="60">
        <v>39993</v>
      </c>
      <c r="B1638" s="57">
        <v>-0.0047619047619048</v>
      </c>
      <c r="C1638" s="57">
        <v>-0.00405007363770248</v>
      </c>
      <c r="D1638" s="57">
        <v>-0.00431716802723629</v>
      </c>
    </row>
    <row r="1639" spans="1:4" ht="12.75">
      <c r="A1639" s="60">
        <v>39994</v>
      </c>
      <c r="B1639" s="57">
        <v>-0.0047619047619048</v>
      </c>
      <c r="C1639" s="57">
        <v>-0.00405007363770248</v>
      </c>
      <c r="D1639" s="57">
        <v>-0.00431716802723629</v>
      </c>
    </row>
    <row r="1640" spans="1:4" ht="12.75">
      <c r="A1640" s="60">
        <v>39995</v>
      </c>
      <c r="B1640" s="57">
        <v>-0.0047619047619048</v>
      </c>
      <c r="C1640" s="57">
        <v>-0.00405007363770248</v>
      </c>
      <c r="D1640" s="57">
        <v>-0.00431716802723629</v>
      </c>
    </row>
    <row r="1641" spans="1:4" ht="12.75">
      <c r="A1641" s="60">
        <v>39996</v>
      </c>
      <c r="B1641" s="57">
        <v>-0.0047619047619048</v>
      </c>
      <c r="C1641" s="57">
        <v>-0.00405007363770248</v>
      </c>
      <c r="D1641" s="57">
        <v>-0.00431716802723629</v>
      </c>
    </row>
    <row r="1642" spans="1:4" ht="12.75">
      <c r="A1642" s="60">
        <v>39997</v>
      </c>
      <c r="B1642" s="57">
        <v>-0.0047619047619048</v>
      </c>
      <c r="C1642" s="57">
        <v>-0.00403949730700179</v>
      </c>
      <c r="D1642" s="57">
        <v>-0.00430601442116188</v>
      </c>
    </row>
    <row r="1643" spans="1:4" ht="12.75">
      <c r="A1643" s="60">
        <v>40000</v>
      </c>
      <c r="B1643" s="57">
        <v>-0.0047619047619048</v>
      </c>
      <c r="C1643" s="57">
        <v>-0.00403949730700179</v>
      </c>
      <c r="D1643" s="57">
        <v>-0.004291426585113805</v>
      </c>
    </row>
    <row r="1644" spans="1:4" ht="12.75">
      <c r="A1644" s="60">
        <v>40001</v>
      </c>
      <c r="B1644" s="57">
        <v>-0.0047619047619048</v>
      </c>
      <c r="C1644" s="57">
        <v>-0.00403949730700179</v>
      </c>
      <c r="D1644" s="57">
        <v>-0.004291426585113805</v>
      </c>
    </row>
    <row r="1645" spans="1:4" ht="12.75">
      <c r="A1645" s="60">
        <v>40002</v>
      </c>
      <c r="B1645" s="57">
        <v>-0.0047619047619048</v>
      </c>
      <c r="C1645" s="57">
        <v>-0.00403949730700179</v>
      </c>
      <c r="D1645" s="57">
        <v>-0.004291426585113805</v>
      </c>
    </row>
    <row r="1646" spans="1:4" ht="12.75">
      <c r="A1646" s="60">
        <v>40003</v>
      </c>
      <c r="B1646" s="57">
        <v>-0.0047619047619048</v>
      </c>
      <c r="C1646" s="57">
        <v>-0.00403949730700179</v>
      </c>
      <c r="D1646" s="57">
        <v>-0.004291426585113805</v>
      </c>
    </row>
    <row r="1647" spans="1:4" ht="12.75">
      <c r="A1647" s="60">
        <v>40004</v>
      </c>
      <c r="B1647" s="57">
        <v>-0.0047619047619048</v>
      </c>
      <c r="C1647" s="57">
        <v>-0.00403949730700179</v>
      </c>
      <c r="D1647" s="57">
        <v>-0.004291426585113805</v>
      </c>
    </row>
    <row r="1648" spans="1:4" ht="12.75">
      <c r="A1648" s="60">
        <v>40007</v>
      </c>
      <c r="B1648" s="57">
        <v>-0.0047619047619048</v>
      </c>
      <c r="C1648" s="57">
        <v>-0.00403949730700179</v>
      </c>
      <c r="D1648" s="57">
        <v>-0.004291426585113805</v>
      </c>
    </row>
    <row r="1649" spans="1:4" ht="12.75">
      <c r="A1649" s="60">
        <v>40008</v>
      </c>
      <c r="B1649" s="57">
        <v>-0.0047619047619048</v>
      </c>
      <c r="C1649" s="57">
        <v>-0.00403949730700179</v>
      </c>
      <c r="D1649" s="57">
        <v>-0.004291426585113805</v>
      </c>
    </row>
    <row r="1650" spans="1:4" ht="12.75">
      <c r="A1650" s="60">
        <v>40009</v>
      </c>
      <c r="B1650" s="57">
        <v>-0.0047619047619048</v>
      </c>
      <c r="C1650" s="57">
        <v>-0.00403949730700179</v>
      </c>
      <c r="D1650" s="57">
        <v>-0.004291426585113805</v>
      </c>
    </row>
    <row r="1651" spans="1:4" ht="12.75">
      <c r="A1651" s="60">
        <v>40010</v>
      </c>
      <c r="B1651" s="57">
        <v>-0.0047619047619048</v>
      </c>
      <c r="C1651" s="57">
        <v>-0.00403949730700179</v>
      </c>
      <c r="D1651" s="57">
        <v>-0.004291426585113805</v>
      </c>
    </row>
    <row r="1652" spans="1:4" ht="12.75">
      <c r="A1652" s="60">
        <v>40011</v>
      </c>
      <c r="B1652" s="57">
        <v>-0.0047619047619048</v>
      </c>
      <c r="C1652" s="57">
        <v>-0.00403949730700179</v>
      </c>
      <c r="D1652" s="57">
        <v>-0.004291426585113805</v>
      </c>
    </row>
    <row r="1653" spans="1:4" ht="12.75">
      <c r="A1653" s="60">
        <v>40014</v>
      </c>
      <c r="B1653" s="57">
        <v>-0.00473335437046394</v>
      </c>
      <c r="C1653" s="57">
        <v>-0.00402900886381956</v>
      </c>
      <c r="D1653" s="57">
        <v>-0.004258046502182875</v>
      </c>
    </row>
    <row r="1654" spans="1:4" ht="12.75">
      <c r="A1654" s="60">
        <v>40015</v>
      </c>
      <c r="B1654" s="57">
        <v>-0.00473335437046394</v>
      </c>
      <c r="C1654" s="57">
        <v>-0.00402900886381956</v>
      </c>
      <c r="D1654" s="57">
        <v>-0.004258046502182875</v>
      </c>
    </row>
    <row r="1655" spans="1:4" ht="12.75">
      <c r="A1655" s="60">
        <v>40016</v>
      </c>
      <c r="B1655" s="57">
        <v>-0.00473335437046394</v>
      </c>
      <c r="C1655" s="57">
        <v>-0.00402900886381956</v>
      </c>
      <c r="D1655" s="57">
        <v>-0.004258046502182875</v>
      </c>
    </row>
    <row r="1656" spans="1:4" ht="12.75">
      <c r="A1656" s="60">
        <v>40017</v>
      </c>
      <c r="B1656" s="57">
        <v>-0.00460666194188515</v>
      </c>
      <c r="C1656" s="57">
        <v>-0.00402576489533017</v>
      </c>
      <c r="D1656" s="57">
        <v>-0.00424903401502028</v>
      </c>
    </row>
    <row r="1657" spans="1:4" ht="12.75">
      <c r="A1657" s="60">
        <v>40018</v>
      </c>
      <c r="B1657" s="57">
        <v>-0.00460666194188515</v>
      </c>
      <c r="C1657" s="57">
        <v>-0.00402576489533017</v>
      </c>
      <c r="D1657" s="57">
        <v>-0.004211442650038595</v>
      </c>
    </row>
    <row r="1658" spans="1:4" ht="12.75">
      <c r="A1658" s="60">
        <v>40021</v>
      </c>
      <c r="B1658" s="57">
        <v>-0.00460666194188515</v>
      </c>
      <c r="C1658" s="57">
        <v>-0.00402576489533017</v>
      </c>
      <c r="D1658" s="57">
        <v>-0.004211442650038595</v>
      </c>
    </row>
    <row r="1659" spans="1:4" ht="12.75">
      <c r="A1659" s="60">
        <v>40022</v>
      </c>
      <c r="B1659" s="57">
        <v>-0.00460666194188515</v>
      </c>
      <c r="C1659" s="57">
        <v>-0.00402576489533017</v>
      </c>
      <c r="D1659" s="57">
        <v>-0.004211442650038595</v>
      </c>
    </row>
    <row r="1660" spans="1:4" ht="12.75">
      <c r="A1660" s="60">
        <v>40023</v>
      </c>
      <c r="B1660" s="57">
        <v>-0.00460666194188515</v>
      </c>
      <c r="C1660" s="57">
        <v>-0.00402576489533017</v>
      </c>
      <c r="D1660" s="57">
        <v>-0.004211442650038595</v>
      </c>
    </row>
    <row r="1661" spans="1:4" ht="12.75">
      <c r="A1661" s="60">
        <v>40024</v>
      </c>
      <c r="B1661" s="57">
        <v>-0.00460666194188515</v>
      </c>
      <c r="C1661" s="57">
        <v>-0.00402576489533017</v>
      </c>
      <c r="D1661" s="57">
        <v>-0.004211442650038595</v>
      </c>
    </row>
    <row r="1662" spans="1:4" ht="12.75">
      <c r="A1662" s="60">
        <v>40025</v>
      </c>
      <c r="B1662" s="57">
        <v>-0.00460666194188515</v>
      </c>
      <c r="C1662" s="57">
        <v>-0.00402576489533017</v>
      </c>
      <c r="D1662" s="57">
        <v>-0.004211442650038595</v>
      </c>
    </row>
    <row r="1663" spans="1:4" ht="12.75">
      <c r="A1663" s="60">
        <v>40028</v>
      </c>
      <c r="B1663" s="57">
        <v>-0.00460666194188515</v>
      </c>
      <c r="C1663" s="57">
        <v>-0.00402576489533017</v>
      </c>
      <c r="D1663" s="57">
        <v>-0.004211442650038595</v>
      </c>
    </row>
    <row r="1664" spans="1:4" ht="12.75">
      <c r="A1664" s="60">
        <v>40029</v>
      </c>
      <c r="B1664" s="57">
        <v>-0.00460666194188515</v>
      </c>
      <c r="C1664" s="57">
        <v>-0.00402576489533017</v>
      </c>
      <c r="D1664" s="57">
        <v>-0.004211442650038595</v>
      </c>
    </row>
    <row r="1665" spans="1:4" ht="12.75">
      <c r="A1665" s="60">
        <v>40030</v>
      </c>
      <c r="B1665" s="57">
        <v>-0.00460666194188515</v>
      </c>
      <c r="C1665" s="57">
        <v>-0.00402576489533017</v>
      </c>
      <c r="D1665" s="57">
        <v>-0.004211442650038595</v>
      </c>
    </row>
    <row r="1666" spans="1:4" ht="12.75">
      <c r="A1666" s="60">
        <v>40031</v>
      </c>
      <c r="B1666" s="57">
        <v>-0.00460666194188515</v>
      </c>
      <c r="C1666" s="57">
        <v>-0.00402576489533017</v>
      </c>
      <c r="D1666" s="57">
        <v>-0.004211442650038595</v>
      </c>
    </row>
    <row r="1667" spans="1:4" ht="12.75">
      <c r="A1667" s="60">
        <v>40032</v>
      </c>
      <c r="B1667" s="57">
        <v>-0.00460666194188515</v>
      </c>
      <c r="C1667" s="57">
        <v>-0.00402576489533017</v>
      </c>
      <c r="D1667" s="57">
        <v>-0.004211442650038595</v>
      </c>
    </row>
    <row r="1668" spans="1:4" ht="12.75">
      <c r="A1668" s="60">
        <v>40035</v>
      </c>
      <c r="B1668" s="57">
        <v>-0.00460666194188515</v>
      </c>
      <c r="C1668" s="57">
        <v>-0.00402576489533017</v>
      </c>
      <c r="D1668" s="57">
        <v>-0.004211442650038595</v>
      </c>
    </row>
    <row r="1669" spans="1:4" ht="12.75">
      <c r="A1669" s="60">
        <v>40036</v>
      </c>
      <c r="B1669" s="57">
        <v>-0.00460666194188515</v>
      </c>
      <c r="C1669" s="57">
        <v>-0.00402576489533017</v>
      </c>
      <c r="D1669" s="57">
        <v>-0.004211442650038595</v>
      </c>
    </row>
    <row r="1670" spans="1:4" ht="12.75">
      <c r="A1670" s="60">
        <v>40037</v>
      </c>
      <c r="B1670" s="57">
        <v>-0.00473335437046394</v>
      </c>
      <c r="C1670" s="57">
        <v>-0.00402900886381956</v>
      </c>
      <c r="D1670" s="57">
        <v>-0.00422652539276582</v>
      </c>
    </row>
    <row r="1671" spans="1:4" ht="12.75">
      <c r="A1671" s="60">
        <v>40038</v>
      </c>
      <c r="B1671" s="57">
        <v>-0.00473335437046394</v>
      </c>
      <c r="C1671" s="57">
        <v>-0.00402900886381956</v>
      </c>
      <c r="D1671" s="57">
        <v>-0.00422652539276582</v>
      </c>
    </row>
    <row r="1672" spans="1:4" ht="12.75">
      <c r="A1672" s="60">
        <v>40039</v>
      </c>
      <c r="B1672" s="57">
        <v>-0.00473335437046394</v>
      </c>
      <c r="C1672" s="57">
        <v>-0.00402900886381956</v>
      </c>
      <c r="D1672" s="57">
        <v>-0.00422652539276582</v>
      </c>
    </row>
    <row r="1673" spans="1:4" ht="12.75">
      <c r="A1673" s="60">
        <v>40042</v>
      </c>
      <c r="B1673" s="57">
        <v>-0.00473335437046394</v>
      </c>
      <c r="C1673" s="57">
        <v>-0.00402900886381956</v>
      </c>
      <c r="D1673" s="57">
        <v>-0.00422652539276582</v>
      </c>
    </row>
    <row r="1674" spans="1:4" ht="12.75">
      <c r="A1674" s="60">
        <v>40043</v>
      </c>
      <c r="B1674" s="57">
        <v>-0.00473335437046394</v>
      </c>
      <c r="C1674" s="57">
        <v>-0.00402900886381956</v>
      </c>
      <c r="D1674" s="57">
        <v>-0.00422652539276582</v>
      </c>
    </row>
    <row r="1675" spans="1:4" ht="12.75">
      <c r="A1675" s="60">
        <v>40044</v>
      </c>
      <c r="B1675" s="57">
        <v>-0.00473335437046394</v>
      </c>
      <c r="C1675" s="57">
        <v>-0.00402900886381956</v>
      </c>
      <c r="D1675" s="57">
        <v>-0.00422652539276582</v>
      </c>
    </row>
    <row r="1676" spans="1:4" ht="12.75">
      <c r="A1676" s="60">
        <v>40045</v>
      </c>
      <c r="B1676" s="57">
        <v>-0.00473335437046394</v>
      </c>
      <c r="C1676" s="57">
        <v>-0.00402900886381956</v>
      </c>
      <c r="D1676" s="57">
        <v>-0.00422652539276582</v>
      </c>
    </row>
    <row r="1677" spans="1:4" ht="12.75">
      <c r="A1677" s="60">
        <v>40046</v>
      </c>
      <c r="B1677" s="57">
        <v>-0.00473335437046394</v>
      </c>
      <c r="C1677" s="57">
        <v>-0.00402900886381956</v>
      </c>
      <c r="D1677" s="57">
        <v>-0.00422652539276582</v>
      </c>
    </row>
    <row r="1678" spans="1:4" ht="12.75">
      <c r="A1678" s="60">
        <v>40049</v>
      </c>
      <c r="B1678" s="57">
        <v>-0.00473335437046394</v>
      </c>
      <c r="C1678" s="57">
        <v>-0.00402900886381956</v>
      </c>
      <c r="D1678" s="57">
        <v>-0.00422652539276582</v>
      </c>
    </row>
    <row r="1679" spans="1:4" ht="12.75">
      <c r="A1679" s="60">
        <v>40050</v>
      </c>
      <c r="B1679" s="57">
        <v>-0.00473335437046394</v>
      </c>
      <c r="C1679" s="57">
        <v>-0.00402900886381956</v>
      </c>
      <c r="D1679" s="57">
        <v>-0.00422652539276582</v>
      </c>
    </row>
    <row r="1680" spans="1:4" ht="12.75">
      <c r="A1680" s="60">
        <v>40051</v>
      </c>
      <c r="B1680" s="57">
        <v>-0.00473335437046394</v>
      </c>
      <c r="C1680" s="57">
        <v>-0.00402900886381956</v>
      </c>
      <c r="D1680" s="57">
        <v>-0.00422652539276582</v>
      </c>
    </row>
    <row r="1681" spans="1:4" ht="12.75">
      <c r="A1681" s="60">
        <v>40052</v>
      </c>
      <c r="B1681" s="57">
        <v>-0.00473335437046394</v>
      </c>
      <c r="C1681" s="57">
        <v>-0.00402900886381956</v>
      </c>
      <c r="D1681" s="57">
        <v>-0.00422652539276582</v>
      </c>
    </row>
    <row r="1682" spans="1:4" ht="12.75">
      <c r="A1682" s="60">
        <v>40053</v>
      </c>
      <c r="B1682" s="57">
        <v>-0.00473335437046394</v>
      </c>
      <c r="C1682" s="57">
        <v>-0.00402900886381956</v>
      </c>
      <c r="D1682" s="57">
        <v>-0.00422652539276582</v>
      </c>
    </row>
    <row r="1683" spans="1:4" ht="12.75">
      <c r="A1683" s="60">
        <v>40056</v>
      </c>
      <c r="B1683" s="57">
        <v>-0.00473335437046394</v>
      </c>
      <c r="C1683" s="57">
        <v>-0.00402900886381956</v>
      </c>
      <c r="D1683" s="57">
        <v>-0.00424903401502028</v>
      </c>
    </row>
    <row r="1684" spans="1:4" ht="12.75">
      <c r="A1684" s="60">
        <v>40057</v>
      </c>
      <c r="B1684" s="57">
        <v>-0.0047619047619048</v>
      </c>
      <c r="C1684" s="57">
        <v>-0.00403949730700179</v>
      </c>
      <c r="D1684" s="57">
        <v>-0.004258046502182875</v>
      </c>
    </row>
    <row r="1685" spans="1:4" ht="12.75">
      <c r="A1685" s="60">
        <v>40058</v>
      </c>
      <c r="B1685" s="57">
        <v>-0.00479692996482247</v>
      </c>
      <c r="C1685" s="57">
        <v>-0.00405007363770248</v>
      </c>
      <c r="D1685" s="57">
        <v>-0.004291426585113805</v>
      </c>
    </row>
    <row r="1686" spans="1:4" ht="12.75">
      <c r="A1686" s="60">
        <v>40059</v>
      </c>
      <c r="B1686" s="57">
        <v>-0.00479692996482247</v>
      </c>
      <c r="C1686" s="57">
        <v>-0.00405007363770248</v>
      </c>
      <c r="D1686" s="57">
        <v>-0.004291426585113805</v>
      </c>
    </row>
    <row r="1687" spans="1:4" ht="12.75">
      <c r="A1687" s="60">
        <v>40060</v>
      </c>
      <c r="B1687" s="57">
        <v>-0.00479692996482247</v>
      </c>
      <c r="C1687" s="57">
        <v>-0.00405007363770248</v>
      </c>
      <c r="D1687" s="57">
        <v>-0.004291426585113805</v>
      </c>
    </row>
    <row r="1688" spans="1:4" ht="12.75">
      <c r="A1688" s="60">
        <v>40063</v>
      </c>
      <c r="B1688" s="57">
        <v>-0.00479692996482247</v>
      </c>
      <c r="C1688" s="57">
        <v>-0.00405007363770248</v>
      </c>
      <c r="D1688" s="57">
        <v>-0.004291426585113805</v>
      </c>
    </row>
    <row r="1689" spans="1:4" ht="12.75">
      <c r="A1689" s="60">
        <v>40064</v>
      </c>
      <c r="B1689" s="57">
        <v>-0.00479692996482247</v>
      </c>
      <c r="C1689" s="57">
        <v>-0.00405007363770248</v>
      </c>
      <c r="D1689" s="57">
        <v>-0.004291426585113805</v>
      </c>
    </row>
    <row r="1690" spans="1:4" ht="12.75">
      <c r="A1690" s="60">
        <v>40065</v>
      </c>
      <c r="B1690" s="57">
        <v>-0.00479692996482247</v>
      </c>
      <c r="C1690" s="57">
        <v>-0.00405007363770248</v>
      </c>
      <c r="D1690" s="57">
        <v>-0.004291426585113805</v>
      </c>
    </row>
    <row r="1691" spans="1:4" ht="12.75">
      <c r="A1691" s="60">
        <v>40066</v>
      </c>
      <c r="B1691" s="57">
        <v>-0.00479692996482247</v>
      </c>
      <c r="C1691" s="57">
        <v>-0.00405007363770248</v>
      </c>
      <c r="D1691" s="57">
        <v>-0.004291426585113805</v>
      </c>
    </row>
    <row r="1692" spans="1:4" ht="12.75">
      <c r="A1692" s="60">
        <v>40067</v>
      </c>
      <c r="B1692" s="57">
        <v>-0.00479692996482247</v>
      </c>
      <c r="C1692" s="57">
        <v>-0.00405007363770248</v>
      </c>
      <c r="D1692" s="57">
        <v>-0.004292662702358275</v>
      </c>
    </row>
    <row r="1693" spans="1:4" ht="12.75">
      <c r="A1693" s="60">
        <v>40070</v>
      </c>
      <c r="B1693" s="57">
        <v>-0.00479692996482247</v>
      </c>
      <c r="C1693" s="57">
        <v>-0.00405007363770248</v>
      </c>
      <c r="D1693" s="57">
        <v>-0.004292662702358275</v>
      </c>
    </row>
    <row r="1694" spans="1:4" ht="12.75">
      <c r="A1694" s="60">
        <v>40071</v>
      </c>
      <c r="B1694" s="57">
        <v>-0.00479692996482247</v>
      </c>
      <c r="C1694" s="57">
        <v>-0.00405007363770248</v>
      </c>
      <c r="D1694" s="57">
        <v>-0.004292662702358275</v>
      </c>
    </row>
    <row r="1695" spans="1:4" ht="12.75">
      <c r="A1695" s="60">
        <v>40072</v>
      </c>
      <c r="B1695" s="57">
        <v>-0.00479692996482247</v>
      </c>
      <c r="C1695" s="57">
        <v>-0.00405007363770248</v>
      </c>
      <c r="D1695" s="57">
        <v>-0.004292662702358275</v>
      </c>
    </row>
    <row r="1696" spans="1:4" ht="12.75">
      <c r="A1696" s="60">
        <v>40073</v>
      </c>
      <c r="B1696" s="57">
        <v>-0.00479692996482247</v>
      </c>
      <c r="C1696" s="57">
        <v>-0.00405007363770248</v>
      </c>
      <c r="D1696" s="57">
        <v>-0.004292662702358275</v>
      </c>
    </row>
    <row r="1697" spans="1:4" ht="12.75">
      <c r="A1697" s="60">
        <v>40074</v>
      </c>
      <c r="B1697" s="57">
        <v>-0.00479692996482247</v>
      </c>
      <c r="C1697" s="57">
        <v>-0.00405007363770248</v>
      </c>
      <c r="D1697" s="57">
        <v>-0.004292662702358275</v>
      </c>
    </row>
    <row r="1698" spans="1:4" ht="12.75">
      <c r="A1698" s="60">
        <v>40077</v>
      </c>
      <c r="B1698" s="57">
        <v>-0.00479692996482247</v>
      </c>
      <c r="C1698" s="57">
        <v>-0.00405007363770248</v>
      </c>
      <c r="D1698" s="57">
        <v>-0.004292662702358275</v>
      </c>
    </row>
    <row r="1699" spans="1:4" ht="12.75">
      <c r="A1699" s="60">
        <v>40078</v>
      </c>
      <c r="B1699" s="57">
        <v>-0.00479692996482247</v>
      </c>
      <c r="C1699" s="57">
        <v>-0.00405007363770248</v>
      </c>
      <c r="D1699" s="57">
        <v>-0.004292662702358275</v>
      </c>
    </row>
    <row r="1700" spans="1:4" ht="12.75">
      <c r="A1700" s="60">
        <v>40079</v>
      </c>
      <c r="B1700" s="57">
        <v>-0.00479692996482247</v>
      </c>
      <c r="C1700" s="57">
        <v>-0.00405007363770248</v>
      </c>
      <c r="D1700" s="57">
        <v>-0.004292662702358275</v>
      </c>
    </row>
    <row r="1701" spans="1:4" ht="12.75">
      <c r="A1701" s="60">
        <v>40080</v>
      </c>
      <c r="B1701" s="57">
        <v>-0.00479692996482247</v>
      </c>
      <c r="C1701" s="57">
        <v>-0.00405007363770248</v>
      </c>
      <c r="D1701" s="57">
        <v>-0.004292662702358275</v>
      </c>
    </row>
    <row r="1702" spans="1:4" ht="12.75">
      <c r="A1702" s="60">
        <v>40081</v>
      </c>
      <c r="B1702" s="57">
        <v>-0.00479692996482247</v>
      </c>
      <c r="C1702" s="57">
        <v>-0.00405007363770248</v>
      </c>
      <c r="D1702" s="57">
        <v>-0.004292662702358275</v>
      </c>
    </row>
    <row r="1703" spans="1:4" ht="12.75">
      <c r="A1703" s="60">
        <v>40084</v>
      </c>
      <c r="B1703" s="57">
        <v>-0.00479692996482247</v>
      </c>
      <c r="C1703" s="57">
        <v>-0.00405007363770248</v>
      </c>
      <c r="D1703" s="57">
        <v>-0.004292662702358275</v>
      </c>
    </row>
    <row r="1704" spans="1:4" ht="12.75">
      <c r="A1704" s="60">
        <v>40085</v>
      </c>
      <c r="B1704" s="57">
        <v>-0.00479692996482247</v>
      </c>
      <c r="C1704" s="57">
        <v>-0.00405007363770248</v>
      </c>
      <c r="D1704" s="57">
        <v>-0.004292662702358275</v>
      </c>
    </row>
    <row r="1705" spans="1:4" ht="12.75">
      <c r="A1705" s="60">
        <v>40086</v>
      </c>
      <c r="B1705" s="57">
        <v>-0.00479692996482247</v>
      </c>
      <c r="C1705" s="57">
        <v>-0.00405007363770248</v>
      </c>
      <c r="D1705" s="57">
        <v>-0.004292662702358275</v>
      </c>
    </row>
    <row r="1706" spans="1:4" ht="12.75">
      <c r="A1706" s="60">
        <v>40087</v>
      </c>
      <c r="B1706" s="57">
        <v>-0.00479692996482247</v>
      </c>
      <c r="C1706" s="57">
        <v>-0.00405007363770248</v>
      </c>
      <c r="D1706" s="57">
        <v>-0.004292662702358275</v>
      </c>
    </row>
    <row r="1707" spans="1:4" ht="12.75">
      <c r="A1707" s="60">
        <v>40088</v>
      </c>
      <c r="B1707" s="57">
        <v>-0.00484848484848489</v>
      </c>
      <c r="C1707" s="57">
        <v>-0.00410583941605855</v>
      </c>
      <c r="D1707" s="57">
        <v>-0.0043312335308073645</v>
      </c>
    </row>
    <row r="1708" spans="1:4" ht="12.75">
      <c r="A1708" s="60">
        <v>40091</v>
      </c>
      <c r="B1708" s="57">
        <v>-0.00484848484848489</v>
      </c>
      <c r="C1708" s="57">
        <v>-0.00410583941605855</v>
      </c>
      <c r="D1708" s="57">
        <v>-0.0043312335308073645</v>
      </c>
    </row>
    <row r="1709" spans="1:4" ht="12.75">
      <c r="A1709" s="60">
        <v>40092</v>
      </c>
      <c r="B1709" s="57">
        <v>-0.00484848484848489</v>
      </c>
      <c r="C1709" s="57">
        <v>-0.00410583941605855</v>
      </c>
      <c r="D1709" s="57">
        <v>-0.0043312335308073645</v>
      </c>
    </row>
    <row r="1710" spans="1:4" ht="12.75">
      <c r="A1710" s="60">
        <v>40093</v>
      </c>
      <c r="B1710" s="57">
        <v>-0.00484848484848489</v>
      </c>
      <c r="C1710" s="57">
        <v>-0.00410583941605855</v>
      </c>
      <c r="D1710" s="57">
        <v>-0.0043312335308073645</v>
      </c>
    </row>
    <row r="1711" spans="1:4" ht="12.75">
      <c r="A1711" s="60">
        <v>40094</v>
      </c>
      <c r="B1711" s="57">
        <v>-0.00484848484848489</v>
      </c>
      <c r="C1711" s="57">
        <v>-0.00410583941605855</v>
      </c>
      <c r="D1711" s="57">
        <v>-0.0043312335308073645</v>
      </c>
    </row>
    <row r="1712" spans="1:4" ht="12.75">
      <c r="A1712" s="60">
        <v>40095</v>
      </c>
      <c r="B1712" s="57">
        <v>-0.00484848484848489</v>
      </c>
      <c r="C1712" s="57">
        <v>-0.00410583941605855</v>
      </c>
      <c r="D1712" s="57">
        <v>-0.0043312335308073645</v>
      </c>
    </row>
    <row r="1713" spans="1:4" ht="12.75">
      <c r="A1713" s="60">
        <v>40098</v>
      </c>
      <c r="B1713" s="57">
        <v>-0.00479692996482247</v>
      </c>
      <c r="C1713" s="57">
        <v>-0.00405007363770248</v>
      </c>
      <c r="D1713" s="57">
        <v>-0.004292662702358275</v>
      </c>
    </row>
    <row r="1714" spans="1:4" ht="12.75">
      <c r="A1714" s="60">
        <v>40099</v>
      </c>
      <c r="B1714" s="57">
        <v>-0.00479692996482247</v>
      </c>
      <c r="C1714" s="57">
        <v>-0.00405007363770248</v>
      </c>
      <c r="D1714" s="57">
        <v>-0.004292662702358275</v>
      </c>
    </row>
    <row r="1715" spans="1:4" ht="12.75">
      <c r="A1715" s="60">
        <v>40100</v>
      </c>
      <c r="B1715" s="57">
        <v>-0.00479692996482247</v>
      </c>
      <c r="C1715" s="57">
        <v>-0.00405007363770248</v>
      </c>
      <c r="D1715" s="57">
        <v>-0.004292662702358275</v>
      </c>
    </row>
    <row r="1716" spans="1:4" ht="12.75">
      <c r="A1716" s="60">
        <v>40101</v>
      </c>
      <c r="B1716" s="57">
        <v>-0.00479692996482247</v>
      </c>
      <c r="C1716" s="57">
        <v>-0.00405007363770248</v>
      </c>
      <c r="D1716" s="57">
        <v>-0.004292662702358275</v>
      </c>
    </row>
    <row r="1717" spans="1:4" ht="12.75">
      <c r="A1717" s="60">
        <v>40102</v>
      </c>
      <c r="B1717" s="57">
        <v>-0.00479692996482247</v>
      </c>
      <c r="C1717" s="57">
        <v>-0.00405007363770248</v>
      </c>
      <c r="D1717" s="57">
        <v>-0.004292662702358275</v>
      </c>
    </row>
    <row r="1718" spans="1:4" ht="12.75">
      <c r="A1718" s="60">
        <v>40105</v>
      </c>
      <c r="B1718" s="57">
        <v>-0.00479692996482247</v>
      </c>
      <c r="C1718" s="57">
        <v>-0.00403949730700179</v>
      </c>
      <c r="D1718" s="57">
        <v>-0.00428399584905781</v>
      </c>
    </row>
    <row r="1719" spans="1:4" ht="12.75">
      <c r="A1719" s="60">
        <v>40106</v>
      </c>
      <c r="B1719" s="57">
        <v>-0.00479692996482247</v>
      </c>
      <c r="C1719" s="57">
        <v>-0.00403949730700179</v>
      </c>
      <c r="D1719" s="57">
        <v>-0.00428399584905781</v>
      </c>
    </row>
    <row r="1720" spans="1:4" ht="12.75">
      <c r="A1720" s="60">
        <v>40107</v>
      </c>
      <c r="B1720" s="57">
        <v>-0.00479692996482247</v>
      </c>
      <c r="C1720" s="57">
        <v>-0.00403949730700179</v>
      </c>
      <c r="D1720" s="57">
        <v>-0.00428399584905781</v>
      </c>
    </row>
    <row r="1721" spans="1:4" ht="12.75">
      <c r="A1721" s="60">
        <v>40108</v>
      </c>
      <c r="B1721" s="57">
        <v>-0.00479692996482247</v>
      </c>
      <c r="C1721" s="57">
        <v>-0.00403949730700179</v>
      </c>
      <c r="D1721" s="57">
        <v>-0.00428399584905781</v>
      </c>
    </row>
    <row r="1722" spans="1:4" ht="12.75">
      <c r="A1722" s="60">
        <v>40109</v>
      </c>
      <c r="B1722" s="57">
        <v>-0.00479692996482247</v>
      </c>
      <c r="C1722" s="57">
        <v>-0.00403949730700179</v>
      </c>
      <c r="D1722" s="57">
        <v>-0.00428399584905781</v>
      </c>
    </row>
    <row r="1723" spans="1:4" ht="12.75">
      <c r="A1723" s="60">
        <v>40112</v>
      </c>
      <c r="B1723" s="57">
        <v>-0.00479692996482247</v>
      </c>
      <c r="C1723" s="57">
        <v>-0.00403949730700179</v>
      </c>
      <c r="D1723" s="57">
        <v>-0.00428399584905781</v>
      </c>
    </row>
    <row r="1724" spans="1:4" ht="12.75">
      <c r="A1724" s="60">
        <v>40113</v>
      </c>
      <c r="B1724" s="57">
        <v>-0.00479692996482247</v>
      </c>
      <c r="C1724" s="57">
        <v>-0.00405007363770248</v>
      </c>
      <c r="D1724" s="57">
        <v>-0.004292662702358275</v>
      </c>
    </row>
    <row r="1725" spans="1:4" ht="12.75">
      <c r="A1725" s="60">
        <v>40114</v>
      </c>
      <c r="B1725" s="57">
        <v>-0.00479692996482247</v>
      </c>
      <c r="C1725" s="57">
        <v>-0.00410583941605855</v>
      </c>
      <c r="D1725" s="57">
        <v>-0.00429793207909641</v>
      </c>
    </row>
    <row r="1726" spans="1:4" ht="12.75">
      <c r="A1726" s="60">
        <v>40115</v>
      </c>
      <c r="B1726" s="57">
        <v>-0.00479692996482247</v>
      </c>
      <c r="C1726" s="57">
        <v>-0.00410583941605855</v>
      </c>
      <c r="D1726" s="57">
        <v>-0.00429793207909641</v>
      </c>
    </row>
    <row r="1727" spans="1:4" ht="12.75">
      <c r="A1727" s="60">
        <v>40116</v>
      </c>
      <c r="B1727" s="57">
        <v>-0.00479692996482247</v>
      </c>
      <c r="C1727" s="57">
        <v>-0.00410583941605855</v>
      </c>
      <c r="D1727" s="57">
        <v>-0.00429793207909641</v>
      </c>
    </row>
    <row r="1728" spans="1:4" ht="12.75">
      <c r="A1728" s="60">
        <v>40119</v>
      </c>
      <c r="B1728" s="57">
        <v>-0.00479692996482247</v>
      </c>
      <c r="C1728" s="57">
        <v>-0.00410583941605855</v>
      </c>
      <c r="D1728" s="57">
        <v>-0.00429793207909641</v>
      </c>
    </row>
    <row r="1729" spans="1:4" ht="12.75">
      <c r="A1729" s="60">
        <v>40120</v>
      </c>
      <c r="B1729" s="57">
        <v>-0.00479692996482247</v>
      </c>
      <c r="C1729" s="57">
        <v>-0.00416956219596946</v>
      </c>
      <c r="D1729" s="57">
        <v>-0.0043259641540692294</v>
      </c>
    </row>
    <row r="1730" spans="1:4" ht="12.75">
      <c r="A1730" s="60">
        <v>40121</v>
      </c>
      <c r="B1730" s="57">
        <v>-0.00479692996482247</v>
      </c>
      <c r="C1730" s="57">
        <v>-0.00416956219596946</v>
      </c>
      <c r="D1730" s="57">
        <v>-0.0043259641540692294</v>
      </c>
    </row>
    <row r="1731" spans="1:4" ht="12.75">
      <c r="A1731" s="60">
        <v>40122</v>
      </c>
      <c r="B1731" s="57">
        <v>-0.00479692996482247</v>
      </c>
      <c r="C1731" s="57">
        <v>-0.00416956219596946</v>
      </c>
      <c r="D1731" s="57">
        <v>-0.0043259641540692294</v>
      </c>
    </row>
    <row r="1732" spans="1:4" ht="12.75">
      <c r="A1732" s="60">
        <v>40123</v>
      </c>
      <c r="B1732" s="57">
        <v>-0.00479692996482247</v>
      </c>
      <c r="C1732" s="57">
        <v>-0.00416956219596946</v>
      </c>
      <c r="D1732" s="57">
        <v>-0.0043259641540692294</v>
      </c>
    </row>
    <row r="1733" spans="1:4" ht="12.75">
      <c r="A1733" s="60">
        <v>40126</v>
      </c>
      <c r="B1733" s="57">
        <v>-0.0047619047619048</v>
      </c>
      <c r="C1733" s="57">
        <v>-0.00410583941605855</v>
      </c>
      <c r="D1733" s="57">
        <v>-0.004290837120166044</v>
      </c>
    </row>
    <row r="1734" spans="1:4" ht="12.75">
      <c r="A1734" s="60">
        <v>40127</v>
      </c>
      <c r="B1734" s="57">
        <v>-0.0047619047619048</v>
      </c>
      <c r="C1734" s="57">
        <v>-0.00410583941605855</v>
      </c>
      <c r="D1734" s="57">
        <v>-0.004290837120166044</v>
      </c>
    </row>
    <row r="1735" spans="1:4" ht="12.75">
      <c r="A1735" s="60">
        <v>40129</v>
      </c>
      <c r="B1735" s="57">
        <v>-0.0047619047619048</v>
      </c>
      <c r="C1735" s="57">
        <v>-0.00410583941605855</v>
      </c>
      <c r="D1735" s="57">
        <v>-0.004290837120166044</v>
      </c>
    </row>
    <row r="1736" spans="1:4" ht="12.75">
      <c r="A1736" s="60">
        <v>40130</v>
      </c>
      <c r="B1736" s="57">
        <v>-0.0047619047619048</v>
      </c>
      <c r="C1736" s="57">
        <v>-0.00410583941605855</v>
      </c>
      <c r="D1736" s="57">
        <v>-0.004290837120166044</v>
      </c>
    </row>
    <row r="1737" spans="1:4" ht="12.75">
      <c r="A1737" s="60">
        <v>40133</v>
      </c>
      <c r="B1737" s="57">
        <v>-0.0047619047619048</v>
      </c>
      <c r="C1737" s="57">
        <v>-0.00410583941605855</v>
      </c>
      <c r="D1737" s="57">
        <v>-0.004290837120166044</v>
      </c>
    </row>
    <row r="1738" spans="1:4" ht="12.75">
      <c r="A1738" s="60">
        <v>40134</v>
      </c>
      <c r="B1738" s="57">
        <v>-0.0047619047619048</v>
      </c>
      <c r="C1738" s="57">
        <v>-0.00410583941605855</v>
      </c>
      <c r="D1738" s="57">
        <v>-0.004290837120166044</v>
      </c>
    </row>
    <row r="1739" spans="1:4" ht="12.75">
      <c r="A1739" s="60">
        <v>40135</v>
      </c>
      <c r="B1739" s="57">
        <v>-0.0047619047619048</v>
      </c>
      <c r="C1739" s="57">
        <v>-0.00410583941605855</v>
      </c>
      <c r="D1739" s="57">
        <v>-0.004290837120166044</v>
      </c>
    </row>
    <row r="1740" spans="1:4" ht="12.75">
      <c r="A1740" s="60">
        <v>40136</v>
      </c>
      <c r="B1740" s="57">
        <v>-0.00479692996482247</v>
      </c>
      <c r="C1740" s="57">
        <v>-0.00416956219596946</v>
      </c>
      <c r="D1740" s="57">
        <v>-0.0043259641540692294</v>
      </c>
    </row>
    <row r="1741" spans="1:4" ht="12.75">
      <c r="A1741" s="60">
        <v>40137</v>
      </c>
      <c r="B1741" s="57">
        <v>-0.00479692996482247</v>
      </c>
      <c r="C1741" s="57">
        <v>-0.00416956219596946</v>
      </c>
      <c r="D1741" s="57">
        <v>-0.0043259641540692294</v>
      </c>
    </row>
    <row r="1742" spans="1:4" ht="12.75">
      <c r="A1742" s="60">
        <v>40140</v>
      </c>
      <c r="B1742" s="57">
        <v>-0.00479692996482247</v>
      </c>
      <c r="C1742" s="57">
        <v>-0.00416956219596946</v>
      </c>
      <c r="D1742" s="57">
        <v>-0.0043259641540692294</v>
      </c>
    </row>
    <row r="1743" spans="1:4" ht="12.75">
      <c r="A1743" s="60">
        <v>40141</v>
      </c>
      <c r="B1743" s="57">
        <v>-0.00479692996482247</v>
      </c>
      <c r="C1743" s="57">
        <v>-0.00416956219596946</v>
      </c>
      <c r="D1743" s="57">
        <v>-0.0043259641540692294</v>
      </c>
    </row>
    <row r="1744" spans="1:4" ht="12.75">
      <c r="A1744" s="60">
        <v>40142</v>
      </c>
      <c r="B1744" s="57">
        <v>-0.00479692996482247</v>
      </c>
      <c r="C1744" s="57">
        <v>-0.00416956219596946</v>
      </c>
      <c r="D1744" s="57">
        <v>-0.0043259641540692294</v>
      </c>
    </row>
    <row r="1745" spans="1:4" ht="12.75">
      <c r="A1745" s="60">
        <v>40143</v>
      </c>
      <c r="B1745" s="57">
        <v>-0.00479692996482247</v>
      </c>
      <c r="C1745" s="57">
        <v>-0.0041729893778452</v>
      </c>
      <c r="D1745" s="57">
        <v>-0.004340712827759509</v>
      </c>
    </row>
    <row r="1746" spans="1:4" ht="12.75">
      <c r="A1746" s="60">
        <v>40144</v>
      </c>
      <c r="B1746" s="57">
        <v>-0.00484848484848489</v>
      </c>
      <c r="C1746" s="57">
        <v>-0.0041856925418569</v>
      </c>
      <c r="D1746" s="57">
        <v>-0.00435338034653899</v>
      </c>
    </row>
    <row r="1747" spans="1:4" ht="12.75">
      <c r="A1747" s="60">
        <v>40147</v>
      </c>
      <c r="B1747" s="57">
        <v>-0.00484848484848489</v>
      </c>
      <c r="C1747" s="57">
        <v>-0.0041856925418569</v>
      </c>
      <c r="D1747" s="57">
        <v>-0.00435338034653899</v>
      </c>
    </row>
    <row r="1748" spans="1:4" ht="12.75">
      <c r="A1748" s="60">
        <v>40148</v>
      </c>
      <c r="B1748" s="57">
        <v>-0.00484848484848489</v>
      </c>
      <c r="C1748" s="57">
        <v>-0.0041856925418569</v>
      </c>
      <c r="D1748" s="57">
        <v>-0.00435338034653899</v>
      </c>
    </row>
    <row r="1749" spans="1:4" ht="12.75">
      <c r="A1749" s="60">
        <v>40149</v>
      </c>
      <c r="B1749" s="57">
        <v>-0.00484848484848489</v>
      </c>
      <c r="C1749" s="57">
        <v>-0.0041856925418569</v>
      </c>
      <c r="D1749" s="57">
        <v>-0.00435338034653899</v>
      </c>
    </row>
    <row r="1750" spans="1:4" ht="12.75">
      <c r="A1750" s="60">
        <v>40150</v>
      </c>
      <c r="B1750" s="57">
        <v>-0.00484848484848489</v>
      </c>
      <c r="C1750" s="57">
        <v>-0.0041856925418569</v>
      </c>
      <c r="D1750" s="57">
        <v>-0.00435338034653899</v>
      </c>
    </row>
    <row r="1751" spans="1:4" ht="12.75">
      <c r="A1751" s="60">
        <v>40151</v>
      </c>
      <c r="B1751" s="57">
        <v>-0.00479692996482247</v>
      </c>
      <c r="C1751" s="57">
        <v>-0.0041729893778452</v>
      </c>
      <c r="D1751" s="57">
        <v>-0.00435338034653899</v>
      </c>
    </row>
    <row r="1752" spans="1:4" ht="12.75">
      <c r="A1752" s="60">
        <v>40154</v>
      </c>
      <c r="B1752" s="57">
        <v>-0.00479692996482247</v>
      </c>
      <c r="C1752" s="57">
        <v>-0.0041729893778452</v>
      </c>
      <c r="D1752" s="57">
        <v>-0.00435338034653899</v>
      </c>
    </row>
    <row r="1753" spans="1:4" ht="12.75">
      <c r="A1753" s="60">
        <v>40155</v>
      </c>
      <c r="B1753" s="57">
        <v>-0.0047619047619048</v>
      </c>
      <c r="C1753" s="57">
        <v>-0.00410583941605855</v>
      </c>
      <c r="D1753" s="57">
        <v>-0.0043259641540692294</v>
      </c>
    </row>
    <row r="1754" spans="1:4" ht="12.75">
      <c r="A1754" s="60">
        <v>40156</v>
      </c>
      <c r="B1754" s="57">
        <v>-0.00473933649289096</v>
      </c>
      <c r="C1754" s="57">
        <v>-0.00410583941605855</v>
      </c>
      <c r="D1754" s="57">
        <v>-0.004344618024523655</v>
      </c>
    </row>
    <row r="1755" spans="1:4" ht="12.75">
      <c r="A1755" s="60">
        <v>40157</v>
      </c>
      <c r="B1755" s="57">
        <v>-0.00473933649289096</v>
      </c>
      <c r="C1755" s="57">
        <v>-0.00410583941605855</v>
      </c>
      <c r="D1755" s="57">
        <v>-0.004344618024523655</v>
      </c>
    </row>
    <row r="1756" spans="1:4" ht="12.75">
      <c r="A1756" s="60">
        <v>40158</v>
      </c>
      <c r="B1756" s="57">
        <v>-0.00473933649289096</v>
      </c>
      <c r="C1756" s="57">
        <v>-0.00410583941605855</v>
      </c>
      <c r="D1756" s="57">
        <v>-0.004344618024523655</v>
      </c>
    </row>
    <row r="1757" spans="1:4" ht="12.75">
      <c r="A1757" s="60">
        <v>40161</v>
      </c>
      <c r="B1757" s="57">
        <v>-0.00473933649289096</v>
      </c>
      <c r="C1757" s="57">
        <v>-0.00410583941605855</v>
      </c>
      <c r="D1757" s="57">
        <v>-0.004344618024523655</v>
      </c>
    </row>
    <row r="1758" spans="1:4" ht="12.75">
      <c r="A1758" s="60">
        <v>40162</v>
      </c>
      <c r="B1758" s="57">
        <v>-0.00473933649289096</v>
      </c>
      <c r="C1758" s="57">
        <v>-0.00410583941605855</v>
      </c>
      <c r="D1758" s="57">
        <v>-0.004344618024523655</v>
      </c>
    </row>
    <row r="1759" spans="1:4" ht="12.75">
      <c r="A1759" s="60">
        <v>40163</v>
      </c>
      <c r="B1759" s="57">
        <v>-0.00473933649289096</v>
      </c>
      <c r="C1759" s="57">
        <v>-0.00410583941605855</v>
      </c>
      <c r="D1759" s="57">
        <v>-0.004344618024523655</v>
      </c>
    </row>
    <row r="1760" spans="1:4" ht="12.75">
      <c r="A1760" s="60">
        <v>40164</v>
      </c>
      <c r="B1760" s="57">
        <v>-0.00473933649289096</v>
      </c>
      <c r="C1760" s="57">
        <v>-0.00410583941605855</v>
      </c>
      <c r="D1760" s="57">
        <v>-0.004344618024523655</v>
      </c>
    </row>
    <row r="1761" spans="1:4" ht="12.75">
      <c r="A1761" s="60">
        <v>40165</v>
      </c>
      <c r="B1761" s="57">
        <v>-0.00473933649289096</v>
      </c>
      <c r="C1761" s="57">
        <v>-0.00410583941605855</v>
      </c>
      <c r="D1761" s="57">
        <v>-0.004344618024523655</v>
      </c>
    </row>
    <row r="1762" spans="1:4" ht="12.75">
      <c r="A1762" s="60">
        <v>40168</v>
      </c>
      <c r="B1762" s="57">
        <v>-0.00473335437046394</v>
      </c>
      <c r="C1762" s="57">
        <v>-0.00405007363770248</v>
      </c>
      <c r="D1762" s="57">
        <v>-0.0043367128861837</v>
      </c>
    </row>
    <row r="1763" spans="1:4" ht="12.75">
      <c r="A1763" s="60">
        <v>40169</v>
      </c>
      <c r="B1763" s="57">
        <v>-0.00473335437046394</v>
      </c>
      <c r="C1763" s="57">
        <v>-0.00405007363770248</v>
      </c>
      <c r="D1763" s="57">
        <v>-0.0043145995297164</v>
      </c>
    </row>
    <row r="1764" spans="1:4" ht="12.75">
      <c r="A1764" s="60">
        <v>40170</v>
      </c>
      <c r="B1764" s="57">
        <v>-0.00473335437046394</v>
      </c>
      <c r="C1764" s="57">
        <v>-0.00405007363770248</v>
      </c>
      <c r="D1764" s="57">
        <v>-0.0043145995297164</v>
      </c>
    </row>
    <row r="1765" spans="1:4" ht="12.75">
      <c r="A1765" s="60">
        <v>40171</v>
      </c>
      <c r="B1765" s="57">
        <v>-0.00473335437046394</v>
      </c>
      <c r="C1765" s="57">
        <v>-0.00405007363770248</v>
      </c>
      <c r="D1765" s="57">
        <v>-0.0043145995297164</v>
      </c>
    </row>
    <row r="1766" spans="1:4" ht="12.75">
      <c r="A1766" s="60">
        <v>40175</v>
      </c>
      <c r="B1766" s="57">
        <v>-0.00473335437046394</v>
      </c>
      <c r="C1766" s="57">
        <v>-0.00405007363770248</v>
      </c>
      <c r="D1766" s="57">
        <v>-0.0043145995297164</v>
      </c>
    </row>
    <row r="1767" spans="1:4" ht="12.75">
      <c r="A1767" s="60">
        <v>40176</v>
      </c>
      <c r="B1767" s="57">
        <v>-0.00473335437046394</v>
      </c>
      <c r="C1767" s="57">
        <v>-0.00405007363770248</v>
      </c>
      <c r="D1767" s="57">
        <v>-0.0043145995297164</v>
      </c>
    </row>
    <row r="1768" spans="1:4" ht="12.75">
      <c r="A1768" s="60">
        <v>40177</v>
      </c>
      <c r="B1768" s="57">
        <v>-0.00473335437046394</v>
      </c>
      <c r="C1768" s="57">
        <v>-0.00405007363770248</v>
      </c>
      <c r="D1768" s="57">
        <v>-0.0043145995297164</v>
      </c>
    </row>
    <row r="1769" spans="1:4" ht="12.75">
      <c r="A1769" s="60">
        <v>40178</v>
      </c>
      <c r="B1769" s="57">
        <v>-0.00473335437046394</v>
      </c>
      <c r="C1769" s="57">
        <v>-0.00405007363770248</v>
      </c>
      <c r="D1769" s="57">
        <v>-0.0043145995297164</v>
      </c>
    </row>
    <row r="1770" spans="1:4" ht="12.75">
      <c r="A1770" s="60">
        <v>40182</v>
      </c>
      <c r="B1770" s="57">
        <v>-0.00473335437046394</v>
      </c>
      <c r="C1770" s="57">
        <v>-0.00405007363770248</v>
      </c>
      <c r="D1770" s="57">
        <v>-0.0043145995297164</v>
      </c>
    </row>
    <row r="1771" spans="1:4" ht="12.75">
      <c r="A1771" s="60">
        <v>40183</v>
      </c>
      <c r="B1771" s="57">
        <v>-0.00473335437046394</v>
      </c>
      <c r="C1771" s="57">
        <v>-0.00405007363770248</v>
      </c>
      <c r="D1771" s="57">
        <v>-0.0043145995297164</v>
      </c>
    </row>
    <row r="1772" spans="1:4" ht="12.75">
      <c r="A1772" s="60">
        <v>40184</v>
      </c>
      <c r="B1772" s="57">
        <v>-0.00473335437046394</v>
      </c>
      <c r="C1772" s="57">
        <v>-0.00405007363770248</v>
      </c>
      <c r="D1772" s="57">
        <v>-0.0043145995297164</v>
      </c>
    </row>
    <row r="1773" spans="1:4" ht="12.75">
      <c r="A1773" s="60">
        <v>40185</v>
      </c>
      <c r="B1773" s="57">
        <v>-0.00467653936087299</v>
      </c>
      <c r="C1773" s="57">
        <v>-0.00403949730700179</v>
      </c>
      <c r="D1773" s="57">
        <v>-0.0042840395781572</v>
      </c>
    </row>
    <row r="1774" spans="1:4" ht="12.75">
      <c r="A1774" s="60">
        <v>40186</v>
      </c>
      <c r="B1774" s="57">
        <v>-0.00467653936087299</v>
      </c>
      <c r="C1774" s="57">
        <v>-0.00403949730700179</v>
      </c>
      <c r="D1774" s="57">
        <v>-0.0042840395781572</v>
      </c>
    </row>
    <row r="1775" spans="1:4" ht="12.75">
      <c r="A1775" s="60">
        <v>40189</v>
      </c>
      <c r="B1775" s="57">
        <v>-0.0046620046620045605</v>
      </c>
      <c r="C1775" s="57">
        <v>-0.00402900886381956</v>
      </c>
      <c r="D1775" s="57">
        <v>-0.004258429873988685</v>
      </c>
    </row>
    <row r="1776" spans="1:4" ht="12.75">
      <c r="A1776" s="60">
        <v>40190</v>
      </c>
      <c r="B1776" s="57">
        <v>-0.0046620046620045605</v>
      </c>
      <c r="C1776" s="57">
        <v>-0.00402900886381956</v>
      </c>
      <c r="D1776" s="57">
        <v>-0.004258429873988685</v>
      </c>
    </row>
    <row r="1777" spans="1:4" ht="12.75">
      <c r="A1777" s="60">
        <v>40191</v>
      </c>
      <c r="B1777" s="57">
        <v>-0.0046620046620045605</v>
      </c>
      <c r="C1777" s="57">
        <v>-0.00402900886381956</v>
      </c>
      <c r="D1777" s="57">
        <v>-0.004258429873988685</v>
      </c>
    </row>
    <row r="1778" spans="1:4" ht="12.75">
      <c r="A1778" s="60">
        <v>40192</v>
      </c>
      <c r="B1778" s="57">
        <v>-0.0046620046620045605</v>
      </c>
      <c r="C1778" s="57">
        <v>-0.00398053958425475</v>
      </c>
      <c r="D1778" s="57">
        <v>-0.00423254755178736</v>
      </c>
    </row>
    <row r="1779" spans="1:4" ht="12.75">
      <c r="A1779" s="60">
        <v>40193</v>
      </c>
      <c r="B1779" s="57">
        <v>-0.0046620046620045605</v>
      </c>
      <c r="C1779" s="57">
        <v>-0.00398053958425475</v>
      </c>
      <c r="D1779" s="57">
        <v>-0.00423254755178736</v>
      </c>
    </row>
    <row r="1780" spans="1:4" ht="12.75">
      <c r="A1780" s="60">
        <v>40196</v>
      </c>
      <c r="B1780" s="57">
        <v>-0.0046620046620045605</v>
      </c>
      <c r="C1780" s="57">
        <v>-0.00398053958425475</v>
      </c>
      <c r="D1780" s="57">
        <v>-0.00423254755178736</v>
      </c>
    </row>
    <row r="1781" spans="1:4" ht="12.75">
      <c r="A1781" s="60">
        <v>40197</v>
      </c>
      <c r="B1781" s="57">
        <v>-0.0046620046620045605</v>
      </c>
      <c r="C1781" s="57">
        <v>-0.00398053958425475</v>
      </c>
      <c r="D1781" s="57">
        <v>-0.00423254755178736</v>
      </c>
    </row>
    <row r="1782" spans="1:4" ht="12.75">
      <c r="A1782" s="60">
        <v>40198</v>
      </c>
      <c r="B1782" s="57">
        <v>-0.0046620046620045605</v>
      </c>
      <c r="C1782" s="57">
        <v>-0.00398053958425475</v>
      </c>
      <c r="D1782" s="57">
        <v>-0.00423254755178736</v>
      </c>
    </row>
    <row r="1783" spans="1:4" ht="12.75">
      <c r="A1783" s="60">
        <v>40199</v>
      </c>
      <c r="B1783" s="57">
        <v>-0.0046620046620045605</v>
      </c>
      <c r="C1783" s="57">
        <v>-0.00398053958425475</v>
      </c>
      <c r="D1783" s="57">
        <v>-0.00423254755178736</v>
      </c>
    </row>
    <row r="1784" spans="1:4" ht="12.75">
      <c r="A1784" s="60">
        <v>40200</v>
      </c>
      <c r="B1784" s="57">
        <v>-0.00467653936087299</v>
      </c>
      <c r="C1784" s="57">
        <v>-0.00402900886381956</v>
      </c>
      <c r="D1784" s="57">
        <v>-0.0042840395781572</v>
      </c>
    </row>
    <row r="1785" spans="1:4" ht="12.75">
      <c r="A1785" s="60">
        <v>40203</v>
      </c>
      <c r="B1785" s="57">
        <v>-0.00467653936087299</v>
      </c>
      <c r="C1785" s="57">
        <v>-0.00402900886381956</v>
      </c>
      <c r="D1785" s="57">
        <v>-0.0042840395781572</v>
      </c>
    </row>
    <row r="1786" spans="1:4" ht="12.75">
      <c r="A1786" s="60">
        <v>40204</v>
      </c>
      <c r="B1786" s="57">
        <v>-0.00467653936087299</v>
      </c>
      <c r="C1786" s="57">
        <v>-0.00402900886381956</v>
      </c>
      <c r="D1786" s="57">
        <v>-0.004290837120166044</v>
      </c>
    </row>
    <row r="1787" spans="1:4" ht="12.75">
      <c r="A1787" s="60">
        <v>40205</v>
      </c>
      <c r="B1787" s="57">
        <v>-0.0046620046620045605</v>
      </c>
      <c r="C1787" s="57">
        <v>-0.00398053958425475</v>
      </c>
      <c r="D1787" s="57">
        <v>-0.0042465189926914094</v>
      </c>
    </row>
    <row r="1788" spans="1:4" ht="12.75">
      <c r="A1788" s="60">
        <v>40206</v>
      </c>
      <c r="B1788" s="57">
        <v>-0.0046620046620045605</v>
      </c>
      <c r="C1788" s="57">
        <v>-0.00398053958425475</v>
      </c>
      <c r="D1788" s="57">
        <v>-0.0042465189926914094</v>
      </c>
    </row>
    <row r="1789" spans="1:4" ht="12.75">
      <c r="A1789" s="60">
        <v>40207</v>
      </c>
      <c r="B1789" s="57">
        <v>-0.0046620046620045605</v>
      </c>
      <c r="C1789" s="57">
        <v>-0.00398053958425475</v>
      </c>
      <c r="D1789" s="57">
        <v>-0.004239677721583175</v>
      </c>
    </row>
    <row r="1790" spans="1:4" ht="12.75">
      <c r="A1790" s="60">
        <v>40210</v>
      </c>
      <c r="B1790" s="57">
        <v>-0.0046620046620045605</v>
      </c>
      <c r="C1790" s="57">
        <v>-0.00398053958425475</v>
      </c>
      <c r="D1790" s="57">
        <v>-0.004239677721583175</v>
      </c>
    </row>
    <row r="1791" spans="1:4" ht="12.75">
      <c r="A1791" s="60">
        <v>40211</v>
      </c>
      <c r="B1791" s="57">
        <v>-0.0046620046620045605</v>
      </c>
      <c r="C1791" s="57">
        <v>-0.00398053958425475</v>
      </c>
      <c r="D1791" s="57">
        <v>-0.004239677721583175</v>
      </c>
    </row>
    <row r="1792" spans="1:4" ht="12.75">
      <c r="A1792" s="60">
        <v>40212</v>
      </c>
      <c r="B1792" s="57">
        <v>-0.0046620046620045605</v>
      </c>
      <c r="C1792" s="57">
        <v>-0.00398053958425475</v>
      </c>
      <c r="D1792" s="57">
        <v>-0.004239677721583175</v>
      </c>
    </row>
    <row r="1793" spans="1:4" ht="12.75">
      <c r="A1793" s="60">
        <v>40213</v>
      </c>
      <c r="B1793" s="57">
        <v>-0.0046620046620045605</v>
      </c>
      <c r="C1793" s="57">
        <v>-0.00398053958425475</v>
      </c>
      <c r="D1793" s="57">
        <v>-0.004239677721583175</v>
      </c>
    </row>
    <row r="1794" spans="1:4" ht="12.75">
      <c r="A1794" s="60">
        <v>40214</v>
      </c>
      <c r="B1794" s="57">
        <v>-0.00467653936087299</v>
      </c>
      <c r="C1794" s="57">
        <v>-0.00402900886381956</v>
      </c>
      <c r="D1794" s="57">
        <v>-0.0042780748663101996</v>
      </c>
    </row>
    <row r="1795" spans="1:4" ht="12.75">
      <c r="A1795" s="60">
        <v>40217</v>
      </c>
      <c r="B1795" s="57">
        <v>-0.00467653936087299</v>
      </c>
      <c r="C1795" s="57">
        <v>-0.00402900886381956</v>
      </c>
      <c r="D1795" s="57">
        <v>-0.0042780748663101996</v>
      </c>
    </row>
    <row r="1796" spans="1:4" ht="12.75">
      <c r="A1796" s="60">
        <v>40218</v>
      </c>
      <c r="B1796" s="57">
        <v>-0.00467653936087299</v>
      </c>
      <c r="C1796" s="57">
        <v>-0.00402900886381956</v>
      </c>
      <c r="D1796" s="57">
        <v>-0.0042780748663101996</v>
      </c>
    </row>
    <row r="1797" spans="1:4" ht="12.75">
      <c r="A1797" s="60">
        <v>40219</v>
      </c>
      <c r="B1797" s="57">
        <v>-0.00467653936087299</v>
      </c>
      <c r="C1797" s="57">
        <v>-0.00402900886381956</v>
      </c>
      <c r="D1797" s="57">
        <v>-0.0042780748663101996</v>
      </c>
    </row>
    <row r="1798" spans="1:4" ht="12.75">
      <c r="A1798" s="60">
        <v>40220</v>
      </c>
      <c r="B1798" s="57">
        <v>-0.00467653936087299</v>
      </c>
      <c r="C1798" s="57">
        <v>-0.00402900886381956</v>
      </c>
      <c r="D1798" s="57">
        <v>-0.0042780748663101996</v>
      </c>
    </row>
    <row r="1799" spans="1:4" ht="12.75">
      <c r="A1799" s="60">
        <v>40221</v>
      </c>
      <c r="B1799" s="57">
        <v>-0.00467653936087299</v>
      </c>
      <c r="C1799" s="57">
        <v>-0.00402900886381956</v>
      </c>
      <c r="D1799" s="57">
        <v>-0.0042780748663101996</v>
      </c>
    </row>
    <row r="1800" spans="1:4" ht="12.75">
      <c r="A1800" s="60">
        <v>40224</v>
      </c>
      <c r="B1800" s="57">
        <v>-0.0046620046620045605</v>
      </c>
      <c r="C1800" s="57">
        <v>-0.00398053958425475</v>
      </c>
      <c r="D1800" s="57">
        <v>-0.004239677721583175</v>
      </c>
    </row>
    <row r="1801" spans="1:4" ht="12.75">
      <c r="A1801" s="60">
        <v>40225</v>
      </c>
      <c r="B1801" s="57">
        <v>-0.00454545454545452</v>
      </c>
      <c r="C1801" s="57">
        <v>-0.00397255326832802</v>
      </c>
      <c r="D1801" s="57">
        <v>-0.004224797416159995</v>
      </c>
    </row>
    <row r="1802" spans="1:4" ht="12.75">
      <c r="A1802" s="60">
        <v>40226</v>
      </c>
      <c r="B1802" s="57">
        <v>-0.00454545454545452</v>
      </c>
      <c r="C1802" s="57">
        <v>-0.00397255326832802</v>
      </c>
      <c r="D1802" s="57">
        <v>-0.004224797416159995</v>
      </c>
    </row>
    <row r="1803" spans="1:4" ht="12.75">
      <c r="A1803" s="60">
        <v>40227</v>
      </c>
      <c r="B1803" s="57">
        <v>-0.00454545454545452</v>
      </c>
      <c r="C1803" s="57">
        <v>-0.00397255326832802</v>
      </c>
      <c r="D1803" s="57">
        <v>-0.004224797416159995</v>
      </c>
    </row>
    <row r="1804" spans="1:4" ht="12.75">
      <c r="A1804" s="60">
        <v>40228</v>
      </c>
      <c r="B1804" s="57">
        <v>-0.00450885668276974</v>
      </c>
      <c r="C1804" s="57">
        <v>-0.00395083406496926</v>
      </c>
      <c r="D1804" s="57">
        <v>-0.004212318351256386</v>
      </c>
    </row>
    <row r="1805" spans="1:4" ht="12.75">
      <c r="A1805" s="60">
        <v>40231</v>
      </c>
      <c r="B1805" s="57">
        <v>-0.00450885668276974</v>
      </c>
      <c r="C1805" s="57">
        <v>-0.00395083406496926</v>
      </c>
      <c r="D1805" s="57">
        <v>-0.004212318351256386</v>
      </c>
    </row>
    <row r="1806" spans="1:4" ht="12.75">
      <c r="A1806" s="60">
        <v>40232</v>
      </c>
      <c r="B1806" s="57">
        <v>-0.00450885668276974</v>
      </c>
      <c r="C1806" s="57">
        <v>-0.00395083406496926</v>
      </c>
      <c r="D1806" s="57">
        <v>-0.004212318351256386</v>
      </c>
    </row>
    <row r="1807" spans="1:4" ht="12.75">
      <c r="A1807" s="60">
        <v>40233</v>
      </c>
      <c r="B1807" s="57">
        <v>-0.00450885668276974</v>
      </c>
      <c r="C1807" s="57">
        <v>-0.00395083406496926</v>
      </c>
      <c r="D1807" s="57">
        <v>-0.004212318351256386</v>
      </c>
    </row>
    <row r="1808" spans="1:4" ht="12.75">
      <c r="A1808" s="60">
        <v>40234</v>
      </c>
      <c r="B1808" s="57">
        <v>-0.00450885668276974</v>
      </c>
      <c r="C1808" s="57">
        <v>-0.00395083406496926</v>
      </c>
      <c r="D1808" s="57">
        <v>-0.004212318351256386</v>
      </c>
    </row>
    <row r="1809" spans="1:4" ht="12.75">
      <c r="A1809" s="60">
        <v>40235</v>
      </c>
      <c r="B1809" s="57">
        <v>-0.00450885668276974</v>
      </c>
      <c r="C1809" s="57">
        <v>-0.00395083406496926</v>
      </c>
      <c r="D1809" s="57">
        <v>-0.004212318351256386</v>
      </c>
    </row>
    <row r="1810" spans="1:4" ht="12.75">
      <c r="A1810" s="60">
        <v>40238</v>
      </c>
      <c r="B1810" s="57">
        <v>-0.00450885668276974</v>
      </c>
      <c r="C1810" s="57">
        <v>-0.00395083406496926</v>
      </c>
      <c r="D1810" s="57">
        <v>-0.004212318351256386</v>
      </c>
    </row>
    <row r="1811" spans="1:4" ht="12.75">
      <c r="A1811" s="60">
        <v>40239</v>
      </c>
      <c r="B1811" s="57">
        <v>-0.00449205252246035</v>
      </c>
      <c r="C1811" s="57">
        <v>-0.00393013100436681</v>
      </c>
      <c r="D1811" s="57">
        <v>-0.004169943059907619</v>
      </c>
    </row>
    <row r="1812" spans="1:4" ht="12.75">
      <c r="A1812" s="60">
        <v>40240</v>
      </c>
      <c r="B1812" s="57">
        <v>-0.00449205252246035</v>
      </c>
      <c r="C1812" s="57">
        <v>-0.00393013100436681</v>
      </c>
      <c r="D1812" s="57">
        <v>-0.004169943059907619</v>
      </c>
    </row>
    <row r="1813" spans="1:4" ht="12.75">
      <c r="A1813" s="60">
        <v>40241</v>
      </c>
      <c r="B1813" s="57">
        <v>-0.00446122168840079</v>
      </c>
      <c r="C1813" s="57">
        <v>-0.0039284155390659</v>
      </c>
      <c r="D1813" s="57">
        <v>-0.004135987425447395</v>
      </c>
    </row>
    <row r="1814" spans="1:4" ht="12.75">
      <c r="A1814" s="60">
        <v>40242</v>
      </c>
      <c r="B1814" s="57">
        <v>-0.00446122168840079</v>
      </c>
      <c r="C1814" s="57">
        <v>-0.0039284155390659</v>
      </c>
      <c r="D1814" s="57">
        <v>-0.004135987425447395</v>
      </c>
    </row>
    <row r="1815" spans="1:4" ht="12.75">
      <c r="A1815" s="60">
        <v>40245</v>
      </c>
      <c r="B1815" s="57">
        <v>-0.00446122168840079</v>
      </c>
      <c r="C1815" s="57">
        <v>-0.0039284155390659</v>
      </c>
      <c r="D1815" s="57">
        <v>-0.004135987425447395</v>
      </c>
    </row>
    <row r="1816" spans="1:4" ht="12.75">
      <c r="A1816" s="60">
        <v>40246</v>
      </c>
      <c r="B1816" s="57">
        <v>-0.00446122168840079</v>
      </c>
      <c r="C1816" s="57">
        <v>-0.0039284155390659</v>
      </c>
      <c r="D1816" s="57">
        <v>-0.004135987425447395</v>
      </c>
    </row>
    <row r="1817" spans="1:4" ht="12.75">
      <c r="A1817" s="60">
        <v>40247</v>
      </c>
      <c r="B1817" s="57">
        <v>-0.00446122168840079</v>
      </c>
      <c r="C1817" s="57">
        <v>-0.0039284155390659</v>
      </c>
      <c r="D1817" s="57">
        <v>-0.004135987425447395</v>
      </c>
    </row>
    <row r="1818" spans="1:4" ht="12.75">
      <c r="A1818" s="60">
        <v>40248</v>
      </c>
      <c r="B1818" s="57">
        <v>-0.00446122168840079</v>
      </c>
      <c r="C1818" s="57">
        <v>-0.0039284155390659</v>
      </c>
      <c r="D1818" s="57">
        <v>-0.004135987425447395</v>
      </c>
    </row>
    <row r="1819" spans="1:4" ht="12.75">
      <c r="A1819" s="60">
        <v>40249</v>
      </c>
      <c r="B1819" s="57">
        <v>-0.00446122168840079</v>
      </c>
      <c r="C1819" s="57">
        <v>-0.0039284155390659</v>
      </c>
      <c r="D1819" s="57">
        <v>-0.004135987425447395</v>
      </c>
    </row>
    <row r="1820" spans="1:4" ht="12.75">
      <c r="A1820" s="60">
        <v>40252</v>
      </c>
      <c r="B1820" s="57">
        <v>-0.00446122168840079</v>
      </c>
      <c r="C1820" s="57">
        <v>-0.0039284155390659</v>
      </c>
      <c r="D1820" s="57">
        <v>-0.004135987425447395</v>
      </c>
    </row>
    <row r="1821" spans="1:4" ht="12.75">
      <c r="A1821" s="60">
        <v>40253</v>
      </c>
      <c r="B1821" s="57">
        <v>-0.00446122168840079</v>
      </c>
      <c r="C1821" s="57">
        <v>-0.0039284155390659</v>
      </c>
      <c r="D1821" s="57">
        <v>-0.004135987425447395</v>
      </c>
    </row>
    <row r="1822" spans="1:4" ht="12.75">
      <c r="A1822" s="60">
        <v>40254</v>
      </c>
      <c r="B1822" s="57">
        <v>-0.00446122168840079</v>
      </c>
      <c r="C1822" s="57">
        <v>-0.0039284155390659</v>
      </c>
      <c r="D1822" s="57">
        <v>-0.004135987425447395</v>
      </c>
    </row>
    <row r="1823" spans="1:4" ht="12.75">
      <c r="A1823" s="60">
        <v>40255</v>
      </c>
      <c r="B1823" s="57">
        <v>-0.00446122168840079</v>
      </c>
      <c r="C1823" s="57">
        <v>-0.0039284155390659</v>
      </c>
      <c r="D1823" s="57">
        <v>-0.004135987425447395</v>
      </c>
    </row>
    <row r="1824" spans="1:4" ht="12.75">
      <c r="A1824" s="60">
        <v>40256</v>
      </c>
      <c r="B1824" s="57">
        <v>-0.00443837487196992</v>
      </c>
      <c r="C1824" s="57">
        <v>-0.0039284155390659</v>
      </c>
      <c r="D1824" s="57">
        <v>-0.004127077522785741</v>
      </c>
    </row>
    <row r="1825" spans="1:4" ht="12.75">
      <c r="A1825" s="60">
        <v>40259</v>
      </c>
      <c r="B1825" s="57">
        <v>-0.00443837487196992</v>
      </c>
      <c r="C1825" s="57">
        <v>-0.0039284155390659</v>
      </c>
      <c r="D1825" s="57">
        <v>-0.004127077522785741</v>
      </c>
    </row>
    <row r="1826" spans="1:4" ht="12.75">
      <c r="A1826" s="60">
        <v>40260</v>
      </c>
      <c r="B1826" s="57">
        <v>-0.00443837487196992</v>
      </c>
      <c r="C1826" s="57">
        <v>-0.0039284155390659</v>
      </c>
      <c r="D1826" s="57">
        <v>-0.004127077522785741</v>
      </c>
    </row>
    <row r="1827" spans="1:4" ht="12.75">
      <c r="A1827" s="60">
        <v>40261</v>
      </c>
      <c r="B1827" s="57">
        <v>-0.00443837487196992</v>
      </c>
      <c r="C1827" s="57">
        <v>-0.0039284155390659</v>
      </c>
      <c r="D1827" s="57">
        <v>-0.004127077522785741</v>
      </c>
    </row>
    <row r="1828" spans="1:4" ht="12.75">
      <c r="A1828" s="60">
        <v>40262</v>
      </c>
      <c r="B1828" s="57">
        <v>-0.00443837487196992</v>
      </c>
      <c r="C1828" s="57">
        <v>-0.0039284155390659</v>
      </c>
      <c r="D1828" s="57">
        <v>-0.004127077522785741</v>
      </c>
    </row>
    <row r="1829" spans="1:4" ht="12.75">
      <c r="A1829" s="60">
        <v>40263</v>
      </c>
      <c r="B1829" s="57">
        <v>-0.00443837487196992</v>
      </c>
      <c r="C1829" s="57">
        <v>-0.0039284155390659</v>
      </c>
      <c r="D1829" s="57">
        <v>-0.004127077522785741</v>
      </c>
    </row>
    <row r="1830" spans="1:4" ht="12.75">
      <c r="A1830" s="60">
        <v>40266</v>
      </c>
      <c r="B1830" s="57">
        <v>-0.00443837487196992</v>
      </c>
      <c r="C1830" s="57">
        <v>-0.0039284155390659</v>
      </c>
      <c r="D1830" s="57">
        <v>-0.004127077522785741</v>
      </c>
    </row>
    <row r="1831" spans="1:4" ht="12.75">
      <c r="A1831" s="60">
        <v>40267</v>
      </c>
      <c r="B1831" s="57">
        <v>-0.00443548387096772</v>
      </c>
      <c r="C1831" s="57">
        <v>-0.00388967468175387</v>
      </c>
      <c r="D1831" s="57">
        <v>-0.00409202847523299</v>
      </c>
    </row>
    <row r="1832" spans="1:4" ht="12.75">
      <c r="A1832" s="60">
        <v>40268</v>
      </c>
      <c r="B1832" s="57">
        <v>-0.00443548387096772</v>
      </c>
      <c r="C1832" s="57">
        <v>-0.00388967468175387</v>
      </c>
      <c r="D1832" s="57">
        <v>-0.00409202847523299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D17" sqref="D17"/>
    </sheetView>
  </sheetViews>
  <sheetFormatPr defaultColWidth="9.140625" defaultRowHeight="12.75"/>
  <cols>
    <col min="1" max="1" width="17.421875" style="54" customWidth="1"/>
    <col min="2" max="2" width="19.7109375" style="54" customWidth="1"/>
    <col min="3" max="3" width="10.57421875" style="54" customWidth="1"/>
    <col min="4" max="4" width="12.140625" style="54" customWidth="1"/>
    <col min="5" max="5" width="10.140625" style="54" customWidth="1"/>
    <col min="6" max="6" width="15.57421875" style="54" customWidth="1"/>
    <col min="7" max="7" width="25.00390625" style="54" customWidth="1"/>
    <col min="8" max="16384" width="9.140625" style="54" customWidth="1"/>
  </cols>
  <sheetData>
    <row r="1" spans="1:7" ht="14.25">
      <c r="A1" s="50" t="s">
        <v>56</v>
      </c>
      <c r="B1" s="50"/>
      <c r="C1" s="50"/>
      <c r="D1" s="50"/>
      <c r="E1" s="50"/>
      <c r="F1" s="50"/>
      <c r="G1" s="50"/>
    </row>
    <row r="2" spans="1:7" ht="14.25">
      <c r="A2" s="51"/>
      <c r="B2" s="50"/>
      <c r="C2" s="50"/>
      <c r="D2" s="50"/>
      <c r="E2" s="50"/>
      <c r="F2" s="50"/>
      <c r="G2" s="50"/>
    </row>
    <row r="3" spans="1:7" ht="12.75" customHeight="1">
      <c r="A3" s="51"/>
      <c r="B3" s="49" t="s">
        <v>57</v>
      </c>
      <c r="C3" s="49" t="s">
        <v>54</v>
      </c>
      <c r="D3" s="49" t="s">
        <v>55</v>
      </c>
      <c r="E3" s="49" t="s">
        <v>4</v>
      </c>
      <c r="F3" s="49" t="s">
        <v>3</v>
      </c>
      <c r="G3" s="49" t="s">
        <v>5</v>
      </c>
    </row>
    <row r="4" spans="1:7" ht="14.25">
      <c r="A4" s="62">
        <v>2004</v>
      </c>
      <c r="B4" s="63">
        <v>2.786562899816342</v>
      </c>
      <c r="C4" s="63">
        <v>0.6548273009251988</v>
      </c>
      <c r="D4" s="63">
        <v>9.010527413189019</v>
      </c>
      <c r="E4" s="63">
        <v>2.7839450100997283</v>
      </c>
      <c r="F4" s="63">
        <v>2.338586024578059</v>
      </c>
      <c r="G4" s="63">
        <v>2.171032645307865</v>
      </c>
    </row>
    <row r="5" spans="1:7" ht="14.25">
      <c r="A5" s="62">
        <v>2005</v>
      </c>
      <c r="B5" s="63">
        <v>2.239708698677154</v>
      </c>
      <c r="C5" s="63">
        <v>0.6200117913297644</v>
      </c>
      <c r="D5" s="63">
        <v>4.971669001489006</v>
      </c>
      <c r="E5" s="63">
        <v>2.659784789785646</v>
      </c>
      <c r="F5" s="63">
        <v>2.065657186540208</v>
      </c>
      <c r="G5" s="63">
        <v>1.3510742641965665</v>
      </c>
    </row>
    <row r="6" spans="1:7" ht="14.25">
      <c r="A6" s="62">
        <v>2006</v>
      </c>
      <c r="B6" s="63">
        <v>1.9082121426639649</v>
      </c>
      <c r="C6" s="63">
        <v>0.5824095097356747</v>
      </c>
      <c r="D6" s="63">
        <v>4.470421821400576</v>
      </c>
      <c r="E6" s="63">
        <v>2.5071332793825793</v>
      </c>
      <c r="F6" s="63">
        <v>1.709853226050519</v>
      </c>
      <c r="G6" s="63">
        <v>1.522406440872866</v>
      </c>
    </row>
    <row r="7" spans="1:7" ht="14.25">
      <c r="A7" s="62">
        <v>2007</v>
      </c>
      <c r="B7" s="63">
        <v>1.7544454600974007</v>
      </c>
      <c r="C7" s="63">
        <v>0.6662269997134884</v>
      </c>
      <c r="D7" s="63">
        <v>4.353255925498586</v>
      </c>
      <c r="E7" s="63">
        <v>2.2577534854143617</v>
      </c>
      <c r="F7" s="63">
        <v>1.5280598987115872</v>
      </c>
      <c r="G7" s="63">
        <v>1.952332935775666</v>
      </c>
    </row>
    <row r="8" spans="1:7" ht="14.25">
      <c r="A8" s="62">
        <v>2008</v>
      </c>
      <c r="B8" s="63">
        <v>2.2085688270045973</v>
      </c>
      <c r="C8" s="63">
        <v>0.6691071610800252</v>
      </c>
      <c r="D8" s="63">
        <v>10.15430265629711</v>
      </c>
      <c r="E8" s="63">
        <v>2.4027370934571284</v>
      </c>
      <c r="F8" s="63">
        <v>1.6806410304250499</v>
      </c>
      <c r="G8" s="63">
        <v>2.074232266271042</v>
      </c>
    </row>
    <row r="9" spans="1:7" ht="14.25">
      <c r="A9" s="62">
        <v>2009</v>
      </c>
      <c r="B9" s="63">
        <v>1.803166096615044</v>
      </c>
      <c r="C9" s="63">
        <v>0.5861430478558166</v>
      </c>
      <c r="D9" s="63">
        <v>8.605835130966744</v>
      </c>
      <c r="E9" s="63">
        <v>1.5149720857652527</v>
      </c>
      <c r="F9" s="63">
        <v>1.2917030352227223</v>
      </c>
      <c r="G9" s="63">
        <v>2.8582658436751345</v>
      </c>
    </row>
    <row r="10" spans="1:7" ht="14.25">
      <c r="A10" s="62"/>
      <c r="B10" s="63"/>
      <c r="C10" s="63"/>
      <c r="D10" s="63"/>
      <c r="E10" s="63"/>
      <c r="F10" s="63"/>
      <c r="G10" s="63"/>
    </row>
    <row r="11" spans="1:7" ht="14.25">
      <c r="A11" s="62"/>
      <c r="B11" s="63"/>
      <c r="C11" s="63"/>
      <c r="D11" s="63"/>
      <c r="E11" s="63"/>
      <c r="F11" s="63"/>
      <c r="G11" s="63"/>
    </row>
    <row r="12" spans="1:7" ht="14.25">
      <c r="A12" s="62"/>
      <c r="B12" s="63"/>
      <c r="C12" s="63"/>
      <c r="D12" s="63"/>
      <c r="E12" s="63"/>
      <c r="F12" s="63"/>
      <c r="G12" s="63"/>
    </row>
    <row r="13" ht="14.25">
      <c r="A13" s="62"/>
    </row>
    <row r="57" spans="1:7" ht="15">
      <c r="A57" s="64"/>
      <c r="B57" s="65"/>
      <c r="C57" s="65"/>
      <c r="D57" s="65"/>
      <c r="E57" s="65"/>
      <c r="F57" s="65"/>
      <c r="G57" s="65"/>
    </row>
    <row r="58" spans="1:7" ht="15">
      <c r="A58" s="64"/>
      <c r="B58" s="65"/>
      <c r="C58" s="65"/>
      <c r="D58" s="65"/>
      <c r="E58" s="65"/>
      <c r="F58" s="65"/>
      <c r="G58" s="66"/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B17" sqref="B17"/>
    </sheetView>
  </sheetViews>
  <sheetFormatPr defaultColWidth="9.140625" defaultRowHeight="12.75"/>
  <cols>
    <col min="1" max="1" width="31.140625" style="23" customWidth="1"/>
    <col min="2" max="2" width="21.57421875" style="54" customWidth="1"/>
    <col min="3" max="3" width="22.140625" style="54" customWidth="1"/>
    <col min="4" max="7" width="9.140625" style="23" customWidth="1"/>
    <col min="8" max="8" width="15.7109375" style="54" customWidth="1"/>
    <col min="9" max="10" width="9.140625" style="23" customWidth="1"/>
    <col min="11" max="16" width="15.7109375" style="54" customWidth="1"/>
    <col min="17" max="16384" width="9.140625" style="54" customWidth="1"/>
  </cols>
  <sheetData>
    <row r="1" spans="1:4" ht="14.25" customHeight="1">
      <c r="A1" s="50" t="s">
        <v>58</v>
      </c>
      <c r="B1" s="50"/>
      <c r="C1" s="50"/>
      <c r="D1" s="50"/>
    </row>
    <row r="2" spans="1:4" ht="14.25" customHeight="1">
      <c r="A2" s="51"/>
      <c r="B2" s="50"/>
      <c r="C2" s="50"/>
      <c r="D2" s="50"/>
    </row>
    <row r="3" spans="1:4" s="69" customFormat="1" ht="14.25" customHeight="1">
      <c r="A3" s="67" t="s">
        <v>59</v>
      </c>
      <c r="B3" s="67" t="s">
        <v>60</v>
      </c>
      <c r="C3" s="68"/>
      <c r="D3" s="68"/>
    </row>
    <row r="4" spans="1:4" ht="14.25" customHeight="1">
      <c r="A4" s="63">
        <v>7.27509867935</v>
      </c>
      <c r="B4" s="63">
        <v>8.605835130966744</v>
      </c>
      <c r="C4" s="50"/>
      <c r="D4" s="50"/>
    </row>
    <row r="5" spans="1:4" ht="14.25" customHeight="1">
      <c r="A5" s="63">
        <v>5.05290717038</v>
      </c>
      <c r="B5" s="63">
        <v>6.560978302616794</v>
      </c>
      <c r="C5" s="50"/>
      <c r="D5" s="50"/>
    </row>
    <row r="6" spans="1:4" ht="14.25" customHeight="1">
      <c r="A6" s="63">
        <v>13.70278490231</v>
      </c>
      <c r="B6" s="63">
        <v>1.0984825725070315</v>
      </c>
      <c r="C6" s="50"/>
      <c r="D6" s="50"/>
    </row>
    <row r="7" spans="1:4" ht="14.25" customHeight="1">
      <c r="A7" s="63">
        <v>45.188514057830005</v>
      </c>
      <c r="B7" s="63">
        <v>0.8537544002138991</v>
      </c>
      <c r="C7" s="50"/>
      <c r="D7" s="50"/>
    </row>
    <row r="8" spans="1:4" ht="14.25" customHeight="1">
      <c r="A8" s="63">
        <v>9.25135036612</v>
      </c>
      <c r="B8" s="63">
        <v>1.2880435053718116</v>
      </c>
      <c r="C8" s="50"/>
      <c r="D8" s="50"/>
    </row>
    <row r="9" spans="1:4" ht="14.25" customHeight="1">
      <c r="A9" s="63">
        <v>7.72489396031</v>
      </c>
      <c r="B9" s="63">
        <v>2.596185368374323</v>
      </c>
      <c r="C9" s="50"/>
      <c r="D9" s="50"/>
    </row>
    <row r="10" spans="1:4" ht="14.25" customHeight="1">
      <c r="A10" s="63">
        <v>43.245260436980004</v>
      </c>
      <c r="B10" s="63">
        <v>1.3408843212888617</v>
      </c>
      <c r="C10" s="50"/>
      <c r="D10" s="50"/>
    </row>
    <row r="11" spans="1:4" s="61" customFormat="1" ht="14.25" customHeight="1">
      <c r="A11" s="63">
        <v>6.905618216930001</v>
      </c>
      <c r="B11" s="63">
        <v>0.5861430478558166</v>
      </c>
      <c r="C11" s="70"/>
      <c r="D11" s="70"/>
    </row>
    <row r="12" spans="1:4" s="61" customFormat="1" ht="14.25" customHeight="1">
      <c r="A12" s="63">
        <v>2.84106486209</v>
      </c>
      <c r="B12" s="63">
        <v>2.045178547147134</v>
      </c>
      <c r="C12" s="70"/>
      <c r="D12" s="70"/>
    </row>
    <row r="13" spans="1:4" ht="14.25" customHeight="1">
      <c r="A13" s="63">
        <v>4.91179959867</v>
      </c>
      <c r="B13" s="63">
        <v>4.667896715739035</v>
      </c>
      <c r="C13" s="50"/>
      <c r="D13" s="50"/>
    </row>
    <row r="14" spans="1:4" ht="14.25" customHeight="1">
      <c r="A14" s="63">
        <v>3.4773194159200003</v>
      </c>
      <c r="B14" s="63">
        <v>1.5664678415971314</v>
      </c>
      <c r="C14" s="50"/>
      <c r="D14" s="50"/>
    </row>
    <row r="15" spans="1:4" ht="14.25" customHeight="1">
      <c r="A15" s="63">
        <v>1.68955231028</v>
      </c>
      <c r="B15" s="63">
        <v>5.000930656358157</v>
      </c>
      <c r="C15" s="50"/>
      <c r="D15" s="50"/>
    </row>
    <row r="16" spans="1:4" ht="14.25" customHeight="1">
      <c r="A16" s="63">
        <v>24.75133886498</v>
      </c>
      <c r="B16" s="63">
        <v>1.3026816247754545</v>
      </c>
      <c r="C16" s="50"/>
      <c r="D16" s="50"/>
    </row>
    <row r="17" spans="1:4" ht="14.25" customHeight="1">
      <c r="A17" s="63">
        <v>2.6125878470300004</v>
      </c>
      <c r="B17" s="63">
        <v>1.463476329933374</v>
      </c>
      <c r="C17" s="50"/>
      <c r="D17" s="50"/>
    </row>
    <row r="18" spans="2:3" ht="14.25">
      <c r="B18" s="65"/>
      <c r="C18" s="65"/>
    </row>
    <row r="58" spans="2:16" ht="14.25">
      <c r="B58" s="65"/>
      <c r="C58" s="65"/>
      <c r="H58" s="65"/>
      <c r="K58" s="65"/>
      <c r="L58" s="65"/>
      <c r="M58" s="65"/>
      <c r="N58" s="65"/>
      <c r="O58" s="65"/>
      <c r="P58" s="65"/>
    </row>
    <row r="59" spans="2:16" ht="14.25">
      <c r="B59" s="65"/>
      <c r="C59" s="65"/>
      <c r="H59" s="65"/>
      <c r="K59" s="66"/>
      <c r="L59" s="65"/>
      <c r="M59" s="65"/>
      <c r="N59" s="65"/>
      <c r="O59" s="65"/>
      <c r="P59" s="65"/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1" sqref="B11"/>
    </sheetView>
  </sheetViews>
  <sheetFormatPr defaultColWidth="9.140625" defaultRowHeight="12.75"/>
  <cols>
    <col min="1" max="1" width="10.421875" style="39" customWidth="1"/>
    <col min="2" max="2" width="18.140625" style="39" customWidth="1"/>
    <col min="3" max="5" width="15.7109375" style="39" customWidth="1"/>
    <col min="6" max="16384" width="9.140625" style="39" customWidth="1"/>
  </cols>
  <sheetData>
    <row r="1" spans="1:5" ht="14.25">
      <c r="A1" s="22" t="s">
        <v>61</v>
      </c>
      <c r="B1" s="22"/>
      <c r="C1" s="22"/>
      <c r="D1" s="22"/>
      <c r="E1" s="22"/>
    </row>
    <row r="2" spans="1:5" ht="14.25">
      <c r="A2" s="71"/>
      <c r="B2" s="22"/>
      <c r="C2" s="22"/>
      <c r="D2" s="22"/>
      <c r="E2" s="22"/>
    </row>
    <row r="3" spans="1:5" s="72" customFormat="1" ht="27.75" customHeight="1">
      <c r="A3" s="49"/>
      <c r="B3" s="49" t="s">
        <v>62</v>
      </c>
      <c r="C3" s="49" t="s">
        <v>63</v>
      </c>
      <c r="D3" s="49" t="s">
        <v>64</v>
      </c>
      <c r="E3" s="49" t="s">
        <v>65</v>
      </c>
    </row>
    <row r="4" spans="1:5" ht="14.25">
      <c r="A4" s="73">
        <v>39172</v>
      </c>
      <c r="B4" s="57">
        <v>0.580841387054791</v>
      </c>
      <c r="C4" s="57">
        <v>0.364261075681206</v>
      </c>
      <c r="D4" s="57">
        <v>0.0134900835239227</v>
      </c>
      <c r="E4" s="57">
        <v>0.0414074537400803</v>
      </c>
    </row>
    <row r="5" spans="1:5" ht="14.25">
      <c r="A5" s="73">
        <v>39263</v>
      </c>
      <c r="B5" s="57">
        <v>0.563417873055096</v>
      </c>
      <c r="C5" s="57">
        <v>0.377140788845508</v>
      </c>
      <c r="D5" s="57">
        <v>0.012386723818266</v>
      </c>
      <c r="E5" s="57">
        <v>0.0470546142811299</v>
      </c>
    </row>
    <row r="6" spans="1:5" ht="14.25">
      <c r="A6" s="73">
        <v>39355</v>
      </c>
      <c r="B6" s="57">
        <v>0.590508373127646</v>
      </c>
      <c r="C6" s="57">
        <v>0.350840559990052</v>
      </c>
      <c r="D6" s="57">
        <v>0.011525271366484</v>
      </c>
      <c r="E6" s="57">
        <v>0.0471257955158181</v>
      </c>
    </row>
    <row r="7" spans="1:5" ht="14.25">
      <c r="A7" s="73">
        <v>39447</v>
      </c>
      <c r="B7" s="57">
        <v>0.599178968086995</v>
      </c>
      <c r="C7" s="57">
        <v>0.342766353728044</v>
      </c>
      <c r="D7" s="57">
        <v>0.0104236114030521</v>
      </c>
      <c r="E7" s="57">
        <v>0.0476310667819089</v>
      </c>
    </row>
    <row r="8" spans="1:5" ht="14.25">
      <c r="A8" s="73">
        <v>39538</v>
      </c>
      <c r="B8" s="57">
        <v>0.618869510313807</v>
      </c>
      <c r="C8" s="57">
        <v>0.316348887104754</v>
      </c>
      <c r="D8" s="57">
        <v>0.00946915681733896</v>
      </c>
      <c r="E8" s="57">
        <v>0.0553124457641</v>
      </c>
    </row>
    <row r="9" spans="1:5" ht="14.25">
      <c r="A9" s="73">
        <v>39629</v>
      </c>
      <c r="B9" s="57">
        <v>0.638460606706077</v>
      </c>
      <c r="C9" s="57">
        <v>0.283767923043955</v>
      </c>
      <c r="D9" s="57">
        <v>0.00977678750806723</v>
      </c>
      <c r="E9" s="57">
        <v>0.0679946827419009</v>
      </c>
    </row>
    <row r="10" spans="1:5" ht="14.25">
      <c r="A10" s="73">
        <v>39721</v>
      </c>
      <c r="B10" s="57">
        <v>0.671944410262628</v>
      </c>
      <c r="C10" s="57">
        <v>0.245788461218367</v>
      </c>
      <c r="D10" s="57">
        <v>0.00991401365793411</v>
      </c>
      <c r="E10" s="57">
        <v>0.072353114861071</v>
      </c>
    </row>
    <row r="11" spans="1:5" ht="14.25">
      <c r="A11" s="73">
        <v>39813</v>
      </c>
      <c r="B11" s="57">
        <v>0.734548320991359</v>
      </c>
      <c r="C11" s="57">
        <v>0.213110945629445</v>
      </c>
      <c r="D11" s="57">
        <v>0.00640815090802997</v>
      </c>
      <c r="E11" s="57">
        <v>0.0459325824711661</v>
      </c>
    </row>
    <row r="12" spans="1:5" ht="14.25">
      <c r="A12" s="73">
        <v>39903</v>
      </c>
      <c r="B12" s="57">
        <v>0.741268167795852</v>
      </c>
      <c r="C12" s="57">
        <v>0.20344338058844</v>
      </c>
      <c r="D12" s="57">
        <v>0.00611182522937121</v>
      </c>
      <c r="E12" s="57">
        <v>0.0491766263863367</v>
      </c>
    </row>
    <row r="13" spans="1:5" ht="14.25">
      <c r="A13" s="73">
        <v>39994</v>
      </c>
      <c r="B13" s="57">
        <v>0.701359113247582</v>
      </c>
      <c r="C13" s="57">
        <v>0.242411596327599</v>
      </c>
      <c r="D13" s="57">
        <v>0.00769083984474516</v>
      </c>
      <c r="E13" s="57">
        <v>0.0485384505800738</v>
      </c>
    </row>
    <row r="14" spans="1:5" ht="14.25">
      <c r="A14" s="73">
        <v>40086</v>
      </c>
      <c r="B14" s="57">
        <v>0.665050641692577</v>
      </c>
      <c r="C14" s="57">
        <v>0.274961515040199</v>
      </c>
      <c r="D14" s="57">
        <v>0.00812276861224162</v>
      </c>
      <c r="E14" s="57">
        <v>0.05186423138775845</v>
      </c>
    </row>
    <row r="15" spans="1:5" ht="14.25">
      <c r="A15" s="73">
        <v>40178</v>
      </c>
      <c r="B15" s="57">
        <v>0.61607</v>
      </c>
      <c r="C15" s="57">
        <v>0.300316</v>
      </c>
      <c r="D15" s="57">
        <v>0.00744995972592642</v>
      </c>
      <c r="E15" s="57">
        <v>0.07616404027407354</v>
      </c>
    </row>
    <row r="16" spans="1:5" ht="14.25">
      <c r="A16" s="73">
        <v>40268</v>
      </c>
      <c r="B16" s="57">
        <v>0.593766</v>
      </c>
      <c r="C16" s="57">
        <v>0.32113</v>
      </c>
      <c r="D16" s="57">
        <v>0.00926712899689348</v>
      </c>
      <c r="E16" s="57">
        <v>0.07583687100310647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usz29"/>
  <dimension ref="A1:F14"/>
  <sheetViews>
    <sheetView workbookViewId="0" topLeftCell="A1">
      <selection activeCell="C6" sqref="C6"/>
    </sheetView>
  </sheetViews>
  <sheetFormatPr defaultColWidth="9.140625" defaultRowHeight="12.75"/>
  <cols>
    <col min="1" max="1" width="18.7109375" style="91" customWidth="1"/>
    <col min="2" max="2" width="12.7109375" style="91" customWidth="1"/>
    <col min="3" max="3" width="17.8515625" style="91" customWidth="1"/>
    <col min="4" max="4" width="18.00390625" style="91" customWidth="1"/>
    <col min="5" max="5" width="17.421875" style="91" customWidth="1"/>
    <col min="6" max="10" width="12.7109375" style="91" customWidth="1"/>
    <col min="11" max="16384" width="9.140625" style="91" customWidth="1"/>
  </cols>
  <sheetData>
    <row r="1" ht="12.75">
      <c r="A1" s="92" t="s">
        <v>148</v>
      </c>
    </row>
    <row r="3" spans="1:5" ht="76.5">
      <c r="A3" s="93" t="s">
        <v>149</v>
      </c>
      <c r="B3" s="94" t="s">
        <v>150</v>
      </c>
      <c r="C3" s="94"/>
      <c r="D3" s="94"/>
      <c r="E3" s="94"/>
    </row>
    <row r="4" spans="1:5" ht="12.75">
      <c r="A4" s="95" t="s">
        <v>151</v>
      </c>
      <c r="B4" s="48">
        <v>0.06719231014309568</v>
      </c>
      <c r="C4" s="48"/>
      <c r="D4" s="48"/>
      <c r="E4" s="96"/>
    </row>
    <row r="5" spans="1:5" ht="12.75">
      <c r="A5" s="95" t="s">
        <v>152</v>
      </c>
      <c r="B5" s="48">
        <v>0.028009323589614166</v>
      </c>
      <c r="C5" s="48"/>
      <c r="D5" s="48"/>
      <c r="E5" s="96"/>
    </row>
    <row r="6" spans="1:5" ht="12.75">
      <c r="A6" s="95" t="s">
        <v>153</v>
      </c>
      <c r="B6" s="48">
        <v>0.08106819149633249</v>
      </c>
      <c r="C6" s="48"/>
      <c r="D6" s="48"/>
      <c r="E6" s="96"/>
    </row>
    <row r="7" spans="1:5" ht="12.75">
      <c r="A7" s="95" t="s">
        <v>154</v>
      </c>
      <c r="B7" s="48">
        <v>0.09110698523895944</v>
      </c>
      <c r="C7" s="48"/>
      <c r="D7" s="48"/>
      <c r="E7" s="96"/>
    </row>
    <row r="8" spans="1:5" ht="12.75">
      <c r="A8" s="95" t="s">
        <v>155</v>
      </c>
      <c r="B8" s="48">
        <v>0.2882872217912193</v>
      </c>
      <c r="C8" s="48"/>
      <c r="D8" s="48"/>
      <c r="E8" s="96"/>
    </row>
    <row r="9" spans="1:5" ht="12.75">
      <c r="A9" s="95" t="s">
        <v>156</v>
      </c>
      <c r="B9" s="48">
        <v>0.3075460249778821</v>
      </c>
      <c r="C9" s="48"/>
      <c r="D9" s="48"/>
      <c r="E9" s="96"/>
    </row>
    <row r="10" spans="1:2" ht="12.75">
      <c r="A10" s="95" t="s">
        <v>157</v>
      </c>
      <c r="B10" s="48">
        <v>0.13678994276289685</v>
      </c>
    </row>
    <row r="14" spans="2:6" ht="12.75">
      <c r="B14" s="97"/>
      <c r="C14" s="97"/>
      <c r="D14" s="97"/>
      <c r="E14" s="97"/>
      <c r="F14" s="9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AB16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3.57421875" style="1" customWidth="1"/>
    <col min="4" max="4" width="14.8515625" style="1" customWidth="1"/>
    <col min="5" max="5" width="14.28125" style="1" customWidth="1"/>
    <col min="6" max="6" width="16.8515625" style="1" customWidth="1"/>
    <col min="7" max="13" width="9.140625" style="1" customWidth="1"/>
    <col min="14" max="14" width="9.28125" style="1" bestFit="1" customWidth="1"/>
    <col min="15" max="24" width="9.140625" style="1" customWidth="1"/>
    <col min="25" max="25" width="9.28125" style="1" bestFit="1" customWidth="1"/>
    <col min="26" max="16384" width="9.140625" style="1" customWidth="1"/>
  </cols>
  <sheetData>
    <row r="1" ht="12.75">
      <c r="A1" s="1" t="s">
        <v>7</v>
      </c>
    </row>
    <row r="3" spans="2:6" ht="63.75"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</row>
    <row r="4" spans="1:28" ht="12.75">
      <c r="A4" s="2">
        <v>39142</v>
      </c>
      <c r="B4" s="16">
        <v>0.2296995055523634</v>
      </c>
      <c r="C4" s="17">
        <v>-0.006818250028540418</v>
      </c>
      <c r="D4" s="17">
        <v>0.030984450644404117</v>
      </c>
      <c r="E4" s="17">
        <v>-0.01971206009860831</v>
      </c>
      <c r="F4" s="17">
        <v>0.028969895429640236</v>
      </c>
      <c r="N4" s="18"/>
      <c r="O4" s="18"/>
      <c r="P4" s="18"/>
      <c r="Q4" s="18"/>
      <c r="R4" s="18"/>
      <c r="Y4" s="18"/>
      <c r="Z4" s="18"/>
      <c r="AA4" s="18"/>
      <c r="AB4" s="18"/>
    </row>
    <row r="5" spans="1:28" ht="12.75">
      <c r="A5" s="2">
        <v>39234</v>
      </c>
      <c r="B5" s="16">
        <v>0.23605844597730927</v>
      </c>
      <c r="C5" s="17">
        <v>-0.0035372143284278534</v>
      </c>
      <c r="D5" s="17">
        <v>0.022612447291313252</v>
      </c>
      <c r="E5" s="17">
        <v>-0.021448634999667246</v>
      </c>
      <c r="F5" s="17">
        <v>0.030057137836100967</v>
      </c>
      <c r="N5" s="18"/>
      <c r="O5" s="18"/>
      <c r="P5" s="18"/>
      <c r="Q5" s="18"/>
      <c r="R5" s="18"/>
      <c r="Y5" s="18"/>
      <c r="Z5" s="18"/>
      <c r="AA5" s="18"/>
      <c r="AB5" s="18"/>
    </row>
    <row r="6" spans="1:28" ht="12.75">
      <c r="A6" s="2">
        <v>39326</v>
      </c>
      <c r="B6" s="16">
        <v>0.2420254984323443</v>
      </c>
      <c r="C6" s="17">
        <v>-0.0023128855030381513</v>
      </c>
      <c r="D6" s="17">
        <v>0.015391522903728479</v>
      </c>
      <c r="E6" s="17">
        <v>-0.02265903555962679</v>
      </c>
      <c r="F6" s="17">
        <v>0.03485825860714347</v>
      </c>
      <c r="N6" s="18"/>
      <c r="O6" s="18"/>
      <c r="P6" s="18"/>
      <c r="Q6" s="18"/>
      <c r="R6" s="18"/>
      <c r="Y6" s="18"/>
      <c r="Z6" s="18"/>
      <c r="AA6" s="18"/>
      <c r="AB6" s="18"/>
    </row>
    <row r="7" spans="1:28" ht="12.75">
      <c r="A7" s="2">
        <v>39417</v>
      </c>
      <c r="B7" s="16">
        <v>0.24690058405575727</v>
      </c>
      <c r="C7" s="17">
        <v>0.005828133563103638</v>
      </c>
      <c r="D7" s="17">
        <v>-0.004996053517518652</v>
      </c>
      <c r="E7" s="17">
        <v>-0.007719633485649531</v>
      </c>
      <c r="F7" s="17">
        <v>0.027030412994078608</v>
      </c>
      <c r="N7" s="18"/>
      <c r="O7" s="18"/>
      <c r="P7" s="18"/>
      <c r="Q7" s="18"/>
      <c r="R7" s="18"/>
      <c r="Y7" s="18"/>
      <c r="Z7" s="18"/>
      <c r="AA7" s="18"/>
      <c r="AB7" s="18"/>
    </row>
    <row r="8" spans="1:28" ht="12.75">
      <c r="A8" s="2">
        <v>39508</v>
      </c>
      <c r="B8" s="16">
        <v>0.24297700621992285</v>
      </c>
      <c r="C8" s="17">
        <v>0.0020318296798879356</v>
      </c>
      <c r="D8" s="17">
        <v>-0.00886718806104178</v>
      </c>
      <c r="E8" s="17">
        <v>-0.05588632540813386</v>
      </c>
      <c r="F8" s="17">
        <v>0.04683035712094593</v>
      </c>
      <c r="N8" s="18"/>
      <c r="O8" s="18"/>
      <c r="P8" s="18"/>
      <c r="Q8" s="18"/>
      <c r="R8" s="18"/>
      <c r="Y8" s="18"/>
      <c r="Z8" s="18"/>
      <c r="AA8" s="18"/>
      <c r="AB8" s="18"/>
    </row>
    <row r="9" spans="1:28" ht="12.75">
      <c r="A9" s="2">
        <v>39600</v>
      </c>
      <c r="B9" s="16">
        <v>0.25021887052583663</v>
      </c>
      <c r="C9" s="17">
        <v>0.003291086856079269</v>
      </c>
      <c r="D9" s="17">
        <v>0.01471249679911574</v>
      </c>
      <c r="E9" s="17">
        <v>-0.01959978710297937</v>
      </c>
      <c r="F9" s="17">
        <v>0.03140093443273624</v>
      </c>
      <c r="N9" s="18"/>
      <c r="O9" s="18"/>
      <c r="P9" s="18"/>
      <c r="Q9" s="18"/>
      <c r="R9" s="18"/>
      <c r="Y9" s="18"/>
      <c r="Z9" s="18"/>
      <c r="AA9" s="18"/>
      <c r="AB9" s="18"/>
    </row>
    <row r="10" spans="1:28" ht="12.75">
      <c r="A10" s="2">
        <v>39692</v>
      </c>
      <c r="B10" s="16">
        <v>0.2475388977670263</v>
      </c>
      <c r="C10" s="17">
        <v>-0.0003994749920253266</v>
      </c>
      <c r="D10" s="17">
        <v>-0.007295507205482996</v>
      </c>
      <c r="E10" s="17">
        <v>-0.021770920132713766</v>
      </c>
      <c r="F10" s="17">
        <v>0.01875538815845582</v>
      </c>
      <c r="N10" s="18"/>
      <c r="O10" s="18"/>
      <c r="P10" s="18"/>
      <c r="Q10" s="18"/>
      <c r="R10" s="18"/>
      <c r="Y10" s="18"/>
      <c r="Z10" s="18"/>
      <c r="AA10" s="18"/>
      <c r="AB10" s="18"/>
    </row>
    <row r="11" spans="1:28" ht="12.75">
      <c r="A11" s="2">
        <v>39783</v>
      </c>
      <c r="B11" s="16">
        <v>0.20384860557552298</v>
      </c>
      <c r="C11" s="17">
        <v>-0.007150264933127433</v>
      </c>
      <c r="D11" s="17">
        <v>-0.1185210077238101</v>
      </c>
      <c r="E11" s="17">
        <v>-0.07228477621435891</v>
      </c>
      <c r="F11" s="17">
        <v>0.02145735478474974</v>
      </c>
      <c r="N11" s="18"/>
      <c r="O11" s="18"/>
      <c r="P11" s="18"/>
      <c r="Q11" s="18"/>
      <c r="R11" s="18"/>
      <c r="Y11" s="18"/>
      <c r="Z11" s="18"/>
      <c r="AA11" s="18"/>
      <c r="AB11" s="18"/>
    </row>
    <row r="12" spans="1:28" ht="12.75">
      <c r="A12" s="2">
        <v>39873</v>
      </c>
      <c r="B12" s="16">
        <v>0.16608088697051612</v>
      </c>
      <c r="C12" s="17">
        <v>-0.0031453118008651876</v>
      </c>
      <c r="D12" s="17">
        <v>-0.14211884320894755</v>
      </c>
      <c r="E12" s="17">
        <v>-0.05815784888303311</v>
      </c>
      <c r="F12" s="17">
        <v>0.018148631537034162</v>
      </c>
      <c r="N12" s="18"/>
      <c r="O12" s="18"/>
      <c r="P12" s="18"/>
      <c r="Q12" s="18"/>
      <c r="R12" s="18"/>
      <c r="Y12" s="18"/>
      <c r="Z12" s="18"/>
      <c r="AA12" s="18"/>
      <c r="AB12" s="18"/>
    </row>
    <row r="13" spans="1:28" ht="12.75">
      <c r="A13" s="2">
        <v>39965</v>
      </c>
      <c r="B13" s="16">
        <v>0.12775783030334975</v>
      </c>
      <c r="C13" s="17">
        <v>-0.007699550387335381</v>
      </c>
      <c r="D13" s="17">
        <v>-0.1630262764102522</v>
      </c>
      <c r="E13" s="17">
        <v>-0.03841745046345722</v>
      </c>
      <c r="F13" s="17">
        <v>-0.02160607244570235</v>
      </c>
      <c r="N13" s="18"/>
      <c r="O13" s="18"/>
      <c r="P13" s="18"/>
      <c r="Q13" s="18"/>
      <c r="R13" s="18"/>
      <c r="Y13" s="18"/>
      <c r="Z13" s="18"/>
      <c r="AA13" s="18"/>
      <c r="AB13" s="18"/>
    </row>
    <row r="14" spans="1:28" ht="12.75">
      <c r="A14" s="2">
        <v>40057</v>
      </c>
      <c r="B14" s="16">
        <v>0.10110045469036893</v>
      </c>
      <c r="C14" s="17">
        <v>0.0019340135572165147</v>
      </c>
      <c r="D14" s="17">
        <v>-0.14450449919110753</v>
      </c>
      <c r="E14" s="17">
        <v>-0.05002162199048789</v>
      </c>
      <c r="F14" s="17">
        <v>-0.016063405307276388</v>
      </c>
      <c r="N14" s="18"/>
      <c r="O14" s="18"/>
      <c r="P14" s="18"/>
      <c r="Q14" s="18"/>
      <c r="R14" s="18"/>
      <c r="Y14" s="18"/>
      <c r="Z14" s="18"/>
      <c r="AA14" s="18"/>
      <c r="AB14" s="18"/>
    </row>
    <row r="15" spans="1:6" ht="12.75">
      <c r="A15" s="2">
        <v>40148</v>
      </c>
      <c r="B15" s="16">
        <v>0.10646317375527876</v>
      </c>
      <c r="C15" s="16">
        <v>0.013151029119844287</v>
      </c>
      <c r="D15" s="16">
        <v>0.057248506689704916</v>
      </c>
      <c r="E15" s="16">
        <v>0.01233001834565519</v>
      </c>
      <c r="F15" s="16">
        <v>-0.02968608287375729</v>
      </c>
    </row>
    <row r="16" spans="1:6" ht="12.75">
      <c r="A16" s="2">
        <v>40238</v>
      </c>
      <c r="B16" s="16">
        <v>0.10666968019515828</v>
      </c>
      <c r="C16" s="16">
        <v>0.002404750857361565</v>
      </c>
      <c r="D16" s="16">
        <v>0.02490272604769283</v>
      </c>
      <c r="E16" s="16">
        <v>0.014651737049169933</v>
      </c>
      <c r="F16" s="16">
        <v>-0.03705681984900468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D57"/>
  <sheetViews>
    <sheetView workbookViewId="0" topLeftCell="A1">
      <selection activeCell="C26" sqref="C26"/>
    </sheetView>
  </sheetViews>
  <sheetFormatPr defaultColWidth="9.140625" defaultRowHeight="12.75"/>
  <cols>
    <col min="1" max="1" width="9.140625" style="80" customWidth="1"/>
    <col min="2" max="2" width="16.28125" style="80" customWidth="1"/>
    <col min="3" max="3" width="16.8515625" style="80" customWidth="1"/>
    <col min="4" max="4" width="19.28125" style="80" customWidth="1"/>
    <col min="5" max="16384" width="9.140625" style="80" customWidth="1"/>
  </cols>
  <sheetData>
    <row r="1" ht="12.75">
      <c r="A1" s="80" t="s">
        <v>166</v>
      </c>
    </row>
    <row r="3" spans="2:4" ht="38.25">
      <c r="B3" s="116" t="s">
        <v>167</v>
      </c>
      <c r="C3" s="116" t="s">
        <v>168</v>
      </c>
      <c r="D3" s="116" t="s">
        <v>169</v>
      </c>
    </row>
    <row r="4" spans="1:4" ht="12.75">
      <c r="A4" s="98">
        <v>38687</v>
      </c>
      <c r="B4" s="99">
        <v>0.032110210346220525</v>
      </c>
      <c r="C4" s="99">
        <v>0.25914042790018676</v>
      </c>
      <c r="D4" s="99">
        <v>0.14243316916935855</v>
      </c>
    </row>
    <row r="5" spans="1:4" ht="12.75">
      <c r="A5" s="98">
        <v>38718</v>
      </c>
      <c r="B5" s="99">
        <v>0.04324807620782867</v>
      </c>
      <c r="C5" s="99">
        <v>0.2635710085860812</v>
      </c>
      <c r="D5" s="99">
        <v>0.15030385122768042</v>
      </c>
    </row>
    <row r="6" spans="1:4" ht="12.75">
      <c r="A6" s="98">
        <v>38749</v>
      </c>
      <c r="B6" s="99">
        <v>0.04884772814525662</v>
      </c>
      <c r="C6" s="99">
        <v>0.26754536488378355</v>
      </c>
      <c r="D6" s="99">
        <v>0.15463062064491861</v>
      </c>
    </row>
    <row r="7" spans="1:4" ht="12.75">
      <c r="A7" s="98">
        <v>38777</v>
      </c>
      <c r="B7" s="99">
        <v>0.04240603227991091</v>
      </c>
      <c r="C7" s="99">
        <v>0.2829871103724828</v>
      </c>
      <c r="D7" s="99">
        <v>0.1597807703838119</v>
      </c>
    </row>
    <row r="8" spans="1:4" ht="12.75">
      <c r="A8" s="98">
        <v>38808</v>
      </c>
      <c r="B8" s="99">
        <v>0.05627394187039125</v>
      </c>
      <c r="C8" s="99">
        <v>0.26769113699148717</v>
      </c>
      <c r="D8" s="99">
        <v>0.1614370167899133</v>
      </c>
    </row>
    <row r="9" spans="1:4" ht="12.75">
      <c r="A9" s="98">
        <v>38838</v>
      </c>
      <c r="B9" s="99">
        <v>0.05327220128218246</v>
      </c>
      <c r="C9" s="99">
        <v>0.23236689712559766</v>
      </c>
      <c r="D9" s="99">
        <v>0.14454179538561762</v>
      </c>
    </row>
    <row r="10" spans="1:4" ht="12.75">
      <c r="A10" s="98">
        <v>38869</v>
      </c>
      <c r="B10" s="99">
        <v>0.05330826487973761</v>
      </c>
      <c r="C10" s="99">
        <v>0.3023729850598329</v>
      </c>
      <c r="D10" s="99">
        <v>0.17786468761141827</v>
      </c>
    </row>
    <row r="11" spans="1:4" ht="12.75">
      <c r="A11" s="98">
        <v>38899</v>
      </c>
      <c r="B11" s="99">
        <v>0.08363574479489033</v>
      </c>
      <c r="C11" s="99">
        <v>0.31139380539462946</v>
      </c>
      <c r="D11" s="99">
        <v>0.19923049907756885</v>
      </c>
    </row>
    <row r="12" spans="1:4" ht="12.75">
      <c r="A12" s="98">
        <v>38930</v>
      </c>
      <c r="B12" s="99">
        <v>0.09601994621734344</v>
      </c>
      <c r="C12" s="99">
        <v>0.3184154161018413</v>
      </c>
      <c r="D12" s="99">
        <v>0.20998103990029326</v>
      </c>
    </row>
    <row r="13" spans="1:4" ht="12.75">
      <c r="A13" s="98">
        <v>38961</v>
      </c>
      <c r="B13" s="99">
        <v>0.093019264550944</v>
      </c>
      <c r="C13" s="99">
        <v>0.3241277722376843</v>
      </c>
      <c r="D13" s="99">
        <v>0.2118257086227111</v>
      </c>
    </row>
    <row r="14" spans="1:4" ht="12.75">
      <c r="A14" s="98">
        <v>38991</v>
      </c>
      <c r="B14" s="99">
        <v>0.10987265705558569</v>
      </c>
      <c r="C14" s="99">
        <v>0.33257268237614945</v>
      </c>
      <c r="D14" s="99">
        <v>0.22555842636472678</v>
      </c>
    </row>
    <row r="15" spans="1:4" ht="12.75">
      <c r="A15" s="98">
        <v>39022</v>
      </c>
      <c r="B15" s="99">
        <v>0.1224167800810152</v>
      </c>
      <c r="C15" s="99">
        <v>0.34731326044269806</v>
      </c>
      <c r="D15" s="99">
        <v>0.24012278173177126</v>
      </c>
    </row>
    <row r="16" spans="1:4" ht="12.75">
      <c r="A16" s="98">
        <v>39052</v>
      </c>
      <c r="B16" s="99">
        <v>0.14823264862147978</v>
      </c>
      <c r="C16" s="99">
        <v>0.3613661408050979</v>
      </c>
      <c r="D16" s="99">
        <v>0.2617292131199136</v>
      </c>
    </row>
    <row r="17" spans="1:4" ht="12.75">
      <c r="A17" s="98">
        <v>39083</v>
      </c>
      <c r="B17" s="99">
        <v>0.12818068203446842</v>
      </c>
      <c r="C17" s="99">
        <v>0.37828753177697405</v>
      </c>
      <c r="D17" s="99">
        <v>0.26057248295249</v>
      </c>
    </row>
    <row r="18" spans="1:4" ht="12.75">
      <c r="A18" s="98">
        <v>39114</v>
      </c>
      <c r="B18" s="99">
        <v>0.13800982413858853</v>
      </c>
      <c r="C18" s="99">
        <v>0.3880848121208609</v>
      </c>
      <c r="D18" s="99">
        <v>0.26988298658047505</v>
      </c>
    </row>
    <row r="19" spans="1:4" ht="12.75">
      <c r="A19" s="98">
        <v>39142</v>
      </c>
      <c r="B19" s="99">
        <v>0.17976641690155248</v>
      </c>
      <c r="C19" s="99">
        <v>0.4061721029283667</v>
      </c>
      <c r="D19" s="99">
        <v>0.30125742334600836</v>
      </c>
    </row>
    <row r="20" spans="1:4" ht="12.75">
      <c r="A20" s="98">
        <v>39173</v>
      </c>
      <c r="B20" s="99">
        <v>0.19517199338509483</v>
      </c>
      <c r="C20" s="99">
        <v>0.42457744779004214</v>
      </c>
      <c r="D20" s="99">
        <v>0.3185629234959064</v>
      </c>
    </row>
    <row r="21" spans="1:4" ht="12.75">
      <c r="A21" s="98">
        <v>39203</v>
      </c>
      <c r="B21" s="99">
        <v>0.19726484215819373</v>
      </c>
      <c r="C21" s="99">
        <v>0.4263458394045383</v>
      </c>
      <c r="D21" s="99">
        <v>0.3219272095196646</v>
      </c>
    </row>
    <row r="22" spans="1:4" ht="12.75">
      <c r="A22" s="98">
        <v>39234</v>
      </c>
      <c r="B22" s="99">
        <v>0.2400341138024824</v>
      </c>
      <c r="C22" s="99">
        <v>0.4356080344059139</v>
      </c>
      <c r="D22" s="99">
        <v>0.3481105123758983</v>
      </c>
    </row>
    <row r="23" spans="1:4" ht="12.75">
      <c r="A23" s="98">
        <v>39264</v>
      </c>
      <c r="B23" s="99">
        <v>0.23017697078730004</v>
      </c>
      <c r="C23" s="99">
        <v>0.4433206635579061</v>
      </c>
      <c r="D23" s="99">
        <v>0.3481353811853738</v>
      </c>
    </row>
    <row r="24" spans="1:4" ht="12.75">
      <c r="A24" s="98">
        <v>39295</v>
      </c>
      <c r="B24" s="99">
        <v>0.23458942222715873</v>
      </c>
      <c r="C24" s="99">
        <v>0.4436706829183945</v>
      </c>
      <c r="D24" s="99">
        <v>0.35127882279577927</v>
      </c>
    </row>
    <row r="25" spans="1:4" ht="12.75">
      <c r="A25" s="98">
        <v>39326</v>
      </c>
      <c r="B25" s="99">
        <v>0.2600269523004888</v>
      </c>
      <c r="C25" s="99">
        <v>0.4420402972831172</v>
      </c>
      <c r="D25" s="99">
        <v>0.362873639923347</v>
      </c>
    </row>
    <row r="26" spans="1:4" ht="12.75">
      <c r="A26" s="98">
        <v>39356</v>
      </c>
      <c r="B26" s="99">
        <v>0.2626962650119542</v>
      </c>
      <c r="C26" s="99">
        <v>0.44582039657964434</v>
      </c>
      <c r="D26" s="99">
        <v>0.3668167659211927</v>
      </c>
    </row>
    <row r="27" spans="1:4" ht="12.75">
      <c r="A27" s="98">
        <v>39416</v>
      </c>
      <c r="B27" s="99">
        <v>0.26683774917486214</v>
      </c>
      <c r="C27" s="99">
        <v>0.4322007318390353</v>
      </c>
      <c r="D27" s="99">
        <v>0.36166899581146517</v>
      </c>
    </row>
    <row r="28" spans="1:4" ht="12.75">
      <c r="A28" s="98">
        <v>39447</v>
      </c>
      <c r="B28" s="99">
        <v>0.25230494378810087</v>
      </c>
      <c r="C28" s="99">
        <v>0.42437919998162976</v>
      </c>
      <c r="D28" s="99">
        <v>0.35184742086478926</v>
      </c>
    </row>
    <row r="29" spans="1:4" ht="12.75">
      <c r="A29" s="98">
        <v>39478</v>
      </c>
      <c r="B29" s="99">
        <v>0.2831237624933305</v>
      </c>
      <c r="C29" s="99">
        <v>0.4149995795243475</v>
      </c>
      <c r="D29" s="99">
        <v>0.36049367413776157</v>
      </c>
    </row>
    <row r="30" spans="1:4" ht="12.75">
      <c r="A30" s="98">
        <v>39507</v>
      </c>
      <c r="B30" s="99">
        <v>0.2789790961928862</v>
      </c>
      <c r="C30" s="99">
        <v>0.4256219622899031</v>
      </c>
      <c r="D30" s="99">
        <v>0.36456679390754143</v>
      </c>
    </row>
    <row r="31" spans="1:4" ht="12.75">
      <c r="A31" s="98">
        <v>39538</v>
      </c>
      <c r="B31" s="99">
        <v>0.2753578935818739</v>
      </c>
      <c r="C31" s="99">
        <v>0.40428990255258634</v>
      </c>
      <c r="D31" s="99">
        <v>0.3511147726558417</v>
      </c>
    </row>
    <row r="32" spans="1:4" ht="12.75">
      <c r="A32" s="98">
        <v>39568</v>
      </c>
      <c r="B32" s="99">
        <v>0.26577253493210806</v>
      </c>
      <c r="C32" s="99">
        <v>0.39810571931232386</v>
      </c>
      <c r="D32" s="99">
        <v>0.34389663732759357</v>
      </c>
    </row>
    <row r="33" spans="1:4" ht="12.75">
      <c r="A33" s="98">
        <v>39599</v>
      </c>
      <c r="B33" s="99">
        <v>0.2889126807906621</v>
      </c>
      <c r="C33" s="99">
        <v>0.3897903064490449</v>
      </c>
      <c r="D33" s="99">
        <v>0.34947445427888546</v>
      </c>
    </row>
    <row r="34" spans="1:4" ht="12.75">
      <c r="A34" s="98">
        <v>39629</v>
      </c>
      <c r="B34" s="99">
        <v>0.27308145821509155</v>
      </c>
      <c r="C34" s="99">
        <v>0.3833661415518519</v>
      </c>
      <c r="D34" s="99">
        <v>0.3391025971424244</v>
      </c>
    </row>
    <row r="35" spans="1:4" ht="12.75">
      <c r="A35" s="98">
        <v>39660</v>
      </c>
      <c r="B35" s="99">
        <v>0.2757246434433547</v>
      </c>
      <c r="C35" s="99">
        <v>0.3719741119326041</v>
      </c>
      <c r="D35" s="99">
        <v>0.33419407669723267</v>
      </c>
    </row>
    <row r="36" spans="1:4" ht="12.75">
      <c r="A36" s="98">
        <v>39691</v>
      </c>
      <c r="B36" s="99">
        <v>0.2852359217533198</v>
      </c>
      <c r="C36" s="99">
        <v>0.36396162509825736</v>
      </c>
      <c r="D36" s="99">
        <v>0.33333138632006776</v>
      </c>
    </row>
    <row r="37" spans="1:4" ht="12.75">
      <c r="A37" s="98">
        <v>39721</v>
      </c>
      <c r="B37" s="99">
        <v>0.2651892745979323</v>
      </c>
      <c r="C37" s="99">
        <v>0.358956896130586</v>
      </c>
      <c r="D37" s="99">
        <v>0.3218100819693177</v>
      </c>
    </row>
    <row r="38" spans="1:4" ht="12.75">
      <c r="A38" s="98">
        <v>39752</v>
      </c>
      <c r="B38" s="99">
        <v>0.2594105580132493</v>
      </c>
      <c r="C38" s="99">
        <v>0.34429304435700847</v>
      </c>
      <c r="D38" s="99">
        <v>0.31045484118225675</v>
      </c>
    </row>
    <row r="39" spans="1:4" ht="12.75">
      <c r="A39" s="98">
        <v>39782</v>
      </c>
      <c r="B39" s="99">
        <v>0.25813979427833966</v>
      </c>
      <c r="C39" s="99">
        <v>0.33354594283690786</v>
      </c>
      <c r="D39" s="99">
        <v>0.3032521889835136</v>
      </c>
    </row>
    <row r="40" spans="1:4" ht="12.75">
      <c r="A40" s="98">
        <v>39813</v>
      </c>
      <c r="B40" s="99">
        <v>0.2419385851673994</v>
      </c>
      <c r="C40" s="99">
        <v>0.3167172424923621</v>
      </c>
      <c r="D40" s="99">
        <v>0.2867805781445467</v>
      </c>
    </row>
    <row r="41" spans="1:4" ht="12.75">
      <c r="A41" s="98">
        <v>39844</v>
      </c>
      <c r="B41" s="99">
        <v>0.2142583511393601</v>
      </c>
      <c r="C41" s="99">
        <v>0.3038764105301017</v>
      </c>
      <c r="D41" s="99">
        <v>0.2674957310605137</v>
      </c>
    </row>
    <row r="42" spans="1:4" ht="12.75">
      <c r="A42" s="98">
        <v>39872</v>
      </c>
      <c r="B42" s="99">
        <v>0.19324617091294338</v>
      </c>
      <c r="C42" s="99">
        <v>0.2846033290587122</v>
      </c>
      <c r="D42" s="99">
        <v>0.2472243947498911</v>
      </c>
    </row>
    <row r="43" spans="1:4" ht="12.75">
      <c r="A43" s="98">
        <v>39903</v>
      </c>
      <c r="B43" s="99">
        <v>0.1654846577877549</v>
      </c>
      <c r="C43" s="99">
        <v>0.26665989831972436</v>
      </c>
      <c r="D43" s="99">
        <v>0.22550151121437256</v>
      </c>
    </row>
    <row r="44" spans="1:4" ht="12.75">
      <c r="A44" s="98">
        <v>39933</v>
      </c>
      <c r="B44" s="99">
        <v>0.13782875980631681</v>
      </c>
      <c r="C44" s="99">
        <v>0.2405437411750675</v>
      </c>
      <c r="D44" s="99">
        <v>0.1996204472037888</v>
      </c>
    </row>
    <row r="45" spans="1:4" ht="12.75">
      <c r="A45" s="98">
        <v>39964</v>
      </c>
      <c r="B45" s="99">
        <v>0.1037062316186026</v>
      </c>
      <c r="C45" s="99">
        <v>0.2223614406237424</v>
      </c>
      <c r="D45" s="99">
        <v>0.17536601821833786</v>
      </c>
    </row>
    <row r="46" spans="1:4" ht="12.75">
      <c r="A46" s="98">
        <v>39994</v>
      </c>
      <c r="B46" s="99">
        <v>0.07115712204892466</v>
      </c>
      <c r="C46" s="99">
        <v>0.19976216063107355</v>
      </c>
      <c r="D46" s="99">
        <v>0.1492046582504334</v>
      </c>
    </row>
    <row r="47" spans="1:4" ht="12.75">
      <c r="A47" s="98">
        <v>40025</v>
      </c>
      <c r="B47" s="99">
        <v>0.04982108776430927</v>
      </c>
      <c r="C47" s="99">
        <v>0.18034656922877468</v>
      </c>
      <c r="D47" s="99">
        <v>0.12971479018198728</v>
      </c>
    </row>
    <row r="48" spans="1:4" ht="12.75">
      <c r="A48" s="98">
        <v>40056</v>
      </c>
      <c r="B48" s="99">
        <v>0.02234140646423799</v>
      </c>
      <c r="C48" s="99">
        <v>0.16371540226487058</v>
      </c>
      <c r="D48" s="99">
        <v>0.10921928270711034</v>
      </c>
    </row>
    <row r="49" spans="1:4" ht="12.75">
      <c r="A49" s="98">
        <v>40086</v>
      </c>
      <c r="B49" s="99">
        <v>0.011090105355788138</v>
      </c>
      <c r="C49" s="99">
        <v>0.14891829952513214</v>
      </c>
      <c r="D49" s="99">
        <v>0.0963328493072737</v>
      </c>
    </row>
    <row r="50" spans="1:4" ht="12.75">
      <c r="A50" s="98">
        <v>40087</v>
      </c>
      <c r="B50" s="99">
        <v>-0.00691581810315256</v>
      </c>
      <c r="C50" s="99">
        <v>0.14721579586685896</v>
      </c>
      <c r="D50" s="99">
        <v>0.08903618915685985</v>
      </c>
    </row>
    <row r="51" spans="1:4" ht="12.75">
      <c r="A51" s="98">
        <v>40118</v>
      </c>
      <c r="B51" s="99">
        <v>-0.026713262764079482</v>
      </c>
      <c r="C51" s="99">
        <v>0.13019132295321656</v>
      </c>
      <c r="D51" s="99">
        <v>0.07113540154939346</v>
      </c>
    </row>
    <row r="52" spans="1:4" ht="12.75">
      <c r="A52" s="98">
        <v>40148</v>
      </c>
      <c r="B52" s="99">
        <v>-0.03603497771500952</v>
      </c>
      <c r="C52" s="99">
        <v>0.12386413032748744</v>
      </c>
      <c r="D52" s="99">
        <v>0.06522076656594789</v>
      </c>
    </row>
    <row r="53" spans="1:4" ht="12.75">
      <c r="A53" s="98">
        <v>40179</v>
      </c>
      <c r="B53" s="99">
        <v>-0.03238455820480213</v>
      </c>
      <c r="C53" s="99">
        <v>0.1191147460770261</v>
      </c>
      <c r="D53" s="99">
        <v>0.06402993721491579</v>
      </c>
    </row>
    <row r="54" spans="1:4" ht="12.75">
      <c r="A54" s="98">
        <v>40210</v>
      </c>
      <c r="B54" s="99">
        <v>-0.03450621153181965</v>
      </c>
      <c r="C54" s="99">
        <v>0.116706786404976</v>
      </c>
      <c r="D54" s="99">
        <v>0.0621402236235471</v>
      </c>
    </row>
    <row r="55" spans="1:4" ht="12.75">
      <c r="A55" s="98">
        <v>40238</v>
      </c>
      <c r="B55" s="99">
        <v>-0.05086992293808601</v>
      </c>
      <c r="C55" s="99">
        <v>0.11714755936334109</v>
      </c>
      <c r="D55" s="99">
        <v>0.05682492132519057</v>
      </c>
    </row>
    <row r="56" spans="1:4" ht="12.75">
      <c r="A56" s="98">
        <v>40269</v>
      </c>
      <c r="B56" s="99">
        <v>-0.05224403256488719</v>
      </c>
      <c r="C56" s="99">
        <v>0.11183599702907143</v>
      </c>
      <c r="D56" s="99">
        <v>0.053182951624337615</v>
      </c>
    </row>
    <row r="57" ht="12.75">
      <c r="A57" s="11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4"/>
  <dimension ref="A1:D42"/>
  <sheetViews>
    <sheetView workbookViewId="0" topLeftCell="A1">
      <selection activeCell="C21" sqref="C21"/>
    </sheetView>
  </sheetViews>
  <sheetFormatPr defaultColWidth="9.140625" defaultRowHeight="12.75"/>
  <cols>
    <col min="1" max="1" width="10.28125" style="80" bestFit="1" customWidth="1"/>
    <col min="2" max="2" width="18.140625" style="80" customWidth="1"/>
    <col min="3" max="3" width="18.28125" style="80" customWidth="1"/>
    <col min="4" max="4" width="17.28125" style="80" customWidth="1"/>
    <col min="5" max="16384" width="9.140625" style="80" customWidth="1"/>
  </cols>
  <sheetData>
    <row r="1" ht="12.75">
      <c r="A1" s="80" t="s">
        <v>170</v>
      </c>
    </row>
    <row r="2" ht="12.75">
      <c r="A2" s="113" t="s">
        <v>1</v>
      </c>
    </row>
    <row r="4" spans="2:4" ht="25.5">
      <c r="B4" s="116" t="s">
        <v>167</v>
      </c>
      <c r="C4" s="116" t="s">
        <v>171</v>
      </c>
      <c r="D4" s="49" t="s">
        <v>172</v>
      </c>
    </row>
    <row r="5" spans="1:4" ht="12.75">
      <c r="A5" s="98">
        <v>39142</v>
      </c>
      <c r="B5" s="107">
        <f>3971.37183130001/(1000)</f>
        <v>3.9713718313000075</v>
      </c>
      <c r="C5" s="107">
        <f>3351/(1000)</f>
        <v>3.351</v>
      </c>
      <c r="D5" s="107">
        <f aca="true" t="shared" si="0" ref="D5:D42">-651.674138518333/(1000)</f>
        <v>-0.6516741385183328</v>
      </c>
    </row>
    <row r="6" spans="1:4" ht="12.75">
      <c r="A6" s="98">
        <v>39173</v>
      </c>
      <c r="B6" s="107">
        <f>4170.4225163/(1000)</f>
        <v>4.170422516300003</v>
      </c>
      <c r="C6" s="107">
        <f>3352/(1000)</f>
        <v>3.352</v>
      </c>
      <c r="D6" s="107">
        <f t="shared" si="0"/>
        <v>-0.6516741385183328</v>
      </c>
    </row>
    <row r="7" spans="1:4" ht="12.75">
      <c r="A7" s="98">
        <v>39203</v>
      </c>
      <c r="B7" s="107">
        <f>1077.63064191999/(1000)</f>
        <v>1.0776306419199913</v>
      </c>
      <c r="C7" s="107">
        <f>3353/(1000)</f>
        <v>3.353</v>
      </c>
      <c r="D7" s="107">
        <f t="shared" si="0"/>
        <v>-0.6516741385183328</v>
      </c>
    </row>
    <row r="8" spans="1:4" ht="12.75">
      <c r="A8" s="98">
        <v>39234</v>
      </c>
      <c r="B8" s="107">
        <f>5276.79623570001/(1000)</f>
        <v>5.2767962357000116</v>
      </c>
      <c r="C8" s="107">
        <f>3354/(1000)</f>
        <v>3.354</v>
      </c>
      <c r="D8" s="107">
        <f t="shared" si="0"/>
        <v>-0.6516741385183328</v>
      </c>
    </row>
    <row r="9" spans="1:4" ht="12.75">
      <c r="A9" s="98">
        <v>39264</v>
      </c>
      <c r="B9" s="107">
        <f>2448.58944558999/(1000)</f>
        <v>2.448589445589985</v>
      </c>
      <c r="C9" s="107">
        <f>3355/(1000)</f>
        <v>3.355</v>
      </c>
      <c r="D9" s="107">
        <f t="shared" si="0"/>
        <v>-0.6516741385183328</v>
      </c>
    </row>
    <row r="10" spans="1:4" ht="12.75">
      <c r="A10" s="98">
        <v>39295</v>
      </c>
      <c r="B10" s="107">
        <f>2571.89544062/(1000)</f>
        <v>2.571895440620002</v>
      </c>
      <c r="C10" s="107">
        <f>3356/(1000)</f>
        <v>3.356</v>
      </c>
      <c r="D10" s="107">
        <f t="shared" si="0"/>
        <v>-0.6516741385183328</v>
      </c>
    </row>
    <row r="11" spans="1:4" ht="12.75">
      <c r="A11" s="98">
        <v>39326</v>
      </c>
      <c r="B11" s="107">
        <f>4625.1532075/(1000)</f>
        <v>4.625153207500001</v>
      </c>
      <c r="C11" s="107">
        <f aca="true" t="shared" si="1" ref="C11:C42">3357/(1000)</f>
        <v>3.357</v>
      </c>
      <c r="D11" s="107">
        <f t="shared" si="0"/>
        <v>-0.6516741385183328</v>
      </c>
    </row>
    <row r="12" spans="1:4" ht="12.75">
      <c r="A12" s="98">
        <v>39356</v>
      </c>
      <c r="B12" s="107">
        <f>3283.11145600002/(1000)</f>
        <v>3.2831114560000185</v>
      </c>
      <c r="C12" s="107">
        <f t="shared" si="1"/>
        <v>3.357</v>
      </c>
      <c r="D12" s="107">
        <f t="shared" si="0"/>
        <v>-0.6516741385183328</v>
      </c>
    </row>
    <row r="13" spans="1:4" ht="12.75">
      <c r="A13" s="98">
        <v>39416</v>
      </c>
      <c r="B13" s="107">
        <f>3150.69480389999/(1000)</f>
        <v>3.150694803899992</v>
      </c>
      <c r="C13" s="107">
        <f t="shared" si="1"/>
        <v>3.357</v>
      </c>
      <c r="D13" s="107">
        <f t="shared" si="0"/>
        <v>-0.6516741385183328</v>
      </c>
    </row>
    <row r="14" spans="1:4" ht="12.75">
      <c r="A14" s="98">
        <v>39447</v>
      </c>
      <c r="B14" s="107">
        <f>-212.379951199999/(1000)</f>
        <v>-0.2123799511999993</v>
      </c>
      <c r="C14" s="107">
        <f t="shared" si="1"/>
        <v>3.357</v>
      </c>
      <c r="D14" s="107">
        <f t="shared" si="0"/>
        <v>-0.6516741385183328</v>
      </c>
    </row>
    <row r="15" spans="1:4" ht="12.75">
      <c r="A15" s="98">
        <v>39478</v>
      </c>
      <c r="B15" s="107">
        <f>4824.01808940001/(1000)</f>
        <v>4.82401808940001</v>
      </c>
      <c r="C15" s="107">
        <f t="shared" si="1"/>
        <v>3.357</v>
      </c>
      <c r="D15" s="107">
        <f t="shared" si="0"/>
        <v>-0.6516741385183328</v>
      </c>
    </row>
    <row r="16" spans="1:4" ht="12.75">
      <c r="A16" s="98">
        <v>39507</v>
      </c>
      <c r="B16" s="107">
        <f>3688.37288399998/(1000)</f>
        <v>3.68837288399998</v>
      </c>
      <c r="C16" s="107">
        <f t="shared" si="1"/>
        <v>3.357</v>
      </c>
      <c r="D16" s="107">
        <f t="shared" si="0"/>
        <v>-0.6516741385183328</v>
      </c>
    </row>
    <row r="17" spans="1:4" ht="12.75">
      <c r="A17" s="98">
        <v>39538</v>
      </c>
      <c r="B17" s="107">
        <f>4447.48961369002/(1000)</f>
        <v>4.447489613690018</v>
      </c>
      <c r="C17" s="107">
        <f t="shared" si="1"/>
        <v>3.357</v>
      </c>
      <c r="D17" s="107">
        <f t="shared" si="0"/>
        <v>-0.6516741385183328</v>
      </c>
    </row>
    <row r="18" spans="1:4" ht="12.75">
      <c r="A18" s="98">
        <v>39568</v>
      </c>
      <c r="B18" s="107">
        <f>3813.6280782/(1000)</f>
        <v>3.8136280781999976</v>
      </c>
      <c r="C18" s="107">
        <f t="shared" si="1"/>
        <v>3.357</v>
      </c>
      <c r="D18" s="107">
        <f t="shared" si="0"/>
        <v>-0.6516741385183328</v>
      </c>
    </row>
    <row r="19" spans="1:4" ht="12.75">
      <c r="A19" s="98">
        <v>39599</v>
      </c>
      <c r="B19" s="107">
        <f>4713.15632669999/(1000)</f>
        <v>4.713156326699993</v>
      </c>
      <c r="C19" s="107">
        <f t="shared" si="1"/>
        <v>3.357</v>
      </c>
      <c r="D19" s="107">
        <f t="shared" si="0"/>
        <v>-0.6516741385183328</v>
      </c>
    </row>
    <row r="20" spans="1:4" ht="12.75">
      <c r="A20" s="98">
        <v>39629</v>
      </c>
      <c r="B20" s="107">
        <f>4249.33725819999/(1000)</f>
        <v>4.24933725819999</v>
      </c>
      <c r="C20" s="107">
        <f t="shared" si="1"/>
        <v>3.357</v>
      </c>
      <c r="D20" s="107">
        <f t="shared" si="0"/>
        <v>-0.6516741385183328</v>
      </c>
    </row>
    <row r="21" spans="1:4" ht="12.75">
      <c r="A21" s="98">
        <v>39660</v>
      </c>
      <c r="B21" s="107">
        <f>3445.364469/(1000)</f>
        <v>3.4453644690000003</v>
      </c>
      <c r="C21" s="107">
        <f t="shared" si="1"/>
        <v>3.357</v>
      </c>
      <c r="D21" s="107">
        <f t="shared" si="0"/>
        <v>-0.6516741385183328</v>
      </c>
    </row>
    <row r="22" spans="1:4" ht="12.75">
      <c r="A22" s="98">
        <v>39691</v>
      </c>
      <c r="B22" s="107">
        <f>4637.94174670001/(1000)</f>
        <v>4.637941746700015</v>
      </c>
      <c r="C22" s="107">
        <f t="shared" si="1"/>
        <v>3.357</v>
      </c>
      <c r="D22" s="107">
        <f t="shared" si="0"/>
        <v>-0.6516741385183328</v>
      </c>
    </row>
    <row r="23" spans="1:4" ht="12.75">
      <c r="A23" s="98">
        <v>39721</v>
      </c>
      <c r="B23" s="107">
        <f>2590.77279154/(1000)</f>
        <v>2.5907727915400027</v>
      </c>
      <c r="C23" s="107">
        <f t="shared" si="1"/>
        <v>3.357</v>
      </c>
      <c r="D23" s="107">
        <f t="shared" si="0"/>
        <v>-0.6516741385183328</v>
      </c>
    </row>
    <row r="24" spans="1:4" ht="12.75">
      <c r="A24" s="98">
        <v>39752</v>
      </c>
      <c r="B24" s="107">
        <f>3131.00325269999/(1000)</f>
        <v>3.131003252699994</v>
      </c>
      <c r="C24" s="107">
        <f t="shared" si="1"/>
        <v>3.357</v>
      </c>
      <c r="D24" s="107">
        <f t="shared" si="0"/>
        <v>-0.6516741385183328</v>
      </c>
    </row>
    <row r="25" spans="1:4" ht="12.75">
      <c r="A25" s="98">
        <v>39782</v>
      </c>
      <c r="B25" s="107">
        <f>3770.96996510001/(1000)</f>
        <v>3.7709699651000137</v>
      </c>
      <c r="C25" s="107">
        <f t="shared" si="1"/>
        <v>3.357</v>
      </c>
      <c r="D25" s="107">
        <f t="shared" si="0"/>
        <v>-0.6516741385183328</v>
      </c>
    </row>
    <row r="26" spans="1:4" ht="12.75">
      <c r="A26" s="98">
        <v>39813</v>
      </c>
      <c r="B26" s="107">
        <f>-3029.57502770003/(1000)</f>
        <v>-3.029575027700029</v>
      </c>
      <c r="C26" s="107">
        <f t="shared" si="1"/>
        <v>3.357</v>
      </c>
      <c r="D26" s="107">
        <f t="shared" si="0"/>
        <v>-0.6516741385183328</v>
      </c>
    </row>
    <row r="27" spans="1:4" ht="12.75">
      <c r="A27" s="98">
        <v>39844</v>
      </c>
      <c r="B27" s="107">
        <f>1255.08401360001/(1000)</f>
        <v>1.2550840136000088</v>
      </c>
      <c r="C27" s="107">
        <f t="shared" si="1"/>
        <v>3.357</v>
      </c>
      <c r="D27" s="107">
        <f t="shared" si="0"/>
        <v>-0.6516741385183328</v>
      </c>
    </row>
    <row r="28" spans="1:4" ht="12.75">
      <c r="A28" s="98">
        <v>39872</v>
      </c>
      <c r="B28" s="107">
        <f>806.002660699995/(1000)</f>
        <v>0.8060026606999945</v>
      </c>
      <c r="C28" s="107">
        <f t="shared" si="1"/>
        <v>3.357</v>
      </c>
      <c r="D28" s="107">
        <f t="shared" si="0"/>
        <v>-0.6516741385183328</v>
      </c>
    </row>
    <row r="29" spans="1:4" ht="12.75">
      <c r="A29" s="98">
        <v>39903</v>
      </c>
      <c r="B29" s="107">
        <f>329.488882910014/(1000)</f>
        <v>0.3294888829100145</v>
      </c>
      <c r="C29" s="107">
        <f t="shared" si="1"/>
        <v>3.357</v>
      </c>
      <c r="D29" s="107">
        <f t="shared" si="0"/>
        <v>-0.6516741385183328</v>
      </c>
    </row>
    <row r="30" spans="1:4" ht="12.75">
      <c r="A30" s="98">
        <v>39933</v>
      </c>
      <c r="B30" s="107">
        <f>-688.028583999994/(1000)</f>
        <v>-0.6880285839999942</v>
      </c>
      <c r="C30" s="107">
        <f t="shared" si="1"/>
        <v>3.357</v>
      </c>
      <c r="D30" s="107">
        <f t="shared" si="0"/>
        <v>-0.6516741385183328</v>
      </c>
    </row>
    <row r="31" spans="1:4" ht="12.75">
      <c r="A31" s="98">
        <v>39964</v>
      </c>
      <c r="B31" s="107">
        <f>-1114.59967340001/(1000)</f>
        <v>-1.1145996734000059</v>
      </c>
      <c r="C31" s="107">
        <f t="shared" si="1"/>
        <v>3.357</v>
      </c>
      <c r="D31" s="107">
        <f t="shared" si="0"/>
        <v>-0.6516741385183328</v>
      </c>
    </row>
    <row r="32" spans="1:4" ht="12.75">
      <c r="A32" s="98">
        <v>39994</v>
      </c>
      <c r="B32" s="107">
        <f>-1644.58259526/(1000)</f>
        <v>-1.644582595260001</v>
      </c>
      <c r="C32" s="107">
        <f t="shared" si="1"/>
        <v>3.357</v>
      </c>
      <c r="D32" s="107">
        <f t="shared" si="0"/>
        <v>-0.6516741385183328</v>
      </c>
    </row>
    <row r="33" spans="1:4" ht="12.75">
      <c r="A33" s="98">
        <v>40025</v>
      </c>
      <c r="B33" s="107">
        <f>-492.998468000013/(1000)</f>
        <v>-0.4929984680000134</v>
      </c>
      <c r="C33" s="107">
        <f t="shared" si="1"/>
        <v>3.357</v>
      </c>
      <c r="D33" s="107">
        <f t="shared" si="0"/>
        <v>-0.6516741385183328</v>
      </c>
    </row>
    <row r="34" spans="1:4" ht="12.75">
      <c r="A34" s="98">
        <v>40056</v>
      </c>
      <c r="B34" s="107">
        <f>-597.075601599976/(1000)</f>
        <v>-0.5970756015999765</v>
      </c>
      <c r="C34" s="107">
        <f t="shared" si="1"/>
        <v>3.357</v>
      </c>
      <c r="D34" s="107">
        <f t="shared" si="0"/>
        <v>-0.6516741385183328</v>
      </c>
    </row>
    <row r="35" spans="1:4" ht="12.75">
      <c r="A35" s="98">
        <v>40086</v>
      </c>
      <c r="B35" s="107">
        <f>391.873448999994/(1000)</f>
        <v>0.39187344899999427</v>
      </c>
      <c r="C35" s="107">
        <f t="shared" si="1"/>
        <v>3.357</v>
      </c>
      <c r="D35" s="107">
        <f t="shared" si="0"/>
        <v>-0.6516741385183328</v>
      </c>
    </row>
    <row r="36" spans="1:4" ht="12.75">
      <c r="A36" s="98">
        <v>40087</v>
      </c>
      <c r="B36" s="107">
        <f>-569.075188070001/(1000)</f>
        <v>-0.5690751880700007</v>
      </c>
      <c r="C36" s="107">
        <f t="shared" si="1"/>
        <v>3.357</v>
      </c>
      <c r="D36" s="107">
        <f t="shared" si="0"/>
        <v>-0.6516741385183328</v>
      </c>
    </row>
    <row r="37" spans="1:4" ht="12.75">
      <c r="A37" s="98">
        <v>40118</v>
      </c>
      <c r="B37" s="107">
        <f>-488.030232000003/(1000)</f>
        <v>-0.488030232000003</v>
      </c>
      <c r="C37" s="107">
        <f t="shared" si="1"/>
        <v>3.357</v>
      </c>
      <c r="D37" s="107">
        <f t="shared" si="0"/>
        <v>-0.6516741385183328</v>
      </c>
    </row>
    <row r="38" spans="1:4" ht="12.75">
      <c r="A38" s="98">
        <v>40148</v>
      </c>
      <c r="B38" s="107">
        <f>-5008.14832610001/(1000)</f>
        <v>-5.008148326100012</v>
      </c>
      <c r="C38" s="107">
        <f t="shared" si="1"/>
        <v>3.357</v>
      </c>
      <c r="D38" s="107">
        <f t="shared" si="0"/>
        <v>-0.6516741385183328</v>
      </c>
    </row>
    <row r="39" spans="1:4" ht="12.75">
      <c r="A39" s="98">
        <v>40179</v>
      </c>
      <c r="B39" s="107">
        <f>1994.52505490002/(1000)</f>
        <v>1.9945250549000153</v>
      </c>
      <c r="C39" s="107">
        <f t="shared" si="1"/>
        <v>3.357</v>
      </c>
      <c r="D39" s="107">
        <f t="shared" si="0"/>
        <v>-0.6516741385183328</v>
      </c>
    </row>
    <row r="40" spans="1:4" ht="12.75">
      <c r="A40" s="98">
        <v>40210</v>
      </c>
      <c r="B40" s="107">
        <f>300.742874199999/(1000)</f>
        <v>0.3007428741999993</v>
      </c>
      <c r="C40" s="107">
        <f t="shared" si="1"/>
        <v>3.357</v>
      </c>
      <c r="D40" s="107">
        <f t="shared" si="0"/>
        <v>-0.6516741385183328</v>
      </c>
    </row>
    <row r="41" spans="1:4" ht="12.75">
      <c r="A41" s="98">
        <v>40238</v>
      </c>
      <c r="B41" s="107">
        <f>-3232.65637600002/(1000)</f>
        <v>-3.2326563760000173</v>
      </c>
      <c r="C41" s="107">
        <f t="shared" si="1"/>
        <v>3.357</v>
      </c>
      <c r="D41" s="107">
        <f t="shared" si="0"/>
        <v>-0.6516741385183328</v>
      </c>
    </row>
    <row r="42" spans="1:4" ht="12.75">
      <c r="A42" s="98">
        <v>40269</v>
      </c>
      <c r="B42" s="107">
        <f>-915.350244809993/(1000)</f>
        <v>-0.9153502448099933</v>
      </c>
      <c r="C42" s="107">
        <f t="shared" si="1"/>
        <v>3.357</v>
      </c>
      <c r="D42" s="107">
        <f t="shared" si="0"/>
        <v>-0.6516741385183328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Golajewska</dc:creator>
  <cp:keywords/>
  <dc:description/>
  <cp:lastModifiedBy>sf13sz</cp:lastModifiedBy>
  <dcterms:created xsi:type="dcterms:W3CDTF">2010-07-08T11:19:33Z</dcterms:created>
  <dcterms:modified xsi:type="dcterms:W3CDTF">2010-07-12T10:37:47Z</dcterms:modified>
  <cp:category/>
  <cp:version/>
  <cp:contentType/>
  <cp:contentStatus/>
</cp:coreProperties>
</file>