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codeName="ThisWorkbook" defaultThemeVersion="124226"/>
  <xr:revisionPtr revIDLastSave="0" documentId="13_ncr:1_{112E0E39-6DED-4720-8F6F-07188C7C4EA1}" xr6:coauthVersionLast="36" xr6:coauthVersionMax="36" xr10:uidLastSave="{00000000-0000-0000-0000-000000000000}"/>
  <bookViews>
    <workbookView xWindow="0" yWindow="0" windowWidth="28800" windowHeight="11625" tabRatio="885" xr2:uid="{00000000-000D-0000-FFFF-FFFF00000000}"/>
  </bookViews>
  <sheets>
    <sheet name="Front" sheetId="97" r:id="rId1"/>
    <sheet name="A1" sheetId="30" r:id="rId2"/>
    <sheet name="A1 - korekta" sheetId="98" r:id="rId3"/>
    <sheet name="A2" sheetId="90" r:id="rId4"/>
    <sheet name="A2 - korekta" sheetId="99" r:id="rId5"/>
    <sheet name="A3" sheetId="91" r:id="rId6"/>
    <sheet name="A3 - korekta" sheetId="100" r:id="rId7"/>
    <sheet name="A4" sheetId="92" r:id="rId8"/>
    <sheet name="A4 - korekta" sheetId="101" r:id="rId9"/>
    <sheet name="B" sheetId="38" r:id="rId10"/>
    <sheet name="B - korekta" sheetId="102" r:id="rId11"/>
  </sheets>
  <definedNames>
    <definedName name="_xlnm.Print_Area" localSheetId="1">'A1'!$B$1:$N$137</definedName>
    <definedName name="_xlnm.Print_Area" localSheetId="2">'A1 - korekta'!$B$1:$N$137</definedName>
    <definedName name="_xlnm.Print_Area" localSheetId="3">'A2'!$B$1:$AA$137</definedName>
    <definedName name="_xlnm.Print_Area" localSheetId="4">'A2 - korekta'!$B$1:$AA$137</definedName>
    <definedName name="_xlnm.Print_Area" localSheetId="5">'A3'!$B$1:$AB$139</definedName>
    <definedName name="_xlnm.Print_Area" localSheetId="6">'A3 - korekta'!$B$1:$AB$139</definedName>
    <definedName name="_xlnm.Print_Area" localSheetId="7">'A4'!$B$1:$AN$137</definedName>
    <definedName name="_xlnm.Print_Area" localSheetId="8">'A4 - korekta'!$B$1:$AN$137</definedName>
    <definedName name="_xlnm.Print_Area" localSheetId="9">B!$B$1:$AR$57</definedName>
    <definedName name="_xlnm.Print_Area" localSheetId="10">'B - korekta'!$B$1:$AR$57</definedName>
    <definedName name="RgFwd" localSheetId="2">#REF!</definedName>
    <definedName name="RgFwd" localSheetId="4">#REF!</definedName>
    <definedName name="RgFwd" localSheetId="6">#REF!</definedName>
    <definedName name="RgFwd" localSheetId="8">#REF!</definedName>
    <definedName name="RgFwd" localSheetId="10">#REF!</definedName>
    <definedName name="RgFwd">#REF!</definedName>
    <definedName name="RgMatFwd" localSheetId="2">#REF!</definedName>
    <definedName name="RgMatFwd" localSheetId="4">#REF!</definedName>
    <definedName name="RgMatFwd" localSheetId="6">#REF!</definedName>
    <definedName name="RgMatFwd" localSheetId="8">#REF!</definedName>
    <definedName name="RgMatFwd" localSheetId="10">#REF!</definedName>
    <definedName name="RgMatFwd">#REF!</definedName>
    <definedName name="RgMatSwaps" localSheetId="2">#REF!</definedName>
    <definedName name="RgMatSwaps" localSheetId="4">#REF!</definedName>
    <definedName name="RgMatSwaps" localSheetId="6">#REF!</definedName>
    <definedName name="RgMatSwaps" localSheetId="8">#REF!</definedName>
    <definedName name="RgMatSwaps" localSheetId="10">#REF!</definedName>
    <definedName name="RgMatSwaps">#REF!</definedName>
    <definedName name="RgSpot" localSheetId="2">#REF!</definedName>
    <definedName name="RgSpot" localSheetId="4">#REF!</definedName>
    <definedName name="RgSpot" localSheetId="6">#REF!</definedName>
    <definedName name="RgSpot" localSheetId="8">#REF!</definedName>
    <definedName name="RgSpot" localSheetId="10">#REF!</definedName>
    <definedName name="RgSpot">#REF!</definedName>
    <definedName name="RgSwaps" localSheetId="2">#REF!</definedName>
    <definedName name="RgSwaps" localSheetId="4">#REF!</definedName>
    <definedName name="RgSwaps" localSheetId="6">#REF!</definedName>
    <definedName name="RgSwaps" localSheetId="8">#REF!</definedName>
    <definedName name="RgSwaps" localSheetId="10">#REF!</definedName>
    <definedName name="RgSwaps">#REF!</definedName>
    <definedName name="_xlnm.Print_Titles" localSheetId="1">'A1'!$B:$C,'A1'!$1:$8</definedName>
    <definedName name="_xlnm.Print_Titles" localSheetId="2">'A1 - korekta'!$B:$C,'A1 - korekta'!$1:$8</definedName>
    <definedName name="_xlnm.Print_Titles" localSheetId="3">'A2'!$B:$C,'A2'!$1:$8</definedName>
    <definedName name="_xlnm.Print_Titles" localSheetId="4">'A2 - korekta'!$B:$C,'A2 - korekta'!$1:$8</definedName>
    <definedName name="_xlnm.Print_Titles" localSheetId="5">'A3'!$B:$C,'A3'!$1:$8</definedName>
    <definedName name="_xlnm.Print_Titles" localSheetId="6">'A3 - korekta'!$B:$C,'A3 - korekta'!$1:$8</definedName>
    <definedName name="_xlnm.Print_Titles" localSheetId="7">'A4'!$B:$C,'A4'!$1:$8</definedName>
    <definedName name="_xlnm.Print_Titles" localSheetId="8">'A4 - korekta'!$B:$C,'A4 - korekta'!$1:$8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P52" i="102" l="1"/>
  <c r="AP53" i="102" s="1"/>
  <c r="AO52" i="102"/>
  <c r="AO53" i="102" s="1"/>
  <c r="AN52" i="102"/>
  <c r="AN53" i="102" s="1"/>
  <c r="AM52" i="102"/>
  <c r="AM53" i="102" s="1"/>
  <c r="AL52" i="102"/>
  <c r="AL55" i="102" s="1"/>
  <c r="AK52" i="102"/>
  <c r="AK53" i="102" s="1"/>
  <c r="AJ52" i="102"/>
  <c r="AJ53" i="102" s="1"/>
  <c r="AI52" i="102"/>
  <c r="AI53" i="102" s="1"/>
  <c r="AH52" i="102"/>
  <c r="AH53" i="102" s="1"/>
  <c r="AG52" i="102"/>
  <c r="AG53" i="102" s="1"/>
  <c r="AF52" i="102"/>
  <c r="AF53" i="102" s="1"/>
  <c r="AE52" i="102"/>
  <c r="AE53" i="102" s="1"/>
  <c r="AD52" i="102"/>
  <c r="AD53" i="102" s="1"/>
  <c r="AC52" i="102"/>
  <c r="AC53" i="102" s="1"/>
  <c r="AB52" i="102"/>
  <c r="AB53" i="102" s="1"/>
  <c r="AA52" i="102"/>
  <c r="AA53" i="102" s="1"/>
  <c r="Z52" i="102"/>
  <c r="Z55" i="102" s="1"/>
  <c r="Y52" i="102"/>
  <c r="Y53" i="102" s="1"/>
  <c r="X52" i="102"/>
  <c r="X53" i="102" s="1"/>
  <c r="W52" i="102"/>
  <c r="W53" i="102" s="1"/>
  <c r="V52" i="102"/>
  <c r="V55" i="102" s="1"/>
  <c r="U52" i="102"/>
  <c r="U53" i="102" s="1"/>
  <c r="T52" i="102"/>
  <c r="T53" i="102" s="1"/>
  <c r="S52" i="102"/>
  <c r="S53" i="102" s="1"/>
  <c r="R52" i="102"/>
  <c r="R53" i="102" s="1"/>
  <c r="Q52" i="102"/>
  <c r="Q53" i="102" s="1"/>
  <c r="P52" i="102"/>
  <c r="P53" i="102" s="1"/>
  <c r="O52" i="102"/>
  <c r="O53" i="102" s="1"/>
  <c r="N52" i="102"/>
  <c r="N55" i="102" s="1"/>
  <c r="M52" i="102"/>
  <c r="M53" i="102" s="1"/>
  <c r="L52" i="102"/>
  <c r="L53" i="102" s="1"/>
  <c r="K52" i="102"/>
  <c r="K53" i="102" s="1"/>
  <c r="J52" i="102"/>
  <c r="J53" i="102" s="1"/>
  <c r="I52" i="102"/>
  <c r="I53" i="102" s="1"/>
  <c r="H52" i="102"/>
  <c r="H53" i="102" s="1"/>
  <c r="G52" i="102"/>
  <c r="G53" i="102" s="1"/>
  <c r="F52" i="102"/>
  <c r="F55" i="102" s="1"/>
  <c r="E52" i="102"/>
  <c r="E53" i="102" s="1"/>
  <c r="D52" i="102"/>
  <c r="AQ52" i="102" s="1"/>
  <c r="AQ51" i="102"/>
  <c r="AQ50" i="102"/>
  <c r="AQ49" i="102"/>
  <c r="AQ48" i="102"/>
  <c r="AQ47" i="102"/>
  <c r="AQ46" i="102"/>
  <c r="AQ45" i="102"/>
  <c r="AQ44" i="102"/>
  <c r="AQ43" i="102"/>
  <c r="AP41" i="102"/>
  <c r="AO41" i="102"/>
  <c r="AN41" i="102"/>
  <c r="AM41" i="102"/>
  <c r="AL41" i="102"/>
  <c r="AK41" i="102"/>
  <c r="AJ41" i="102"/>
  <c r="AI41" i="102"/>
  <c r="AH41" i="102"/>
  <c r="AG41" i="102"/>
  <c r="AF41" i="102"/>
  <c r="AE41" i="102"/>
  <c r="AD41" i="102"/>
  <c r="AC41" i="102"/>
  <c r="AB41" i="102"/>
  <c r="AA41" i="102"/>
  <c r="Z41" i="102"/>
  <c r="Y41" i="102"/>
  <c r="X41" i="102"/>
  <c r="W41" i="102"/>
  <c r="V41" i="102"/>
  <c r="U41" i="102"/>
  <c r="T41" i="102"/>
  <c r="S41" i="102"/>
  <c r="R41" i="102"/>
  <c r="Q41" i="102"/>
  <c r="P41" i="102"/>
  <c r="O41" i="102"/>
  <c r="N41" i="102"/>
  <c r="M41" i="102"/>
  <c r="L41" i="102"/>
  <c r="K41" i="102"/>
  <c r="J41" i="102"/>
  <c r="I41" i="102"/>
  <c r="H41" i="102"/>
  <c r="G41" i="102"/>
  <c r="AQ41" i="102" s="1"/>
  <c r="F41" i="102"/>
  <c r="E41" i="102"/>
  <c r="D41" i="102"/>
  <c r="AQ40" i="102"/>
  <c r="AQ39" i="102"/>
  <c r="AQ38" i="102"/>
  <c r="AQ37" i="102"/>
  <c r="AQ36" i="102"/>
  <c r="AQ35" i="102"/>
  <c r="AQ34" i="102"/>
  <c r="AQ33" i="102"/>
  <c r="AQ32" i="102"/>
  <c r="AP29" i="102"/>
  <c r="AO29" i="102"/>
  <c r="AN29" i="102"/>
  <c r="AM29" i="102"/>
  <c r="AL29" i="102"/>
  <c r="AK29" i="102"/>
  <c r="AJ29" i="102"/>
  <c r="AI29" i="102"/>
  <c r="AH29" i="102"/>
  <c r="AG29" i="102"/>
  <c r="AF29" i="102"/>
  <c r="AE29" i="102"/>
  <c r="AD29" i="102"/>
  <c r="AC29" i="102"/>
  <c r="AB29" i="102"/>
  <c r="AA29" i="102"/>
  <c r="Z29" i="102"/>
  <c r="Y29" i="102"/>
  <c r="X29" i="102"/>
  <c r="W29" i="102"/>
  <c r="V29" i="102"/>
  <c r="U29" i="102"/>
  <c r="T29" i="102"/>
  <c r="S29" i="102"/>
  <c r="R29" i="102"/>
  <c r="Q29" i="102"/>
  <c r="P29" i="102"/>
  <c r="O29" i="102"/>
  <c r="N29" i="102"/>
  <c r="M29" i="102"/>
  <c r="L29" i="102"/>
  <c r="K29" i="102"/>
  <c r="J29" i="102"/>
  <c r="I29" i="102"/>
  <c r="H29" i="102"/>
  <c r="G29" i="102"/>
  <c r="F29" i="102"/>
  <c r="E29" i="102"/>
  <c r="D29" i="102"/>
  <c r="AQ29" i="102" s="1"/>
  <c r="AQ28" i="102"/>
  <c r="AQ27" i="102"/>
  <c r="AQ26" i="102"/>
  <c r="AQ25" i="102"/>
  <c r="AQ24" i="102"/>
  <c r="AQ23" i="102"/>
  <c r="AQ22" i="102"/>
  <c r="AQ21" i="102"/>
  <c r="AQ20" i="102"/>
  <c r="AP18" i="102"/>
  <c r="AO18" i="102"/>
  <c r="AO55" i="102" s="1"/>
  <c r="AN18" i="102"/>
  <c r="AN55" i="102" s="1"/>
  <c r="AM18" i="102"/>
  <c r="AM55" i="102" s="1"/>
  <c r="AL18" i="102"/>
  <c r="AK18" i="102"/>
  <c r="AK55" i="102" s="1"/>
  <c r="AJ18" i="102"/>
  <c r="AJ55" i="102" s="1"/>
  <c r="AI18" i="102"/>
  <c r="AI55" i="102" s="1"/>
  <c r="AH18" i="102"/>
  <c r="AG18" i="102"/>
  <c r="AG55" i="102" s="1"/>
  <c r="AF18" i="102"/>
  <c r="AF55" i="102" s="1"/>
  <c r="AE18" i="102"/>
  <c r="AE55" i="102" s="1"/>
  <c r="AD18" i="102"/>
  <c r="AC18" i="102"/>
  <c r="AC55" i="102" s="1"/>
  <c r="AB18" i="102"/>
  <c r="AB55" i="102" s="1"/>
  <c r="AA18" i="102"/>
  <c r="AA55" i="102" s="1"/>
  <c r="Z18" i="102"/>
  <c r="Y18" i="102"/>
  <c r="Y55" i="102" s="1"/>
  <c r="X18" i="102"/>
  <c r="X55" i="102" s="1"/>
  <c r="W18" i="102"/>
  <c r="W55" i="102" s="1"/>
  <c r="V18" i="102"/>
  <c r="U18" i="102"/>
  <c r="U55" i="102" s="1"/>
  <c r="T18" i="102"/>
  <c r="T55" i="102" s="1"/>
  <c r="S18" i="102"/>
  <c r="S55" i="102" s="1"/>
  <c r="R18" i="102"/>
  <c r="Q18" i="102"/>
  <c r="Q55" i="102" s="1"/>
  <c r="P18" i="102"/>
  <c r="P55" i="102" s="1"/>
  <c r="O18" i="102"/>
  <c r="O55" i="102" s="1"/>
  <c r="N18" i="102"/>
  <c r="M18" i="102"/>
  <c r="M55" i="102" s="1"/>
  <c r="L18" i="102"/>
  <c r="L55" i="102" s="1"/>
  <c r="K18" i="102"/>
  <c r="K55" i="102" s="1"/>
  <c r="J18" i="102"/>
  <c r="I18" i="102"/>
  <c r="I55" i="102" s="1"/>
  <c r="H18" i="102"/>
  <c r="H55" i="102" s="1"/>
  <c r="G18" i="102"/>
  <c r="G55" i="102" s="1"/>
  <c r="F18" i="102"/>
  <c r="E18" i="102"/>
  <c r="E55" i="102" s="1"/>
  <c r="D18" i="102"/>
  <c r="D55" i="102" s="1"/>
  <c r="AQ17" i="102"/>
  <c r="AQ16" i="102"/>
  <c r="AQ15" i="102"/>
  <c r="AQ14" i="102"/>
  <c r="AQ13" i="102"/>
  <c r="AQ12" i="102"/>
  <c r="AQ11" i="102"/>
  <c r="AQ10" i="102"/>
  <c r="AQ9" i="102"/>
  <c r="AM136" i="101"/>
  <c r="AL136" i="101"/>
  <c r="AK136" i="101"/>
  <c r="AJ136" i="101"/>
  <c r="AI136" i="101"/>
  <c r="AH136" i="101"/>
  <c r="AG136" i="101"/>
  <c r="AF136" i="101"/>
  <c r="AE136" i="101"/>
  <c r="AD136" i="101"/>
  <c r="AB136" i="101"/>
  <c r="AA136" i="101"/>
  <c r="Z136" i="101"/>
  <c r="Y136" i="101"/>
  <c r="X136" i="101"/>
  <c r="W136" i="101"/>
  <c r="V136" i="101"/>
  <c r="U136" i="101"/>
  <c r="T136" i="101"/>
  <c r="S136" i="101"/>
  <c r="R136" i="101"/>
  <c r="Q136" i="101"/>
  <c r="P136" i="101"/>
  <c r="O136" i="101"/>
  <c r="N136" i="101"/>
  <c r="M136" i="101"/>
  <c r="L136" i="101"/>
  <c r="K136" i="101"/>
  <c r="J136" i="101"/>
  <c r="I136" i="101"/>
  <c r="H136" i="101"/>
  <c r="G136" i="101"/>
  <c r="F136" i="101"/>
  <c r="E136" i="101"/>
  <c r="D136" i="101"/>
  <c r="AM135" i="101"/>
  <c r="AL135" i="101"/>
  <c r="AK135" i="101"/>
  <c r="AJ135" i="101"/>
  <c r="AI135" i="101"/>
  <c r="AH135" i="101"/>
  <c r="AG135" i="101"/>
  <c r="AF135" i="101"/>
  <c r="AE135" i="101"/>
  <c r="AD135" i="101"/>
  <c r="AB135" i="101"/>
  <c r="AA135" i="101"/>
  <c r="Z135" i="101"/>
  <c r="Y135" i="101"/>
  <c r="X135" i="101"/>
  <c r="W135" i="101"/>
  <c r="V135" i="101"/>
  <c r="U135" i="101"/>
  <c r="T135" i="101"/>
  <c r="S135" i="101"/>
  <c r="R135" i="101"/>
  <c r="Q135" i="101"/>
  <c r="P135" i="101"/>
  <c r="O135" i="101"/>
  <c r="N135" i="101"/>
  <c r="M135" i="101"/>
  <c r="L135" i="101"/>
  <c r="K135" i="101"/>
  <c r="J135" i="101"/>
  <c r="I135" i="101"/>
  <c r="H135" i="101"/>
  <c r="G135" i="101"/>
  <c r="F135" i="101"/>
  <c r="E135" i="101"/>
  <c r="D135" i="101"/>
  <c r="AM130" i="101"/>
  <c r="AM133" i="101" s="1"/>
  <c r="AL130" i="101"/>
  <c r="AL133" i="101" s="1"/>
  <c r="AK130" i="101"/>
  <c r="AK133" i="101" s="1"/>
  <c r="AJ130" i="101"/>
  <c r="AJ133" i="101" s="1"/>
  <c r="AI130" i="101"/>
  <c r="AI133" i="101" s="1"/>
  <c r="AH130" i="101"/>
  <c r="AH133" i="101" s="1"/>
  <c r="AG130" i="101"/>
  <c r="AG133" i="101" s="1"/>
  <c r="AF130" i="101"/>
  <c r="AF133" i="101" s="1"/>
  <c r="AE130" i="101"/>
  <c r="AE133" i="101" s="1"/>
  <c r="AD130" i="101"/>
  <c r="AD133" i="101" s="1"/>
  <c r="AB130" i="101"/>
  <c r="AB133" i="101" s="1"/>
  <c r="AA130" i="101"/>
  <c r="AA133" i="101" s="1"/>
  <c r="Z130" i="101"/>
  <c r="Z133" i="101" s="1"/>
  <c r="Y130" i="101"/>
  <c r="Y133" i="101" s="1"/>
  <c r="X130" i="101"/>
  <c r="X133" i="101" s="1"/>
  <c r="W130" i="101"/>
  <c r="W133" i="101" s="1"/>
  <c r="V130" i="101"/>
  <c r="V133" i="101" s="1"/>
  <c r="U130" i="101"/>
  <c r="U133" i="101" s="1"/>
  <c r="T130" i="101"/>
  <c r="T133" i="101" s="1"/>
  <c r="S130" i="101"/>
  <c r="S133" i="101" s="1"/>
  <c r="R130" i="101"/>
  <c r="R133" i="101" s="1"/>
  <c r="Q130" i="101"/>
  <c r="Q133" i="101" s="1"/>
  <c r="P130" i="101"/>
  <c r="P133" i="101" s="1"/>
  <c r="O130" i="101"/>
  <c r="O133" i="101" s="1"/>
  <c r="N130" i="101"/>
  <c r="N133" i="101" s="1"/>
  <c r="M130" i="101"/>
  <c r="M133" i="101" s="1"/>
  <c r="L130" i="101"/>
  <c r="L133" i="101" s="1"/>
  <c r="K130" i="101"/>
  <c r="K133" i="101" s="1"/>
  <c r="J130" i="101"/>
  <c r="J133" i="101" s="1"/>
  <c r="I130" i="101"/>
  <c r="I133" i="101" s="1"/>
  <c r="H130" i="101"/>
  <c r="H133" i="101" s="1"/>
  <c r="G130" i="101"/>
  <c r="G133" i="101" s="1"/>
  <c r="F130" i="101"/>
  <c r="F133" i="101" s="1"/>
  <c r="E130" i="101"/>
  <c r="E133" i="101" s="1"/>
  <c r="D130" i="101"/>
  <c r="D133" i="101" s="1"/>
  <c r="AM111" i="101"/>
  <c r="AL111" i="101"/>
  <c r="AK111" i="101"/>
  <c r="AJ111" i="101"/>
  <c r="AI111" i="101"/>
  <c r="AH111" i="101"/>
  <c r="AG111" i="101"/>
  <c r="AF111" i="101"/>
  <c r="AE111" i="101"/>
  <c r="AD111" i="101"/>
  <c r="AB111" i="101"/>
  <c r="AA111" i="101"/>
  <c r="Z111" i="101"/>
  <c r="Y111" i="101"/>
  <c r="X111" i="101"/>
  <c r="W111" i="101"/>
  <c r="V111" i="101"/>
  <c r="U111" i="101"/>
  <c r="T111" i="101"/>
  <c r="S111" i="101"/>
  <c r="R111" i="101"/>
  <c r="Q111" i="101"/>
  <c r="P111" i="101"/>
  <c r="O111" i="101"/>
  <c r="N111" i="101"/>
  <c r="M111" i="101"/>
  <c r="L111" i="101"/>
  <c r="K111" i="101"/>
  <c r="J111" i="101"/>
  <c r="I111" i="101"/>
  <c r="H111" i="101"/>
  <c r="G111" i="101"/>
  <c r="F111" i="101"/>
  <c r="E111" i="101"/>
  <c r="D111" i="101"/>
  <c r="AM91" i="101"/>
  <c r="AL91" i="101"/>
  <c r="AK91" i="101"/>
  <c r="AJ91" i="101"/>
  <c r="AI91" i="101"/>
  <c r="AH91" i="101"/>
  <c r="AG91" i="101"/>
  <c r="AF91" i="101"/>
  <c r="AE91" i="101"/>
  <c r="AD91" i="101"/>
  <c r="AB91" i="101"/>
  <c r="AA91" i="101"/>
  <c r="Z91" i="101"/>
  <c r="Y91" i="101"/>
  <c r="X91" i="101"/>
  <c r="W91" i="101"/>
  <c r="V91" i="101"/>
  <c r="U91" i="101"/>
  <c r="T91" i="101"/>
  <c r="S91" i="101"/>
  <c r="R91" i="101"/>
  <c r="Q91" i="101"/>
  <c r="P91" i="101"/>
  <c r="O91" i="101"/>
  <c r="N91" i="101"/>
  <c r="M91" i="101"/>
  <c r="L91" i="101"/>
  <c r="K91" i="101"/>
  <c r="J91" i="101"/>
  <c r="I91" i="101"/>
  <c r="H91" i="101"/>
  <c r="G91" i="101"/>
  <c r="F91" i="101"/>
  <c r="E91" i="101"/>
  <c r="D91" i="101"/>
  <c r="AM68" i="101"/>
  <c r="AL68" i="101"/>
  <c r="AK68" i="101"/>
  <c r="AJ68" i="101"/>
  <c r="AI68" i="101"/>
  <c r="AH68" i="101"/>
  <c r="AG68" i="101"/>
  <c r="AF68" i="101"/>
  <c r="AE68" i="101"/>
  <c r="AD68" i="101"/>
  <c r="AB68" i="101"/>
  <c r="AA68" i="101"/>
  <c r="Z68" i="101"/>
  <c r="Y68" i="101"/>
  <c r="X68" i="101"/>
  <c r="W68" i="101"/>
  <c r="V68" i="101"/>
  <c r="U68" i="101"/>
  <c r="T68" i="101"/>
  <c r="S68" i="101"/>
  <c r="R68" i="101"/>
  <c r="Q68" i="101"/>
  <c r="P68" i="101"/>
  <c r="O68" i="101"/>
  <c r="N68" i="101"/>
  <c r="M68" i="101"/>
  <c r="L68" i="101"/>
  <c r="K68" i="101"/>
  <c r="J68" i="101"/>
  <c r="I68" i="101"/>
  <c r="H68" i="101"/>
  <c r="G68" i="101"/>
  <c r="F68" i="101"/>
  <c r="E68" i="101"/>
  <c r="D68" i="101"/>
  <c r="AM44" i="101"/>
  <c r="AL44" i="101"/>
  <c r="AK44" i="101"/>
  <c r="AJ44" i="101"/>
  <c r="AI44" i="101"/>
  <c r="AH44" i="101"/>
  <c r="AG44" i="101"/>
  <c r="AF44" i="101"/>
  <c r="AE44" i="101"/>
  <c r="AD44" i="101"/>
  <c r="AB44" i="101"/>
  <c r="AA44" i="101"/>
  <c r="Z44" i="101"/>
  <c r="Y44" i="101"/>
  <c r="X44" i="101"/>
  <c r="W44" i="101"/>
  <c r="V44" i="101"/>
  <c r="U44" i="101"/>
  <c r="T44" i="101"/>
  <c r="S44" i="101"/>
  <c r="R44" i="101"/>
  <c r="Q44" i="101"/>
  <c r="P44" i="101"/>
  <c r="O44" i="101"/>
  <c r="N44" i="101"/>
  <c r="M44" i="101"/>
  <c r="L44" i="101"/>
  <c r="K44" i="101"/>
  <c r="J44" i="101"/>
  <c r="I44" i="101"/>
  <c r="H44" i="101"/>
  <c r="G44" i="101"/>
  <c r="F44" i="101"/>
  <c r="E44" i="101"/>
  <c r="D44" i="101"/>
  <c r="AM25" i="101"/>
  <c r="AM134" i="101" s="1"/>
  <c r="AL25" i="101"/>
  <c r="AL134" i="101" s="1"/>
  <c r="AK25" i="101"/>
  <c r="AK134" i="101" s="1"/>
  <c r="AJ25" i="101"/>
  <c r="AJ134" i="101" s="1"/>
  <c r="AI25" i="101"/>
  <c r="AI134" i="101" s="1"/>
  <c r="AH25" i="101"/>
  <c r="AH134" i="101" s="1"/>
  <c r="AG25" i="101"/>
  <c r="AG134" i="101" s="1"/>
  <c r="AF25" i="101"/>
  <c r="AF134" i="101" s="1"/>
  <c r="AE25" i="101"/>
  <c r="AE134" i="101" s="1"/>
  <c r="AD25" i="101"/>
  <c r="AD134" i="101" s="1"/>
  <c r="AB25" i="101"/>
  <c r="AB134" i="101" s="1"/>
  <c r="AA25" i="101"/>
  <c r="AA134" i="101" s="1"/>
  <c r="Z25" i="101"/>
  <c r="Z134" i="101" s="1"/>
  <c r="Y25" i="101"/>
  <c r="Y134" i="101" s="1"/>
  <c r="X25" i="101"/>
  <c r="X134" i="101" s="1"/>
  <c r="W25" i="101"/>
  <c r="W134" i="101" s="1"/>
  <c r="V25" i="101"/>
  <c r="V134" i="101" s="1"/>
  <c r="U25" i="101"/>
  <c r="U134" i="101" s="1"/>
  <c r="T25" i="101"/>
  <c r="T134" i="101" s="1"/>
  <c r="S25" i="101"/>
  <c r="S134" i="101" s="1"/>
  <c r="R25" i="101"/>
  <c r="R134" i="101" s="1"/>
  <c r="Q25" i="101"/>
  <c r="Q134" i="101" s="1"/>
  <c r="P25" i="101"/>
  <c r="P134" i="101" s="1"/>
  <c r="O25" i="101"/>
  <c r="O134" i="101" s="1"/>
  <c r="N25" i="101"/>
  <c r="N134" i="101" s="1"/>
  <c r="M25" i="101"/>
  <c r="M134" i="101" s="1"/>
  <c r="L25" i="101"/>
  <c r="L134" i="101" s="1"/>
  <c r="K25" i="101"/>
  <c r="K134" i="101" s="1"/>
  <c r="J25" i="101"/>
  <c r="J134" i="101" s="1"/>
  <c r="I25" i="101"/>
  <c r="I134" i="101" s="1"/>
  <c r="H25" i="101"/>
  <c r="H134" i="101" s="1"/>
  <c r="G25" i="101"/>
  <c r="G134" i="101" s="1"/>
  <c r="F25" i="101"/>
  <c r="F134" i="101" s="1"/>
  <c r="E25" i="101"/>
  <c r="E134" i="101" s="1"/>
  <c r="D25" i="101"/>
  <c r="D134" i="101" s="1"/>
  <c r="AA122" i="100"/>
  <c r="AA50" i="100"/>
  <c r="AA31" i="100"/>
  <c r="AA39" i="100"/>
  <c r="AA45" i="100"/>
  <c r="AA47" i="100"/>
  <c r="AA27" i="100"/>
  <c r="Z137" i="100"/>
  <c r="X137" i="100"/>
  <c r="W137" i="100"/>
  <c r="V137" i="100"/>
  <c r="U137" i="100"/>
  <c r="Y137" i="100" s="1"/>
  <c r="T137" i="100"/>
  <c r="S137" i="100"/>
  <c r="R137" i="100"/>
  <c r="P137" i="100"/>
  <c r="O137" i="100"/>
  <c r="N137" i="100"/>
  <c r="L137" i="100"/>
  <c r="K137" i="100"/>
  <c r="J137" i="100"/>
  <c r="I137" i="100"/>
  <c r="H137" i="100"/>
  <c r="G137" i="100"/>
  <c r="F137" i="100"/>
  <c r="E137" i="100"/>
  <c r="Q137" i="100" s="1"/>
  <c r="D137" i="100"/>
  <c r="Z136" i="100"/>
  <c r="X136" i="100"/>
  <c r="W136" i="100"/>
  <c r="V136" i="100"/>
  <c r="U136" i="100"/>
  <c r="T136" i="100"/>
  <c r="Y136" i="100" s="1"/>
  <c r="S136" i="100"/>
  <c r="R136" i="100"/>
  <c r="P136" i="100"/>
  <c r="O136" i="100"/>
  <c r="N136" i="100"/>
  <c r="L136" i="100"/>
  <c r="K136" i="100"/>
  <c r="J136" i="100"/>
  <c r="I136" i="100"/>
  <c r="H136" i="100"/>
  <c r="G136" i="100"/>
  <c r="F136" i="100"/>
  <c r="E136" i="100"/>
  <c r="D136" i="100"/>
  <c r="Q136" i="100" s="1"/>
  <c r="Y132" i="100"/>
  <c r="Q132" i="100"/>
  <c r="AA132" i="100" s="1"/>
  <c r="Y131" i="100"/>
  <c r="Q131" i="100"/>
  <c r="Z130" i="100"/>
  <c r="X130" i="100"/>
  <c r="X133" i="100" s="1"/>
  <c r="W130" i="100"/>
  <c r="V130" i="100"/>
  <c r="U130" i="100"/>
  <c r="U133" i="100" s="1"/>
  <c r="T130" i="100"/>
  <c r="T133" i="100" s="1"/>
  <c r="S130" i="100"/>
  <c r="R130" i="100"/>
  <c r="P130" i="100"/>
  <c r="P133" i="100" s="1"/>
  <c r="O130" i="100"/>
  <c r="N130" i="100"/>
  <c r="L130" i="100"/>
  <c r="L133" i="100" s="1"/>
  <c r="K130" i="100"/>
  <c r="J130" i="100"/>
  <c r="I130" i="100"/>
  <c r="I133" i="100" s="1"/>
  <c r="H130" i="100"/>
  <c r="H133" i="100" s="1"/>
  <c r="G130" i="100"/>
  <c r="F130" i="100"/>
  <c r="E130" i="100"/>
  <c r="E133" i="100" s="1"/>
  <c r="D130" i="100"/>
  <c r="D133" i="100" s="1"/>
  <c r="Y129" i="100"/>
  <c r="Q129" i="100"/>
  <c r="Y128" i="100"/>
  <c r="Q128" i="100"/>
  <c r="AA128" i="100" s="1"/>
  <c r="Y127" i="100"/>
  <c r="Q127" i="100"/>
  <c r="Y126" i="100"/>
  <c r="Q126" i="100"/>
  <c r="AA126" i="100" s="1"/>
  <c r="Y125" i="100"/>
  <c r="Q125" i="100"/>
  <c r="Y124" i="100"/>
  <c r="Q124" i="100"/>
  <c r="AA124" i="100" s="1"/>
  <c r="Y123" i="100"/>
  <c r="Q123" i="100"/>
  <c r="Y122" i="100"/>
  <c r="Q122" i="100"/>
  <c r="Y121" i="100"/>
  <c r="Q121" i="100"/>
  <c r="Y120" i="100"/>
  <c r="Q120" i="100"/>
  <c r="AA120" i="100" s="1"/>
  <c r="Y119" i="100"/>
  <c r="Q119" i="100"/>
  <c r="Y118" i="100"/>
  <c r="Q118" i="100"/>
  <c r="AA118" i="100" s="1"/>
  <c r="Y117" i="100"/>
  <c r="Q117" i="100"/>
  <c r="Y116" i="100"/>
  <c r="Q116" i="100"/>
  <c r="AA116" i="100" s="1"/>
  <c r="Y115" i="100"/>
  <c r="Q115" i="100"/>
  <c r="Y113" i="100"/>
  <c r="Q113" i="100"/>
  <c r="Y112" i="100"/>
  <c r="Q112" i="100"/>
  <c r="Z111" i="100"/>
  <c r="Z133" i="100" s="1"/>
  <c r="X111" i="100"/>
  <c r="W111" i="100"/>
  <c r="W133" i="100" s="1"/>
  <c r="V111" i="100"/>
  <c r="V133" i="100" s="1"/>
  <c r="U111" i="100"/>
  <c r="T111" i="100"/>
  <c r="S111" i="100"/>
  <c r="S133" i="100" s="1"/>
  <c r="R111" i="100"/>
  <c r="Y111" i="100" s="1"/>
  <c r="P111" i="100"/>
  <c r="O111" i="100"/>
  <c r="O133" i="100" s="1"/>
  <c r="N111" i="100"/>
  <c r="N133" i="100" s="1"/>
  <c r="L111" i="100"/>
  <c r="K111" i="100"/>
  <c r="K133" i="100" s="1"/>
  <c r="J111" i="100"/>
  <c r="J133" i="100" s="1"/>
  <c r="I111" i="100"/>
  <c r="H111" i="100"/>
  <c r="G111" i="100"/>
  <c r="G133" i="100" s="1"/>
  <c r="F111" i="100"/>
  <c r="F133" i="100" s="1"/>
  <c r="E111" i="100"/>
  <c r="D111" i="100"/>
  <c r="Q111" i="100" s="1"/>
  <c r="Y110" i="100"/>
  <c r="Q110" i="100"/>
  <c r="Y109" i="100"/>
  <c r="Q109" i="100"/>
  <c r="Y108" i="100"/>
  <c r="Q108" i="100"/>
  <c r="Y107" i="100"/>
  <c r="Q107" i="100"/>
  <c r="Y106" i="100"/>
  <c r="Q106" i="100"/>
  <c r="Y105" i="100"/>
  <c r="Q105" i="100"/>
  <c r="Y104" i="100"/>
  <c r="Q104" i="100"/>
  <c r="Y103" i="100"/>
  <c r="Q103" i="100"/>
  <c r="Y102" i="100"/>
  <c r="Q102" i="100"/>
  <c r="Y101" i="100"/>
  <c r="Q101" i="100"/>
  <c r="Y100" i="100"/>
  <c r="Q100" i="100"/>
  <c r="Y99" i="100"/>
  <c r="Q99" i="100"/>
  <c r="Y98" i="100"/>
  <c r="Q98" i="100"/>
  <c r="Y97" i="100"/>
  <c r="Q97" i="100"/>
  <c r="Y96" i="100"/>
  <c r="Q96" i="100"/>
  <c r="Y93" i="100"/>
  <c r="Q93" i="100"/>
  <c r="Y92" i="100"/>
  <c r="Q92" i="100"/>
  <c r="Z91" i="100"/>
  <c r="X91" i="100"/>
  <c r="W91" i="100"/>
  <c r="V91" i="100"/>
  <c r="U91" i="100"/>
  <c r="T91" i="100"/>
  <c r="S91" i="100"/>
  <c r="Y91" i="100" s="1"/>
  <c r="R91" i="100"/>
  <c r="P91" i="100"/>
  <c r="O91" i="100"/>
  <c r="N91" i="100"/>
  <c r="L91" i="100"/>
  <c r="K91" i="100"/>
  <c r="J91" i="100"/>
  <c r="I91" i="100"/>
  <c r="H91" i="100"/>
  <c r="G91" i="100"/>
  <c r="F91" i="100"/>
  <c r="E91" i="100"/>
  <c r="D91" i="100"/>
  <c r="Q91" i="100" s="1"/>
  <c r="Y90" i="100"/>
  <c r="Q90" i="100"/>
  <c r="Y89" i="100"/>
  <c r="Q89" i="100"/>
  <c r="Y88" i="100"/>
  <c r="Q88" i="100"/>
  <c r="Y87" i="100"/>
  <c r="Q87" i="100"/>
  <c r="Y86" i="100"/>
  <c r="Q86" i="100"/>
  <c r="Y85" i="100"/>
  <c r="Q85" i="100"/>
  <c r="Y84" i="100"/>
  <c r="Q84" i="100"/>
  <c r="Y83" i="100"/>
  <c r="Q83" i="100"/>
  <c r="Y82" i="100"/>
  <c r="Q82" i="100"/>
  <c r="Y81" i="100"/>
  <c r="Q81" i="100"/>
  <c r="Y80" i="100"/>
  <c r="Q80" i="100"/>
  <c r="Y79" i="100"/>
  <c r="Q79" i="100"/>
  <c r="Y78" i="100"/>
  <c r="Q78" i="100"/>
  <c r="Y77" i="100"/>
  <c r="Q77" i="100"/>
  <c r="Y76" i="100"/>
  <c r="Q76" i="100"/>
  <c r="Y74" i="100"/>
  <c r="Q74" i="100"/>
  <c r="AA74" i="100" s="1"/>
  <c r="Y73" i="100"/>
  <c r="Q73" i="100"/>
  <c r="Y72" i="100"/>
  <c r="Q72" i="100"/>
  <c r="Y70" i="100"/>
  <c r="Q70" i="100"/>
  <c r="Y69" i="100"/>
  <c r="Q69" i="100"/>
  <c r="Z68" i="100"/>
  <c r="X68" i="100"/>
  <c r="W68" i="100"/>
  <c r="V68" i="100"/>
  <c r="U68" i="100"/>
  <c r="T68" i="100"/>
  <c r="S68" i="100"/>
  <c r="R68" i="100"/>
  <c r="Y68" i="100" s="1"/>
  <c r="P68" i="100"/>
  <c r="O68" i="100"/>
  <c r="N68" i="100"/>
  <c r="L68" i="100"/>
  <c r="K68" i="100"/>
  <c r="J68" i="100"/>
  <c r="I68" i="100"/>
  <c r="H68" i="100"/>
  <c r="G68" i="100"/>
  <c r="F68" i="100"/>
  <c r="E68" i="100"/>
  <c r="D68" i="100"/>
  <c r="Q68" i="100" s="1"/>
  <c r="Y67" i="100"/>
  <c r="Q67" i="100"/>
  <c r="Y66" i="100"/>
  <c r="Q66" i="100"/>
  <c r="Y65" i="100"/>
  <c r="Q65" i="100"/>
  <c r="Y64" i="100"/>
  <c r="Q64" i="100"/>
  <c r="Y63" i="100"/>
  <c r="Q63" i="100"/>
  <c r="Y62" i="100"/>
  <c r="Q62" i="100"/>
  <c r="Y61" i="100"/>
  <c r="Q61" i="100"/>
  <c r="Y60" i="100"/>
  <c r="Q60" i="100"/>
  <c r="Y59" i="100"/>
  <c r="Q59" i="100"/>
  <c r="Y58" i="100"/>
  <c r="Q58" i="100"/>
  <c r="Y57" i="100"/>
  <c r="Q57" i="100"/>
  <c r="Y56" i="100"/>
  <c r="Q56" i="100"/>
  <c r="Y55" i="100"/>
  <c r="Q55" i="100"/>
  <c r="Y54" i="100"/>
  <c r="Q54" i="100"/>
  <c r="Y53" i="100"/>
  <c r="Q53" i="100"/>
  <c r="Y51" i="100"/>
  <c r="Q51" i="100"/>
  <c r="Y50" i="100"/>
  <c r="Q50" i="100"/>
  <c r="Y49" i="100"/>
  <c r="Q49" i="100"/>
  <c r="Y47" i="100"/>
  <c r="Q47" i="100"/>
  <c r="Y46" i="100"/>
  <c r="Q46" i="100"/>
  <c r="Y45" i="100"/>
  <c r="Q45" i="100"/>
  <c r="Z44" i="100"/>
  <c r="X44" i="100"/>
  <c r="W44" i="100"/>
  <c r="W135" i="100" s="1"/>
  <c r="V44" i="100"/>
  <c r="U44" i="100"/>
  <c r="T44" i="100"/>
  <c r="S44" i="100"/>
  <c r="S135" i="100" s="1"/>
  <c r="R44" i="100"/>
  <c r="P44" i="100"/>
  <c r="O44" i="100"/>
  <c r="O135" i="100" s="1"/>
  <c r="N44" i="100"/>
  <c r="L44" i="100"/>
  <c r="K44" i="100"/>
  <c r="K135" i="100" s="1"/>
  <c r="J44" i="100"/>
  <c r="I44" i="100"/>
  <c r="H44" i="100"/>
  <c r="G44" i="100"/>
  <c r="G135" i="100" s="1"/>
  <c r="F44" i="100"/>
  <c r="E44" i="100"/>
  <c r="D44" i="100"/>
  <c r="Q44" i="100" s="1"/>
  <c r="Y43" i="100"/>
  <c r="Q43" i="100"/>
  <c r="AA43" i="100" s="1"/>
  <c r="Y42" i="100"/>
  <c r="Q42" i="100"/>
  <c r="Y41" i="100"/>
  <c r="Q41" i="100"/>
  <c r="AA41" i="100" s="1"/>
  <c r="Y40" i="100"/>
  <c r="Q40" i="100"/>
  <c r="Y39" i="100"/>
  <c r="Q39" i="100"/>
  <c r="Y38" i="100"/>
  <c r="Q38" i="100"/>
  <c r="Y37" i="100"/>
  <c r="Q37" i="100"/>
  <c r="AA37" i="100" s="1"/>
  <c r="Y36" i="100"/>
  <c r="Q36" i="100"/>
  <c r="Y35" i="100"/>
  <c r="Q35" i="100"/>
  <c r="AA35" i="100" s="1"/>
  <c r="Y34" i="100"/>
  <c r="Q34" i="100"/>
  <c r="Y33" i="100"/>
  <c r="Q33" i="100"/>
  <c r="AA33" i="100" s="1"/>
  <c r="Y32" i="100"/>
  <c r="Q32" i="100"/>
  <c r="Y31" i="100"/>
  <c r="Q31" i="100"/>
  <c r="Y30" i="100"/>
  <c r="Q30" i="100"/>
  <c r="Y29" i="100"/>
  <c r="Q29" i="100"/>
  <c r="Y27" i="100"/>
  <c r="Q27" i="100"/>
  <c r="Y26" i="100"/>
  <c r="Q26" i="100"/>
  <c r="AA26" i="100" s="1"/>
  <c r="Z25" i="100"/>
  <c r="Z135" i="100" s="1"/>
  <c r="X25" i="100"/>
  <c r="X135" i="100" s="1"/>
  <c r="W25" i="100"/>
  <c r="V25" i="100"/>
  <c r="U25" i="100"/>
  <c r="U135" i="100" s="1"/>
  <c r="T25" i="100"/>
  <c r="T135" i="100" s="1"/>
  <c r="S25" i="100"/>
  <c r="R25" i="100"/>
  <c r="P25" i="100"/>
  <c r="P135" i="100" s="1"/>
  <c r="O25" i="100"/>
  <c r="N25" i="100"/>
  <c r="N135" i="100" s="1"/>
  <c r="L25" i="100"/>
  <c r="L135" i="100" s="1"/>
  <c r="K25" i="100"/>
  <c r="J25" i="100"/>
  <c r="J135" i="100" s="1"/>
  <c r="I25" i="100"/>
  <c r="I135" i="100" s="1"/>
  <c r="H25" i="100"/>
  <c r="H135" i="100" s="1"/>
  <c r="G25" i="100"/>
  <c r="F25" i="100"/>
  <c r="F135" i="100" s="1"/>
  <c r="E25" i="100"/>
  <c r="E135" i="100" s="1"/>
  <c r="D25" i="100"/>
  <c r="D135" i="100" s="1"/>
  <c r="Y24" i="100"/>
  <c r="Q24" i="100"/>
  <c r="Y23" i="100"/>
  <c r="Q23" i="100"/>
  <c r="Y22" i="100"/>
  <c r="Q22" i="100"/>
  <c r="Y21" i="100"/>
  <c r="Q21" i="100"/>
  <c r="Y20" i="100"/>
  <c r="Q20" i="100"/>
  <c r="Y19" i="100"/>
  <c r="Q19" i="100"/>
  <c r="Y18" i="100"/>
  <c r="Q18" i="100"/>
  <c r="Y17" i="100"/>
  <c r="Q17" i="100"/>
  <c r="Y16" i="100"/>
  <c r="Q16" i="100"/>
  <c r="Y15" i="100"/>
  <c r="Q15" i="100"/>
  <c r="Y14" i="100"/>
  <c r="Q14" i="100"/>
  <c r="Y13" i="100"/>
  <c r="Q13" i="100"/>
  <c r="Y12" i="100"/>
  <c r="Q12" i="100"/>
  <c r="Y11" i="100"/>
  <c r="Q11" i="100"/>
  <c r="Y10" i="100"/>
  <c r="Q10" i="100"/>
  <c r="L136" i="98"/>
  <c r="K136" i="98"/>
  <c r="J136" i="98"/>
  <c r="I136" i="98"/>
  <c r="H136" i="98"/>
  <c r="G136" i="98"/>
  <c r="F136" i="98"/>
  <c r="E136" i="98"/>
  <c r="M136" i="98" s="1"/>
  <c r="D136" i="98"/>
  <c r="L135" i="98"/>
  <c r="K135" i="98"/>
  <c r="J135" i="98"/>
  <c r="I135" i="98"/>
  <c r="H135" i="98"/>
  <c r="G135" i="98"/>
  <c r="F135" i="98"/>
  <c r="E135" i="98"/>
  <c r="D135" i="98"/>
  <c r="M135" i="98" s="1"/>
  <c r="M132" i="98"/>
  <c r="M131" i="98"/>
  <c r="L130" i="98"/>
  <c r="L133" i="98" s="1"/>
  <c r="K130" i="98"/>
  <c r="K133" i="98" s="1"/>
  <c r="J130" i="98"/>
  <c r="J133" i="98" s="1"/>
  <c r="I130" i="98"/>
  <c r="I133" i="98" s="1"/>
  <c r="H130" i="98"/>
  <c r="H133" i="98" s="1"/>
  <c r="G130" i="98"/>
  <c r="G133" i="98" s="1"/>
  <c r="F130" i="98"/>
  <c r="F133" i="98" s="1"/>
  <c r="E130" i="98"/>
  <c r="E133" i="98" s="1"/>
  <c r="D130" i="98"/>
  <c r="M130" i="98" s="1"/>
  <c r="M129" i="98"/>
  <c r="M128" i="98"/>
  <c r="M127" i="98"/>
  <c r="M126" i="98"/>
  <c r="M125" i="98"/>
  <c r="M124" i="98"/>
  <c r="M123" i="98"/>
  <c r="M122" i="98"/>
  <c r="M121" i="98"/>
  <c r="M120" i="98"/>
  <c r="M119" i="98"/>
  <c r="M118" i="98"/>
  <c r="M117" i="98"/>
  <c r="M116" i="98"/>
  <c r="M115" i="98"/>
  <c r="M113" i="98"/>
  <c r="M112" i="98"/>
  <c r="L111" i="98"/>
  <c r="K111" i="98"/>
  <c r="J111" i="98"/>
  <c r="I111" i="98"/>
  <c r="H111" i="98"/>
  <c r="G111" i="98"/>
  <c r="F111" i="98"/>
  <c r="E111" i="98"/>
  <c r="D111" i="98"/>
  <c r="M111" i="98" s="1"/>
  <c r="M110" i="98"/>
  <c r="M109" i="98"/>
  <c r="M108" i="98"/>
  <c r="M107" i="98"/>
  <c r="M106" i="98"/>
  <c r="M105" i="98"/>
  <c r="M104" i="98"/>
  <c r="M103" i="98"/>
  <c r="M102" i="98"/>
  <c r="M101" i="98"/>
  <c r="M100" i="98"/>
  <c r="M99" i="98"/>
  <c r="M98" i="98"/>
  <c r="M97" i="98"/>
  <c r="M96" i="98"/>
  <c r="M93" i="98"/>
  <c r="M92" i="98"/>
  <c r="L91" i="98"/>
  <c r="K91" i="98"/>
  <c r="J91" i="98"/>
  <c r="I91" i="98"/>
  <c r="H91" i="98"/>
  <c r="G91" i="98"/>
  <c r="F91" i="98"/>
  <c r="E91" i="98"/>
  <c r="D91" i="98"/>
  <c r="M91" i="98" s="1"/>
  <c r="M90" i="98"/>
  <c r="M89" i="98"/>
  <c r="M88" i="98"/>
  <c r="M87" i="98"/>
  <c r="M86" i="98"/>
  <c r="M85" i="98"/>
  <c r="M84" i="98"/>
  <c r="M83" i="98"/>
  <c r="M82" i="98"/>
  <c r="M81" i="98"/>
  <c r="M80" i="98"/>
  <c r="M79" i="98"/>
  <c r="M78" i="98"/>
  <c r="M77" i="98"/>
  <c r="M76" i="98"/>
  <c r="M74" i="98"/>
  <c r="M73" i="98"/>
  <c r="M72" i="98"/>
  <c r="M70" i="98"/>
  <c r="M69" i="98"/>
  <c r="L68" i="98"/>
  <c r="K68" i="98"/>
  <c r="J68" i="98"/>
  <c r="I68" i="98"/>
  <c r="H68" i="98"/>
  <c r="G68" i="98"/>
  <c r="F68" i="98"/>
  <c r="E68" i="98"/>
  <c r="D68" i="98"/>
  <c r="M68" i="98" s="1"/>
  <c r="M67" i="98"/>
  <c r="M66" i="98"/>
  <c r="M65" i="98"/>
  <c r="M64" i="98"/>
  <c r="M63" i="98"/>
  <c r="M62" i="98"/>
  <c r="M61" i="98"/>
  <c r="M60" i="98"/>
  <c r="M59" i="98"/>
  <c r="M58" i="98"/>
  <c r="M57" i="98"/>
  <c r="M56" i="98"/>
  <c r="M55" i="98"/>
  <c r="M54" i="98"/>
  <c r="M53" i="98"/>
  <c r="M51" i="98"/>
  <c r="M50" i="98"/>
  <c r="M49" i="98"/>
  <c r="M47" i="98"/>
  <c r="M46" i="98"/>
  <c r="M45" i="98"/>
  <c r="L44" i="98"/>
  <c r="K44" i="98"/>
  <c r="J44" i="98"/>
  <c r="I44" i="98"/>
  <c r="H44" i="98"/>
  <c r="G44" i="98"/>
  <c r="F44" i="98"/>
  <c r="E44" i="98"/>
  <c r="D44" i="98"/>
  <c r="M44" i="98" s="1"/>
  <c r="M43" i="98"/>
  <c r="M42" i="98"/>
  <c r="M41" i="98"/>
  <c r="M40" i="98"/>
  <c r="M39" i="98"/>
  <c r="M38" i="98"/>
  <c r="M37" i="98"/>
  <c r="M36" i="98"/>
  <c r="M35" i="98"/>
  <c r="M34" i="98"/>
  <c r="M33" i="98"/>
  <c r="M32" i="98"/>
  <c r="M31" i="98"/>
  <c r="M30" i="98"/>
  <c r="M29" i="98"/>
  <c r="M27" i="98"/>
  <c r="M26" i="98"/>
  <c r="L25" i="98"/>
  <c r="L134" i="98" s="1"/>
  <c r="K25" i="98"/>
  <c r="J25" i="98"/>
  <c r="J134" i="98" s="1"/>
  <c r="I25" i="98"/>
  <c r="I134" i="98" s="1"/>
  <c r="H25" i="98"/>
  <c r="H134" i="98" s="1"/>
  <c r="G25" i="98"/>
  <c r="F25" i="98"/>
  <c r="F134" i="98" s="1"/>
  <c r="E25" i="98"/>
  <c r="E134" i="98" s="1"/>
  <c r="D25" i="98"/>
  <c r="M25" i="98" s="1"/>
  <c r="M24" i="98"/>
  <c r="M23" i="98"/>
  <c r="M22" i="98"/>
  <c r="M21" i="98"/>
  <c r="M20" i="98"/>
  <c r="M19" i="98"/>
  <c r="M18" i="98"/>
  <c r="M17" i="98"/>
  <c r="M16" i="98"/>
  <c r="M15" i="98"/>
  <c r="M14" i="98"/>
  <c r="M13" i="98"/>
  <c r="M12" i="98"/>
  <c r="M11" i="98"/>
  <c r="M10" i="98"/>
  <c r="Y136" i="99"/>
  <c r="X136" i="99"/>
  <c r="W136" i="99"/>
  <c r="V136" i="99"/>
  <c r="U136" i="99"/>
  <c r="T136" i="99"/>
  <c r="S136" i="99"/>
  <c r="Q136" i="99"/>
  <c r="P136" i="99"/>
  <c r="O136" i="99"/>
  <c r="N136" i="99"/>
  <c r="M136" i="99"/>
  <c r="L136" i="99"/>
  <c r="K136" i="99"/>
  <c r="J136" i="99"/>
  <c r="I136" i="99"/>
  <c r="H136" i="99"/>
  <c r="G136" i="99"/>
  <c r="F136" i="99"/>
  <c r="E136" i="99"/>
  <c r="Z136" i="99" s="1"/>
  <c r="D136" i="99"/>
  <c r="Y135" i="99"/>
  <c r="X135" i="99"/>
  <c r="W135" i="99"/>
  <c r="V135" i="99"/>
  <c r="U135" i="99"/>
  <c r="T135" i="99"/>
  <c r="S135" i="99"/>
  <c r="Q135" i="99"/>
  <c r="P135" i="99"/>
  <c r="O135" i="99"/>
  <c r="N135" i="99"/>
  <c r="M135" i="99"/>
  <c r="L135" i="99"/>
  <c r="K135" i="99"/>
  <c r="J135" i="99"/>
  <c r="I135" i="99"/>
  <c r="H135" i="99"/>
  <c r="G135" i="99"/>
  <c r="F135" i="99"/>
  <c r="E135" i="99"/>
  <c r="D135" i="99"/>
  <c r="Z132" i="99"/>
  <c r="Z131" i="99"/>
  <c r="Z130" i="99"/>
  <c r="Z129" i="99"/>
  <c r="AA129" i="100" s="1"/>
  <c r="Z128" i="99"/>
  <c r="Z127" i="99"/>
  <c r="Z126" i="99"/>
  <c r="Z125" i="99"/>
  <c r="AA125" i="100" s="1"/>
  <c r="Z124" i="99"/>
  <c r="Z123" i="99"/>
  <c r="Z122" i="99"/>
  <c r="Z121" i="99"/>
  <c r="AA121" i="100" s="1"/>
  <c r="Z120" i="99"/>
  <c r="Z119" i="99"/>
  <c r="Z118" i="99"/>
  <c r="Z117" i="99"/>
  <c r="AA117" i="100" s="1"/>
  <c r="Z116" i="99"/>
  <c r="Z115" i="99"/>
  <c r="Z113" i="99"/>
  <c r="AA113" i="100" s="1"/>
  <c r="Z112" i="99"/>
  <c r="AA112" i="100" s="1"/>
  <c r="Z111" i="99"/>
  <c r="AA111" i="100" s="1"/>
  <c r="Z110" i="99"/>
  <c r="Z109" i="99"/>
  <c r="AA109" i="100" s="1"/>
  <c r="Z108" i="99"/>
  <c r="AA108" i="100" s="1"/>
  <c r="Z107" i="99"/>
  <c r="AA107" i="100" s="1"/>
  <c r="Z106" i="99"/>
  <c r="Z105" i="99"/>
  <c r="AA105" i="100" s="1"/>
  <c r="Z104" i="99"/>
  <c r="AA104" i="100" s="1"/>
  <c r="Z103" i="99"/>
  <c r="AA103" i="100" s="1"/>
  <c r="Z102" i="99"/>
  <c r="Z101" i="99"/>
  <c r="AA101" i="100" s="1"/>
  <c r="Z100" i="99"/>
  <c r="AA100" i="100" s="1"/>
  <c r="Z99" i="99"/>
  <c r="AA99" i="100" s="1"/>
  <c r="Z98" i="99"/>
  <c r="Z97" i="99"/>
  <c r="AA97" i="100" s="1"/>
  <c r="Z96" i="99"/>
  <c r="AA96" i="100" s="1"/>
  <c r="Z93" i="99"/>
  <c r="AA93" i="100" s="1"/>
  <c r="Z92" i="99"/>
  <c r="Z91" i="99"/>
  <c r="AA91" i="100" s="1"/>
  <c r="Z90" i="99"/>
  <c r="AA90" i="100" s="1"/>
  <c r="Z89" i="99"/>
  <c r="Z88" i="99"/>
  <c r="Z87" i="99"/>
  <c r="AA87" i="100" s="1"/>
  <c r="Z86" i="99"/>
  <c r="AA86" i="100" s="1"/>
  <c r="Z85" i="99"/>
  <c r="Z84" i="99"/>
  <c r="Z83" i="99"/>
  <c r="AA83" i="100" s="1"/>
  <c r="Z82" i="99"/>
  <c r="AA82" i="100" s="1"/>
  <c r="Z81" i="99"/>
  <c r="Z80" i="99"/>
  <c r="Z79" i="99"/>
  <c r="AA79" i="100" s="1"/>
  <c r="Z78" i="99"/>
  <c r="AA78" i="100" s="1"/>
  <c r="Z77" i="99"/>
  <c r="Z76" i="99"/>
  <c r="Z74" i="99"/>
  <c r="Z73" i="99"/>
  <c r="AA73" i="100" s="1"/>
  <c r="Z72" i="99"/>
  <c r="Z70" i="99"/>
  <c r="Z69" i="99"/>
  <c r="AA69" i="100" s="1"/>
  <c r="Z68" i="99"/>
  <c r="AA68" i="100" s="1"/>
  <c r="Z67" i="99"/>
  <c r="AA67" i="100" s="1"/>
  <c r="Z66" i="99"/>
  <c r="Z65" i="99"/>
  <c r="AA65" i="100" s="1"/>
  <c r="Z64" i="99"/>
  <c r="AA64" i="100" s="1"/>
  <c r="Z63" i="99"/>
  <c r="AA63" i="100" s="1"/>
  <c r="Z62" i="99"/>
  <c r="Z61" i="99"/>
  <c r="AA61" i="100" s="1"/>
  <c r="Z60" i="99"/>
  <c r="AA60" i="100" s="1"/>
  <c r="Z59" i="99"/>
  <c r="AA59" i="100" s="1"/>
  <c r="Z58" i="99"/>
  <c r="Z57" i="99"/>
  <c r="AA57" i="100" s="1"/>
  <c r="Z56" i="99"/>
  <c r="AA56" i="100" s="1"/>
  <c r="Z55" i="99"/>
  <c r="AA55" i="100" s="1"/>
  <c r="Z54" i="99"/>
  <c r="Z53" i="99"/>
  <c r="AA53" i="100" s="1"/>
  <c r="Z51" i="99"/>
  <c r="AA51" i="100" s="1"/>
  <c r="Z50" i="99"/>
  <c r="Z49" i="99"/>
  <c r="Z47" i="99"/>
  <c r="Z46" i="99"/>
  <c r="AA46" i="100" s="1"/>
  <c r="Z45" i="99"/>
  <c r="Z44" i="99"/>
  <c r="Z43" i="99"/>
  <c r="Z42" i="99"/>
  <c r="AA42" i="100" s="1"/>
  <c r="Z41" i="99"/>
  <c r="Z40" i="99"/>
  <c r="Z39" i="99"/>
  <c r="Z38" i="99"/>
  <c r="AA38" i="100" s="1"/>
  <c r="Z37" i="99"/>
  <c r="Z36" i="99"/>
  <c r="Z35" i="99"/>
  <c r="Z34" i="99"/>
  <c r="AA34" i="100" s="1"/>
  <c r="Z33" i="99"/>
  <c r="Z32" i="99"/>
  <c r="Z31" i="99"/>
  <c r="Z30" i="99"/>
  <c r="AA30" i="100" s="1"/>
  <c r="Z29" i="99"/>
  <c r="X134" i="99"/>
  <c r="W134" i="99"/>
  <c r="V134" i="99"/>
  <c r="T134" i="99"/>
  <c r="S134" i="99"/>
  <c r="P134" i="99"/>
  <c r="O134" i="99"/>
  <c r="N134" i="99"/>
  <c r="L134" i="99"/>
  <c r="K134" i="99"/>
  <c r="J134" i="99"/>
  <c r="H134" i="99"/>
  <c r="G134" i="99"/>
  <c r="Z25" i="99"/>
  <c r="D134" i="99"/>
  <c r="Z24" i="99"/>
  <c r="AA24" i="100" s="1"/>
  <c r="Z23" i="99"/>
  <c r="Z22" i="99"/>
  <c r="AA22" i="100" s="1"/>
  <c r="Z21" i="99"/>
  <c r="AA21" i="100" s="1"/>
  <c r="Z20" i="99"/>
  <c r="AA20" i="100" s="1"/>
  <c r="Z19" i="99"/>
  <c r="Z18" i="99"/>
  <c r="AA18" i="100" s="1"/>
  <c r="Z17" i="99"/>
  <c r="AA17" i="100" s="1"/>
  <c r="Z16" i="99"/>
  <c r="AA16" i="100" s="1"/>
  <c r="Z15" i="99"/>
  <c r="Z14" i="99"/>
  <c r="AA14" i="100" s="1"/>
  <c r="Z13" i="99"/>
  <c r="AA13" i="100" s="1"/>
  <c r="Z12" i="99"/>
  <c r="AA12" i="100" s="1"/>
  <c r="Z11" i="99"/>
  <c r="Z10" i="99"/>
  <c r="AA10" i="100" s="1"/>
  <c r="AA11" i="100" l="1"/>
  <c r="AA15" i="100"/>
  <c r="AA19" i="100"/>
  <c r="AA23" i="100"/>
  <c r="AA32" i="100"/>
  <c r="AA36" i="100"/>
  <c r="AA40" i="100"/>
  <c r="AA44" i="100"/>
  <c r="AA49" i="100"/>
  <c r="AA54" i="100"/>
  <c r="AA58" i="100"/>
  <c r="AA62" i="100"/>
  <c r="AA66" i="100"/>
  <c r="AA70" i="100"/>
  <c r="AA76" i="100"/>
  <c r="AA80" i="100"/>
  <c r="AA84" i="100"/>
  <c r="AA88" i="100"/>
  <c r="AA92" i="100"/>
  <c r="AA98" i="100"/>
  <c r="AA102" i="100"/>
  <c r="AA106" i="100"/>
  <c r="AA110" i="100"/>
  <c r="AA115" i="100"/>
  <c r="AA119" i="100"/>
  <c r="AA123" i="100"/>
  <c r="AA127" i="100"/>
  <c r="AA131" i="100"/>
  <c r="AA29" i="100"/>
  <c r="AA72" i="100"/>
  <c r="AA77" i="100"/>
  <c r="AA81" i="100"/>
  <c r="AA85" i="100"/>
  <c r="AA89" i="100"/>
  <c r="AA137" i="100"/>
  <c r="AA136" i="100"/>
  <c r="F53" i="102"/>
  <c r="V53" i="102"/>
  <c r="J55" i="102"/>
  <c r="AQ55" i="102" s="1"/>
  <c r="R55" i="102"/>
  <c r="AD55" i="102"/>
  <c r="AP55" i="102"/>
  <c r="AQ18" i="102"/>
  <c r="D53" i="102"/>
  <c r="AL53" i="102"/>
  <c r="AH55" i="102"/>
  <c r="N53" i="102"/>
  <c r="Z53" i="102"/>
  <c r="Q135" i="100"/>
  <c r="V135" i="100"/>
  <c r="Q133" i="100"/>
  <c r="R133" i="100"/>
  <c r="Y133" i="100" s="1"/>
  <c r="Y44" i="100"/>
  <c r="Q130" i="100"/>
  <c r="AA130" i="100" s="1"/>
  <c r="Y130" i="100"/>
  <c r="Y25" i="100"/>
  <c r="Q25" i="100"/>
  <c r="AA25" i="100" s="1"/>
  <c r="Z135" i="99"/>
  <c r="G134" i="98"/>
  <c r="K134" i="98"/>
  <c r="D133" i="98"/>
  <c r="M133" i="98" s="1"/>
  <c r="D134" i="98"/>
  <c r="E134" i="99"/>
  <c r="I134" i="99"/>
  <c r="M134" i="99"/>
  <c r="Q134" i="99"/>
  <c r="U134" i="99"/>
  <c r="Y134" i="99"/>
  <c r="Z133" i="99"/>
  <c r="AA133" i="100" s="1"/>
  <c r="AA135" i="100" s="1"/>
  <c r="F134" i="99"/>
  <c r="AQ53" i="102" l="1"/>
  <c r="R135" i="100"/>
  <c r="Y135" i="100" s="1"/>
  <c r="Z134" i="99"/>
  <c r="M134" i="98"/>
  <c r="Q29" i="91"/>
  <c r="Y29" i="91"/>
  <c r="Q30" i="91"/>
  <c r="Y30" i="91"/>
  <c r="Q31" i="91"/>
  <c r="Y31" i="91"/>
  <c r="Q32" i="91"/>
  <c r="Y32" i="91"/>
  <c r="Q33" i="91"/>
  <c r="Y33" i="91"/>
  <c r="Q34" i="91"/>
  <c r="Y34" i="91"/>
  <c r="Q35" i="91"/>
  <c r="Y35" i="91"/>
  <c r="Q36" i="91"/>
  <c r="Y36" i="91"/>
  <c r="Q37" i="91"/>
  <c r="Y37" i="91"/>
  <c r="Q38" i="91"/>
  <c r="Y38" i="91"/>
  <c r="Q39" i="91"/>
  <c r="Y39" i="91"/>
  <c r="Q40" i="91"/>
  <c r="Y40" i="91"/>
  <c r="Q41" i="91"/>
  <c r="Y41" i="91"/>
  <c r="Q42" i="91"/>
  <c r="Y42" i="91"/>
  <c r="Q43" i="91"/>
  <c r="Y43" i="91"/>
  <c r="Y45" i="91" l="1"/>
  <c r="Y46" i="91"/>
  <c r="Y49" i="91"/>
  <c r="Y50" i="91"/>
  <c r="Y51" i="91"/>
  <c r="Y53" i="91"/>
  <c r="Y54" i="91"/>
  <c r="Y55" i="91"/>
  <c r="Y56" i="91"/>
  <c r="Y57" i="91"/>
  <c r="Y58" i="91"/>
  <c r="Y59" i="91"/>
  <c r="Y60" i="91"/>
  <c r="Y61" i="91"/>
  <c r="Y62" i="91"/>
  <c r="Y63" i="91"/>
  <c r="Y64" i="91"/>
  <c r="Y65" i="91"/>
  <c r="Y66" i="91"/>
  <c r="Y67" i="91"/>
  <c r="Q110" i="91"/>
  <c r="Q109" i="91"/>
  <c r="Q108" i="91"/>
  <c r="Q107" i="91"/>
  <c r="Q106" i="91"/>
  <c r="Q105" i="91"/>
  <c r="Q104" i="91"/>
  <c r="Q103" i="91"/>
  <c r="Q102" i="91"/>
  <c r="Q101" i="91"/>
  <c r="Q100" i="91"/>
  <c r="Q99" i="91"/>
  <c r="Q98" i="91"/>
  <c r="Q97" i="91"/>
  <c r="Q96" i="91"/>
  <c r="Q93" i="91"/>
  <c r="Q92" i="91"/>
  <c r="M47" i="30"/>
  <c r="M10" i="30"/>
  <c r="M11" i="30"/>
  <c r="M12" i="30"/>
  <c r="M13" i="30"/>
  <c r="M14" i="30"/>
  <c r="M15" i="30"/>
  <c r="M16" i="30"/>
  <c r="M17" i="30"/>
  <c r="M18" i="30"/>
  <c r="M19" i="30"/>
  <c r="M20" i="30"/>
  <c r="M21" i="30"/>
  <c r="M22" i="30"/>
  <c r="M23" i="30"/>
  <c r="M24" i="30"/>
  <c r="D25" i="30"/>
  <c r="E25" i="30"/>
  <c r="F25" i="30"/>
  <c r="G25" i="30"/>
  <c r="H25" i="30"/>
  <c r="I25" i="30"/>
  <c r="J25" i="30"/>
  <c r="K25" i="30"/>
  <c r="L25" i="30"/>
  <c r="M26" i="30"/>
  <c r="M27" i="30"/>
  <c r="M29" i="30"/>
  <c r="M30" i="30"/>
  <c r="M31" i="30"/>
  <c r="M32" i="30"/>
  <c r="M33" i="30"/>
  <c r="M34" i="30"/>
  <c r="M35" i="30"/>
  <c r="M36" i="30"/>
  <c r="M37" i="30"/>
  <c r="M38" i="30"/>
  <c r="M39" i="30"/>
  <c r="M40" i="30"/>
  <c r="M41" i="30"/>
  <c r="M42" i="30"/>
  <c r="M43" i="30"/>
  <c r="D44" i="30"/>
  <c r="E44" i="30"/>
  <c r="F44" i="30"/>
  <c r="G44" i="30"/>
  <c r="H44" i="30"/>
  <c r="I44" i="30"/>
  <c r="J44" i="30"/>
  <c r="K44" i="30"/>
  <c r="L44" i="30"/>
  <c r="M45" i="30"/>
  <c r="M46" i="30"/>
  <c r="M49" i="30"/>
  <c r="M50" i="30"/>
  <c r="M51" i="30"/>
  <c r="M53" i="30"/>
  <c r="M54" i="30"/>
  <c r="M55" i="30"/>
  <c r="M56" i="30"/>
  <c r="M57" i="30"/>
  <c r="M58" i="30"/>
  <c r="M59" i="30"/>
  <c r="M60" i="30"/>
  <c r="M61" i="30"/>
  <c r="M62" i="30"/>
  <c r="M63" i="30"/>
  <c r="M64" i="30"/>
  <c r="M65" i="30"/>
  <c r="M66" i="30"/>
  <c r="M67" i="30"/>
  <c r="D68" i="30"/>
  <c r="E68" i="30"/>
  <c r="F68" i="30"/>
  <c r="G68" i="30"/>
  <c r="H68" i="30"/>
  <c r="I68" i="30"/>
  <c r="J68" i="30"/>
  <c r="K68" i="30"/>
  <c r="L68" i="30"/>
  <c r="M69" i="30"/>
  <c r="M70" i="30"/>
  <c r="M72" i="30"/>
  <c r="M73" i="30"/>
  <c r="M74" i="30"/>
  <c r="M76" i="30"/>
  <c r="M77" i="30"/>
  <c r="M78" i="30"/>
  <c r="M79" i="30"/>
  <c r="M80" i="30"/>
  <c r="M81" i="30"/>
  <c r="M82" i="30"/>
  <c r="M83" i="30"/>
  <c r="M84" i="30"/>
  <c r="M85" i="30"/>
  <c r="M86" i="30"/>
  <c r="M87" i="30"/>
  <c r="M88" i="30"/>
  <c r="M89" i="30"/>
  <c r="M90" i="30"/>
  <c r="D91" i="30"/>
  <c r="E91" i="30"/>
  <c r="F91" i="30"/>
  <c r="G91" i="30"/>
  <c r="H91" i="30"/>
  <c r="I91" i="30"/>
  <c r="J91" i="30"/>
  <c r="K91" i="30"/>
  <c r="L91" i="30"/>
  <c r="M92" i="30"/>
  <c r="M93" i="30"/>
  <c r="M96" i="30"/>
  <c r="M97" i="30"/>
  <c r="M98" i="30"/>
  <c r="M99" i="30"/>
  <c r="M100" i="30"/>
  <c r="M101" i="30"/>
  <c r="M102" i="30"/>
  <c r="M103" i="30"/>
  <c r="M104" i="30"/>
  <c r="M105" i="30"/>
  <c r="M106" i="30"/>
  <c r="M107" i="30"/>
  <c r="M108" i="30"/>
  <c r="M109" i="30"/>
  <c r="M110" i="30"/>
  <c r="D111" i="30"/>
  <c r="D133" i="30" s="1"/>
  <c r="E111" i="30"/>
  <c r="F111" i="30"/>
  <c r="G111" i="30"/>
  <c r="H111" i="30"/>
  <c r="H133" i="30" s="1"/>
  <c r="I111" i="30"/>
  <c r="J111" i="30"/>
  <c r="K111" i="30"/>
  <c r="L111" i="30"/>
  <c r="L133" i="30" s="1"/>
  <c r="M112" i="30"/>
  <c r="M113" i="30"/>
  <c r="M115" i="30"/>
  <c r="M116" i="30"/>
  <c r="M117" i="30"/>
  <c r="M118" i="30"/>
  <c r="M119" i="30"/>
  <c r="M120" i="30"/>
  <c r="M121" i="30"/>
  <c r="M122" i="30"/>
  <c r="M123" i="30"/>
  <c r="M124" i="30"/>
  <c r="M125" i="30"/>
  <c r="M126" i="30"/>
  <c r="M127" i="30"/>
  <c r="M128" i="30"/>
  <c r="M129" i="30"/>
  <c r="D130" i="30"/>
  <c r="E130" i="30"/>
  <c r="F130" i="30"/>
  <c r="M130" i="30" s="1"/>
  <c r="G130" i="30"/>
  <c r="H130" i="30"/>
  <c r="I130" i="30"/>
  <c r="J130" i="30"/>
  <c r="J133" i="30" s="1"/>
  <c r="K130" i="30"/>
  <c r="L130" i="30"/>
  <c r="M131" i="30"/>
  <c r="M132" i="30"/>
  <c r="K133" i="30"/>
  <c r="D135" i="30"/>
  <c r="E135" i="30"/>
  <c r="F135" i="30"/>
  <c r="G135" i="30"/>
  <c r="H135" i="30"/>
  <c r="I135" i="30"/>
  <c r="J135" i="30"/>
  <c r="K135" i="30"/>
  <c r="L135" i="30"/>
  <c r="D136" i="30"/>
  <c r="E136" i="30"/>
  <c r="F136" i="30"/>
  <c r="G136" i="30"/>
  <c r="H136" i="30"/>
  <c r="I136" i="30"/>
  <c r="J136" i="30"/>
  <c r="K136" i="30"/>
  <c r="L136" i="30"/>
  <c r="F133" i="30" l="1"/>
  <c r="E133" i="30"/>
  <c r="G133" i="30"/>
  <c r="G134" i="30" s="1"/>
  <c r="M111" i="30"/>
  <c r="M91" i="30"/>
  <c r="M68" i="30"/>
  <c r="K134" i="30"/>
  <c r="M44" i="30"/>
  <c r="J134" i="30"/>
  <c r="M136" i="30"/>
  <c r="M135" i="30"/>
  <c r="H134" i="30"/>
  <c r="M25" i="30"/>
  <c r="L134" i="30"/>
  <c r="D134" i="30"/>
  <c r="E134" i="30"/>
  <c r="I133" i="30"/>
  <c r="F134" i="30"/>
  <c r="AQ9" i="38"/>
  <c r="AQ10" i="38"/>
  <c r="AQ11" i="38"/>
  <c r="AQ12" i="38"/>
  <c r="AQ13" i="38"/>
  <c r="AQ14" i="38"/>
  <c r="AQ15" i="38"/>
  <c r="AQ16" i="38"/>
  <c r="AQ17" i="38"/>
  <c r="D18" i="38"/>
  <c r="E18" i="38"/>
  <c r="F18" i="38"/>
  <c r="G18" i="38"/>
  <c r="H18" i="38"/>
  <c r="I18" i="38"/>
  <c r="J18" i="38"/>
  <c r="K18" i="38"/>
  <c r="L18" i="38"/>
  <c r="M18" i="38"/>
  <c r="N18" i="38"/>
  <c r="O18" i="38"/>
  <c r="P18" i="38"/>
  <c r="Q18" i="38"/>
  <c r="R18" i="38"/>
  <c r="S18" i="38"/>
  <c r="T18" i="38"/>
  <c r="U18" i="38"/>
  <c r="V18" i="38"/>
  <c r="W18" i="38"/>
  <c r="X18" i="38"/>
  <c r="Y18" i="38"/>
  <c r="Z18" i="38"/>
  <c r="AA18" i="38"/>
  <c r="AB18" i="38"/>
  <c r="AB55" i="38" s="1"/>
  <c r="AC18" i="38"/>
  <c r="AD18" i="38"/>
  <c r="AE18" i="38"/>
  <c r="AF18" i="38"/>
  <c r="AG18" i="38"/>
  <c r="AH18" i="38"/>
  <c r="AI18" i="38"/>
  <c r="AJ18" i="38"/>
  <c r="AK18" i="38"/>
  <c r="AL18" i="38"/>
  <c r="AM18" i="38"/>
  <c r="AN18" i="38"/>
  <c r="AO18" i="38"/>
  <c r="AP18" i="38"/>
  <c r="AQ20" i="38"/>
  <c r="AQ21" i="38"/>
  <c r="AQ22" i="38"/>
  <c r="AQ23" i="38"/>
  <c r="AQ24" i="38"/>
  <c r="AQ25" i="38"/>
  <c r="AQ26" i="38"/>
  <c r="AQ27" i="38"/>
  <c r="AQ28" i="38"/>
  <c r="D29" i="38"/>
  <c r="E29" i="38"/>
  <c r="F29" i="38"/>
  <c r="G29" i="38"/>
  <c r="H29" i="38"/>
  <c r="I29" i="38"/>
  <c r="J29" i="38"/>
  <c r="K29" i="38"/>
  <c r="L29" i="38"/>
  <c r="M29" i="38"/>
  <c r="N29" i="38"/>
  <c r="O29" i="38"/>
  <c r="P29" i="38"/>
  <c r="Q29" i="38"/>
  <c r="R29" i="38"/>
  <c r="S29" i="38"/>
  <c r="T29" i="38"/>
  <c r="U29" i="38"/>
  <c r="V29" i="38"/>
  <c r="W29" i="38"/>
  <c r="X29" i="38"/>
  <c r="Y29" i="38"/>
  <c r="Z29" i="38"/>
  <c r="AA29" i="38"/>
  <c r="AB29" i="38"/>
  <c r="AC29" i="38"/>
  <c r="AD29" i="38"/>
  <c r="AE29" i="38"/>
  <c r="AF29" i="38"/>
  <c r="AG29" i="38"/>
  <c r="AH29" i="38"/>
  <c r="AI29" i="38"/>
  <c r="AJ29" i="38"/>
  <c r="AK29" i="38"/>
  <c r="AL29" i="38"/>
  <c r="AM29" i="38"/>
  <c r="AN29" i="38"/>
  <c r="AO29" i="38"/>
  <c r="AP29" i="38"/>
  <c r="AQ32" i="38"/>
  <c r="AQ33" i="38"/>
  <c r="AQ34" i="38"/>
  <c r="AQ35" i="38"/>
  <c r="AQ36" i="38"/>
  <c r="AQ37" i="38"/>
  <c r="AQ38" i="38"/>
  <c r="AQ39" i="38"/>
  <c r="AQ40" i="38"/>
  <c r="D41" i="38"/>
  <c r="E41" i="38"/>
  <c r="F41" i="38"/>
  <c r="G41" i="38"/>
  <c r="H41" i="38"/>
  <c r="I41" i="38"/>
  <c r="J41" i="38"/>
  <c r="K41" i="38"/>
  <c r="L41" i="38"/>
  <c r="M41" i="38"/>
  <c r="N41" i="38"/>
  <c r="O41" i="38"/>
  <c r="P41" i="38"/>
  <c r="Q41" i="38"/>
  <c r="R41" i="38"/>
  <c r="S41" i="38"/>
  <c r="T41" i="38"/>
  <c r="U41" i="38"/>
  <c r="V41" i="38"/>
  <c r="W41" i="38"/>
  <c r="X41" i="38"/>
  <c r="Y41" i="38"/>
  <c r="Z41" i="38"/>
  <c r="AA41" i="38"/>
  <c r="AB41" i="38"/>
  <c r="AC41" i="38"/>
  <c r="AD41" i="38"/>
  <c r="AE41" i="38"/>
  <c r="AF41" i="38"/>
  <c r="AG41" i="38"/>
  <c r="AH41" i="38"/>
  <c r="AI41" i="38"/>
  <c r="AJ41" i="38"/>
  <c r="AK41" i="38"/>
  <c r="AL41" i="38"/>
  <c r="AM41" i="38"/>
  <c r="AN41" i="38"/>
  <c r="AO41" i="38"/>
  <c r="AP41" i="38"/>
  <c r="AQ43" i="38"/>
  <c r="AQ44" i="38"/>
  <c r="AQ45" i="38"/>
  <c r="AQ46" i="38"/>
  <c r="AQ47" i="38"/>
  <c r="AQ48" i="38"/>
  <c r="AQ49" i="38"/>
  <c r="AQ50" i="38"/>
  <c r="AQ51" i="38"/>
  <c r="D52" i="38"/>
  <c r="D53" i="38" s="1"/>
  <c r="E52" i="38"/>
  <c r="F52" i="38"/>
  <c r="F53" i="38" s="1"/>
  <c r="G52" i="38"/>
  <c r="H52" i="38"/>
  <c r="H53" i="38" s="1"/>
  <c r="I52" i="38"/>
  <c r="J52" i="38"/>
  <c r="J53" i="38" s="1"/>
  <c r="K52" i="38"/>
  <c r="L52" i="38"/>
  <c r="L53" i="38" s="1"/>
  <c r="M52" i="38"/>
  <c r="N52" i="38"/>
  <c r="N55" i="38" s="1"/>
  <c r="O52" i="38"/>
  <c r="P52" i="38"/>
  <c r="P53" i="38" s="1"/>
  <c r="Q52" i="38"/>
  <c r="R52" i="38"/>
  <c r="R55" i="38" s="1"/>
  <c r="S52" i="38"/>
  <c r="T52" i="38"/>
  <c r="T53" i="38" s="1"/>
  <c r="U52" i="38"/>
  <c r="V52" i="38"/>
  <c r="V53" i="38" s="1"/>
  <c r="W52" i="38"/>
  <c r="X52" i="38"/>
  <c r="X53" i="38" s="1"/>
  <c r="Y52" i="38"/>
  <c r="Z52" i="38"/>
  <c r="Z53" i="38" s="1"/>
  <c r="AA52" i="38"/>
  <c r="AB52" i="38"/>
  <c r="AC52" i="38"/>
  <c r="AD52" i="38"/>
  <c r="AD53" i="38" s="1"/>
  <c r="AE52" i="38"/>
  <c r="AF52" i="38"/>
  <c r="AF55" i="38" s="1"/>
  <c r="AG52" i="38"/>
  <c r="AH52" i="38"/>
  <c r="AH53" i="38" s="1"/>
  <c r="AI52" i="38"/>
  <c r="AJ52" i="38"/>
  <c r="AJ53" i="38" s="1"/>
  <c r="AK52" i="38"/>
  <c r="AL52" i="38"/>
  <c r="AL53" i="38" s="1"/>
  <c r="AM52" i="38"/>
  <c r="AN52" i="38"/>
  <c r="AN53" i="38" s="1"/>
  <c r="AO52" i="38"/>
  <c r="AP52" i="38"/>
  <c r="AP53" i="38" s="1"/>
  <c r="AB53" i="38"/>
  <c r="AN55" i="38"/>
  <c r="D25" i="92"/>
  <c r="E25" i="92"/>
  <c r="F25" i="92"/>
  <c r="G25" i="92"/>
  <c r="H25" i="92"/>
  <c r="I25" i="92"/>
  <c r="J25" i="92"/>
  <c r="K25" i="92"/>
  <c r="L25" i="92"/>
  <c r="M25" i="92"/>
  <c r="N25" i="92"/>
  <c r="O25" i="92"/>
  <c r="P25" i="92"/>
  <c r="Q25" i="92"/>
  <c r="R25" i="92"/>
  <c r="S25" i="92"/>
  <c r="T25" i="92"/>
  <c r="U25" i="92"/>
  <c r="V25" i="92"/>
  <c r="W25" i="92"/>
  <c r="X25" i="92"/>
  <c r="Y25" i="92"/>
  <c r="Z25" i="92"/>
  <c r="AA25" i="92"/>
  <c r="AB25" i="92"/>
  <c r="AD25" i="92"/>
  <c r="AE25" i="92"/>
  <c r="AF25" i="92"/>
  <c r="AG25" i="92"/>
  <c r="AH25" i="92"/>
  <c r="AI25" i="92"/>
  <c r="AJ25" i="92"/>
  <c r="AK25" i="92"/>
  <c r="AL25" i="92"/>
  <c r="AM25" i="92"/>
  <c r="D44" i="92"/>
  <c r="E44" i="92"/>
  <c r="F44" i="92"/>
  <c r="G44" i="92"/>
  <c r="H44" i="92"/>
  <c r="I44" i="92"/>
  <c r="J44" i="92"/>
  <c r="K44" i="92"/>
  <c r="L44" i="92"/>
  <c r="M44" i="92"/>
  <c r="N44" i="92"/>
  <c r="O44" i="92"/>
  <c r="P44" i="92"/>
  <c r="Q44" i="92"/>
  <c r="R44" i="92"/>
  <c r="S44" i="92"/>
  <c r="T44" i="92"/>
  <c r="U44" i="92"/>
  <c r="V44" i="92"/>
  <c r="W44" i="92"/>
  <c r="X44" i="92"/>
  <c r="Y44" i="92"/>
  <c r="Z44" i="92"/>
  <c r="AA44" i="92"/>
  <c r="AB44" i="92"/>
  <c r="AD44" i="92"/>
  <c r="AE44" i="92"/>
  <c r="AF44" i="92"/>
  <c r="AG44" i="92"/>
  <c r="AH44" i="92"/>
  <c r="AI44" i="92"/>
  <c r="AJ44" i="92"/>
  <c r="AK44" i="92"/>
  <c r="AL44" i="92"/>
  <c r="AM44" i="92"/>
  <c r="D68" i="92"/>
  <c r="E68" i="92"/>
  <c r="F68" i="92"/>
  <c r="G68" i="92"/>
  <c r="H68" i="92"/>
  <c r="I68" i="92"/>
  <c r="J68" i="92"/>
  <c r="K68" i="92"/>
  <c r="L68" i="92"/>
  <c r="M68" i="92"/>
  <c r="N68" i="92"/>
  <c r="O68" i="92"/>
  <c r="P68" i="92"/>
  <c r="Q68" i="92"/>
  <c r="R68" i="92"/>
  <c r="S68" i="92"/>
  <c r="T68" i="92"/>
  <c r="U68" i="92"/>
  <c r="V68" i="92"/>
  <c r="W68" i="92"/>
  <c r="X68" i="92"/>
  <c r="Y68" i="92"/>
  <c r="Z68" i="92"/>
  <c r="AA68" i="92"/>
  <c r="AB68" i="92"/>
  <c r="AD68" i="92"/>
  <c r="AE68" i="92"/>
  <c r="AF68" i="92"/>
  <c r="AG68" i="92"/>
  <c r="AH68" i="92"/>
  <c r="AI68" i="92"/>
  <c r="AJ68" i="92"/>
  <c r="AK68" i="92"/>
  <c r="AL68" i="92"/>
  <c r="AM68" i="92"/>
  <c r="D91" i="92"/>
  <c r="E91" i="92"/>
  <c r="F91" i="92"/>
  <c r="G91" i="92"/>
  <c r="H91" i="92"/>
  <c r="I91" i="92"/>
  <c r="J91" i="92"/>
  <c r="K91" i="92"/>
  <c r="L91" i="92"/>
  <c r="M91" i="92"/>
  <c r="N91" i="92"/>
  <c r="O91" i="92"/>
  <c r="P91" i="92"/>
  <c r="Q91" i="92"/>
  <c r="R91" i="92"/>
  <c r="S91" i="92"/>
  <c r="T91" i="92"/>
  <c r="U91" i="92"/>
  <c r="V91" i="92"/>
  <c r="W91" i="92"/>
  <c r="X91" i="92"/>
  <c r="Y91" i="92"/>
  <c r="Z91" i="92"/>
  <c r="AA91" i="92"/>
  <c r="AB91" i="92"/>
  <c r="AD91" i="92"/>
  <c r="AE91" i="92"/>
  <c r="AF91" i="92"/>
  <c r="AG91" i="92"/>
  <c r="AH91" i="92"/>
  <c r="AI91" i="92"/>
  <c r="AJ91" i="92"/>
  <c r="AK91" i="92"/>
  <c r="AL91" i="92"/>
  <c r="AM91" i="92"/>
  <c r="D111" i="92"/>
  <c r="E111" i="92"/>
  <c r="F111" i="92"/>
  <c r="G111" i="92"/>
  <c r="H111" i="92"/>
  <c r="I111" i="92"/>
  <c r="J111" i="92"/>
  <c r="K111" i="92"/>
  <c r="L111" i="92"/>
  <c r="M111" i="92"/>
  <c r="N111" i="92"/>
  <c r="O111" i="92"/>
  <c r="P111" i="92"/>
  <c r="Q111" i="92"/>
  <c r="R111" i="92"/>
  <c r="S111" i="92"/>
  <c r="T111" i="92"/>
  <c r="U111" i="92"/>
  <c r="V111" i="92"/>
  <c r="W111" i="92"/>
  <c r="X111" i="92"/>
  <c r="Y111" i="92"/>
  <c r="Y133" i="92" s="1"/>
  <c r="Z111" i="92"/>
  <c r="AA111" i="92"/>
  <c r="AB111" i="92"/>
  <c r="AD111" i="92"/>
  <c r="AE111" i="92"/>
  <c r="AF111" i="92"/>
  <c r="AF133" i="92" s="1"/>
  <c r="AG111" i="92"/>
  <c r="AH111" i="92"/>
  <c r="AH133" i="92" s="1"/>
  <c r="AI111" i="92"/>
  <c r="AJ111" i="92"/>
  <c r="AK111" i="92"/>
  <c r="AL111" i="92"/>
  <c r="AM111" i="92"/>
  <c r="D130" i="92"/>
  <c r="D133" i="92" s="1"/>
  <c r="E130" i="92"/>
  <c r="F130" i="92"/>
  <c r="F133" i="92" s="1"/>
  <c r="G130" i="92"/>
  <c r="H130" i="92"/>
  <c r="H133" i="92" s="1"/>
  <c r="I130" i="92"/>
  <c r="J130" i="92"/>
  <c r="K130" i="92"/>
  <c r="L130" i="92"/>
  <c r="L133" i="92" s="1"/>
  <c r="M130" i="92"/>
  <c r="N130" i="92"/>
  <c r="N133" i="92" s="1"/>
  <c r="O130" i="92"/>
  <c r="P130" i="92"/>
  <c r="P133" i="92" s="1"/>
  <c r="Q130" i="92"/>
  <c r="R130" i="92"/>
  <c r="R133" i="92" s="1"/>
  <c r="S130" i="92"/>
  <c r="T130" i="92"/>
  <c r="T133" i="92" s="1"/>
  <c r="U130" i="92"/>
  <c r="V130" i="92"/>
  <c r="V133" i="92" s="1"/>
  <c r="W130" i="92"/>
  <c r="X130" i="92"/>
  <c r="X133" i="92" s="1"/>
  <c r="Y130" i="92"/>
  <c r="Z130" i="92"/>
  <c r="AA130" i="92"/>
  <c r="AB130" i="92"/>
  <c r="AB133" i="92" s="1"/>
  <c r="AD130" i="92"/>
  <c r="AE130" i="92"/>
  <c r="AF130" i="92"/>
  <c r="AG130" i="92"/>
  <c r="AG133" i="92" s="1"/>
  <c r="AH130" i="92"/>
  <c r="AI130" i="92"/>
  <c r="AI133" i="92" s="1"/>
  <c r="AJ130" i="92"/>
  <c r="AK130" i="92"/>
  <c r="AL130" i="92"/>
  <c r="AM130" i="92"/>
  <c r="AM133" i="92" s="1"/>
  <c r="J133" i="92"/>
  <c r="Z133" i="92"/>
  <c r="AK133" i="92"/>
  <c r="D135" i="92"/>
  <c r="E135" i="92"/>
  <c r="F135" i="92"/>
  <c r="G135" i="92"/>
  <c r="H135" i="92"/>
  <c r="I135" i="92"/>
  <c r="J135" i="92"/>
  <c r="K135" i="92"/>
  <c r="L135" i="92"/>
  <c r="M135" i="92"/>
  <c r="N135" i="92"/>
  <c r="O135" i="92"/>
  <c r="P135" i="92"/>
  <c r="Q135" i="92"/>
  <c r="R135" i="92"/>
  <c r="S135" i="92"/>
  <c r="T135" i="92"/>
  <c r="U135" i="92"/>
  <c r="V135" i="92"/>
  <c r="W135" i="92"/>
  <c r="X135" i="92"/>
  <c r="Y135" i="92"/>
  <c r="Z135" i="92"/>
  <c r="AA135" i="92"/>
  <c r="AB135" i="92"/>
  <c r="AD135" i="92"/>
  <c r="AE135" i="92"/>
  <c r="AF135" i="92"/>
  <c r="AG135" i="92"/>
  <c r="AH135" i="92"/>
  <c r="AI135" i="92"/>
  <c r="AJ135" i="92"/>
  <c r="AK135" i="92"/>
  <c r="AL135" i="92"/>
  <c r="AM135" i="92"/>
  <c r="D136" i="92"/>
  <c r="E136" i="92"/>
  <c r="F136" i="92"/>
  <c r="G136" i="92"/>
  <c r="H136" i="92"/>
  <c r="I136" i="92"/>
  <c r="J136" i="92"/>
  <c r="K136" i="92"/>
  <c r="L136" i="92"/>
  <c r="M136" i="92"/>
  <c r="N136" i="92"/>
  <c r="O136" i="92"/>
  <c r="P136" i="92"/>
  <c r="Q136" i="92"/>
  <c r="R136" i="92"/>
  <c r="S136" i="92"/>
  <c r="T136" i="92"/>
  <c r="U136" i="92"/>
  <c r="V136" i="92"/>
  <c r="W136" i="92"/>
  <c r="X136" i="92"/>
  <c r="Y136" i="92"/>
  <c r="Z136" i="92"/>
  <c r="AA136" i="92"/>
  <c r="AB136" i="92"/>
  <c r="AD136" i="92"/>
  <c r="AE136" i="92"/>
  <c r="AF136" i="92"/>
  <c r="AG136" i="92"/>
  <c r="AH136" i="92"/>
  <c r="AI136" i="92"/>
  <c r="AJ136" i="92"/>
  <c r="AK136" i="92"/>
  <c r="AL136" i="92"/>
  <c r="AM136" i="92"/>
  <c r="Q10" i="91"/>
  <c r="Y10" i="91"/>
  <c r="Q11" i="91"/>
  <c r="Y11" i="91"/>
  <c r="Q12" i="91"/>
  <c r="Y12" i="91"/>
  <c r="Q13" i="91"/>
  <c r="Y13" i="91"/>
  <c r="Q14" i="91"/>
  <c r="Y14" i="91"/>
  <c r="Q15" i="91"/>
  <c r="Y15" i="91"/>
  <c r="Q16" i="91"/>
  <c r="Y16" i="91"/>
  <c r="Q17" i="91"/>
  <c r="Y17" i="91"/>
  <c r="Q18" i="91"/>
  <c r="Y18" i="91"/>
  <c r="Q19" i="91"/>
  <c r="Y19" i="91"/>
  <c r="Q20" i="91"/>
  <c r="Y20" i="91"/>
  <c r="Q21" i="91"/>
  <c r="Y21" i="91"/>
  <c r="Q22" i="91"/>
  <c r="Y22" i="91"/>
  <c r="Q23" i="91"/>
  <c r="Y23" i="91"/>
  <c r="Q24" i="91"/>
  <c r="Y24" i="91"/>
  <c r="D25" i="91"/>
  <c r="E25" i="91"/>
  <c r="F25" i="91"/>
  <c r="G25" i="91"/>
  <c r="H25" i="91"/>
  <c r="I25" i="91"/>
  <c r="J25" i="91"/>
  <c r="K25" i="91"/>
  <c r="L25" i="91"/>
  <c r="N25" i="91"/>
  <c r="O25" i="91"/>
  <c r="P25" i="91"/>
  <c r="R25" i="91"/>
  <c r="S25" i="91"/>
  <c r="T25" i="91"/>
  <c r="U25" i="91"/>
  <c r="V25" i="91"/>
  <c r="W25" i="91"/>
  <c r="X25" i="91"/>
  <c r="Z25" i="91"/>
  <c r="Q26" i="91"/>
  <c r="Y26" i="91"/>
  <c r="Q27" i="91"/>
  <c r="AA27" i="91" s="1"/>
  <c r="Y27" i="91"/>
  <c r="D44" i="91"/>
  <c r="E44" i="91"/>
  <c r="F44" i="91"/>
  <c r="G44" i="91"/>
  <c r="H44" i="91"/>
  <c r="I44" i="91"/>
  <c r="J44" i="91"/>
  <c r="K44" i="91"/>
  <c r="L44" i="91"/>
  <c r="N44" i="91"/>
  <c r="O44" i="91"/>
  <c r="P44" i="91"/>
  <c r="R44" i="91"/>
  <c r="S44" i="91"/>
  <c r="T44" i="91"/>
  <c r="U44" i="91"/>
  <c r="V44" i="91"/>
  <c r="W44" i="91"/>
  <c r="X44" i="91"/>
  <c r="Z44" i="91"/>
  <c r="Q45" i="91"/>
  <c r="Q46" i="91"/>
  <c r="Q49" i="91"/>
  <c r="Q50" i="91"/>
  <c r="Q51" i="91"/>
  <c r="Q53" i="91"/>
  <c r="Q54" i="91"/>
  <c r="Q55" i="91"/>
  <c r="Q56" i="91"/>
  <c r="AA56" i="91" s="1"/>
  <c r="Q57" i="91"/>
  <c r="Q58" i="91"/>
  <c r="Q59" i="91"/>
  <c r="Q60" i="91"/>
  <c r="Q61" i="91"/>
  <c r="Q62" i="91"/>
  <c r="Q63" i="91"/>
  <c r="Q64" i="91"/>
  <c r="Q65" i="91"/>
  <c r="Q66" i="91"/>
  <c r="Q67" i="91"/>
  <c r="D68" i="91"/>
  <c r="E68" i="91"/>
  <c r="F68" i="91"/>
  <c r="G68" i="91"/>
  <c r="H68" i="91"/>
  <c r="I68" i="91"/>
  <c r="J68" i="91"/>
  <c r="K68" i="91"/>
  <c r="L68" i="91"/>
  <c r="N68" i="91"/>
  <c r="O68" i="91"/>
  <c r="P68" i="91"/>
  <c r="R68" i="91"/>
  <c r="S68" i="91"/>
  <c r="T68" i="91"/>
  <c r="U68" i="91"/>
  <c r="V68" i="91"/>
  <c r="W68" i="91"/>
  <c r="X68" i="91"/>
  <c r="Z68" i="91"/>
  <c r="Q69" i="91"/>
  <c r="Y69" i="91"/>
  <c r="Q70" i="91"/>
  <c r="AA70" i="91" s="1"/>
  <c r="Y70" i="91"/>
  <c r="Q72" i="91"/>
  <c r="Y72" i="91"/>
  <c r="Q73" i="91"/>
  <c r="Y73" i="91"/>
  <c r="Q74" i="91"/>
  <c r="Y74" i="91"/>
  <c r="Q76" i="91"/>
  <c r="Y76" i="91"/>
  <c r="Q77" i="91"/>
  <c r="Y77" i="91"/>
  <c r="Q78" i="91"/>
  <c r="Y78" i="91"/>
  <c r="Q79" i="91"/>
  <c r="Y79" i="91"/>
  <c r="Q80" i="91"/>
  <c r="Y80" i="91"/>
  <c r="Q81" i="91"/>
  <c r="Y81" i="91"/>
  <c r="Q82" i="91"/>
  <c r="Y82" i="91"/>
  <c r="Q83" i="91"/>
  <c r="Y83" i="91"/>
  <c r="Q84" i="91"/>
  <c r="AA84" i="91" s="1"/>
  <c r="Y84" i="91"/>
  <c r="Q85" i="91"/>
  <c r="Y85" i="91"/>
  <c r="Q86" i="91"/>
  <c r="Y86" i="91"/>
  <c r="Q87" i="91"/>
  <c r="Y87" i="91"/>
  <c r="Q88" i="91"/>
  <c r="Y88" i="91"/>
  <c r="Q89" i="91"/>
  <c r="Y89" i="91"/>
  <c r="Q90" i="91"/>
  <c r="Y90" i="91"/>
  <c r="D91" i="91"/>
  <c r="E91" i="91"/>
  <c r="F91" i="91"/>
  <c r="G91" i="91"/>
  <c r="H91" i="91"/>
  <c r="I91" i="91"/>
  <c r="J91" i="91"/>
  <c r="K91" i="91"/>
  <c r="L91" i="91"/>
  <c r="N91" i="91"/>
  <c r="O91" i="91"/>
  <c r="P91" i="91"/>
  <c r="R91" i="91"/>
  <c r="S91" i="91"/>
  <c r="T91" i="91"/>
  <c r="U91" i="91"/>
  <c r="V91" i="91"/>
  <c r="W91" i="91"/>
  <c r="X91" i="91"/>
  <c r="Z91" i="91"/>
  <c r="Y92" i="91"/>
  <c r="Y93" i="91"/>
  <c r="Y96" i="91"/>
  <c r="Y97" i="91"/>
  <c r="Y98" i="91"/>
  <c r="Y99" i="91"/>
  <c r="Y100" i="91"/>
  <c r="Y101" i="91"/>
  <c r="Y102" i="91"/>
  <c r="Y103" i="91"/>
  <c r="Y104" i="91"/>
  <c r="Y105" i="91"/>
  <c r="Y106" i="91"/>
  <c r="Y107" i="91"/>
  <c r="Y108" i="91"/>
  <c r="Y109" i="91"/>
  <c r="Y110" i="91"/>
  <c r="D111" i="91"/>
  <c r="E111" i="91"/>
  <c r="F111" i="91"/>
  <c r="F133" i="91" s="1"/>
  <c r="G111" i="91"/>
  <c r="H111" i="91"/>
  <c r="I111" i="91"/>
  <c r="J111" i="91"/>
  <c r="K111" i="91"/>
  <c r="L111" i="91"/>
  <c r="N111" i="91"/>
  <c r="O111" i="91"/>
  <c r="P111" i="91"/>
  <c r="P133" i="91" s="1"/>
  <c r="R111" i="91"/>
  <c r="S111" i="91"/>
  <c r="T111" i="91"/>
  <c r="U111" i="91"/>
  <c r="V111" i="91"/>
  <c r="W111" i="91"/>
  <c r="X111" i="91"/>
  <c r="Z111" i="91"/>
  <c r="Q112" i="91"/>
  <c r="Y112" i="91"/>
  <c r="Q113" i="91"/>
  <c r="Y113" i="91"/>
  <c r="Q115" i="91"/>
  <c r="Y115" i="91"/>
  <c r="Q116" i="91"/>
  <c r="Y116" i="91"/>
  <c r="Q117" i="91"/>
  <c r="Y117" i="91"/>
  <c r="Q118" i="91"/>
  <c r="Y118" i="91"/>
  <c r="Q119" i="91"/>
  <c r="Y119" i="91"/>
  <c r="Q120" i="91"/>
  <c r="Y120" i="91"/>
  <c r="Q121" i="91"/>
  <c r="Y121" i="91"/>
  <c r="Q122" i="91"/>
  <c r="Y122" i="91"/>
  <c r="Q123" i="91"/>
  <c r="Y123" i="91"/>
  <c r="Q124" i="91"/>
  <c r="Y124" i="91"/>
  <c r="Q125" i="91"/>
  <c r="Y125" i="91"/>
  <c r="Q126" i="91"/>
  <c r="Y126" i="91"/>
  <c r="Q127" i="91"/>
  <c r="Y127" i="91"/>
  <c r="Q128" i="91"/>
  <c r="Y128" i="91"/>
  <c r="Q129" i="91"/>
  <c r="Y129" i="91"/>
  <c r="D130" i="91"/>
  <c r="E130" i="91"/>
  <c r="F130" i="91"/>
  <c r="G130" i="91"/>
  <c r="H130" i="91"/>
  <c r="I130" i="91"/>
  <c r="J130" i="91"/>
  <c r="K130" i="91"/>
  <c r="L130" i="91"/>
  <c r="N130" i="91"/>
  <c r="O130" i="91"/>
  <c r="P130" i="91"/>
  <c r="R130" i="91"/>
  <c r="S130" i="91"/>
  <c r="T130" i="91"/>
  <c r="U130" i="91"/>
  <c r="V130" i="91"/>
  <c r="W130" i="91"/>
  <c r="X130" i="91"/>
  <c r="X133" i="91" s="1"/>
  <c r="Z130" i="91"/>
  <c r="Q131" i="91"/>
  <c r="Y131" i="91"/>
  <c r="Q132" i="91"/>
  <c r="Y132" i="91"/>
  <c r="T133" i="91"/>
  <c r="Z133" i="91"/>
  <c r="D136" i="91"/>
  <c r="E136" i="91"/>
  <c r="F136" i="91"/>
  <c r="G136" i="91"/>
  <c r="H136" i="91"/>
  <c r="I136" i="91"/>
  <c r="J136" i="91"/>
  <c r="K136" i="91"/>
  <c r="L136" i="91"/>
  <c r="N136" i="91"/>
  <c r="O136" i="91"/>
  <c r="P136" i="91"/>
  <c r="R136" i="91"/>
  <c r="S136" i="91"/>
  <c r="T136" i="91"/>
  <c r="U136" i="91"/>
  <c r="V136" i="91"/>
  <c r="W136" i="91"/>
  <c r="X136" i="91"/>
  <c r="Z136" i="91"/>
  <c r="D137" i="91"/>
  <c r="E137" i="91"/>
  <c r="F137" i="91"/>
  <c r="G137" i="91"/>
  <c r="H137" i="91"/>
  <c r="I137" i="91"/>
  <c r="J137" i="91"/>
  <c r="K137" i="91"/>
  <c r="L137" i="91"/>
  <c r="N137" i="91"/>
  <c r="O137" i="91"/>
  <c r="P137" i="91"/>
  <c r="R137" i="91"/>
  <c r="S137" i="91"/>
  <c r="T137" i="91"/>
  <c r="U137" i="91"/>
  <c r="V137" i="91"/>
  <c r="W137" i="91"/>
  <c r="X137" i="91"/>
  <c r="Z137" i="91"/>
  <c r="Z10" i="90"/>
  <c r="Z11" i="90"/>
  <c r="AA11" i="91" s="1"/>
  <c r="Z12" i="90"/>
  <c r="Z13" i="90"/>
  <c r="Z14" i="90"/>
  <c r="Z15" i="90"/>
  <c r="Z16" i="90"/>
  <c r="Z17" i="90"/>
  <c r="Z18" i="90"/>
  <c r="Z19" i="90"/>
  <c r="AA19" i="91" s="1"/>
  <c r="Z20" i="90"/>
  <c r="Z21" i="90"/>
  <c r="Z22" i="90"/>
  <c r="Z23" i="90"/>
  <c r="Z24" i="90"/>
  <c r="D25" i="90"/>
  <c r="E25" i="90"/>
  <c r="F25" i="90"/>
  <c r="G25" i="90"/>
  <c r="H25" i="90"/>
  <c r="I25" i="90"/>
  <c r="J25" i="90"/>
  <c r="K25" i="90"/>
  <c r="L25" i="90"/>
  <c r="M25" i="90"/>
  <c r="N25" i="90"/>
  <c r="O25" i="90"/>
  <c r="P25" i="90"/>
  <c r="Q25" i="90"/>
  <c r="S25" i="90"/>
  <c r="T25" i="90"/>
  <c r="U25" i="90"/>
  <c r="V25" i="90"/>
  <c r="W25" i="90"/>
  <c r="X25" i="90"/>
  <c r="Y25" i="90"/>
  <c r="Z29" i="90"/>
  <c r="Z30" i="90"/>
  <c r="Z31" i="90"/>
  <c r="Z32" i="90"/>
  <c r="AA32" i="91" s="1"/>
  <c r="Z33" i="90"/>
  <c r="Z34" i="90"/>
  <c r="AA34" i="91" s="1"/>
  <c r="Z35" i="90"/>
  <c r="Z36" i="90"/>
  <c r="AA36" i="91" s="1"/>
  <c r="Z37" i="90"/>
  <c r="Z38" i="90"/>
  <c r="Z39" i="90"/>
  <c r="Z40" i="90"/>
  <c r="AA40" i="91" s="1"/>
  <c r="Z41" i="90"/>
  <c r="Z42" i="90"/>
  <c r="AA42" i="91" s="1"/>
  <c r="Z43" i="90"/>
  <c r="D44" i="90"/>
  <c r="E44" i="90"/>
  <c r="F44" i="90"/>
  <c r="G44" i="90"/>
  <c r="H44" i="90"/>
  <c r="I44" i="90"/>
  <c r="J44" i="90"/>
  <c r="K44" i="90"/>
  <c r="L44" i="90"/>
  <c r="M44" i="90"/>
  <c r="N44" i="90"/>
  <c r="O44" i="90"/>
  <c r="P44" i="90"/>
  <c r="Q44" i="90"/>
  <c r="S44" i="90"/>
  <c r="T44" i="90"/>
  <c r="U44" i="90"/>
  <c r="V44" i="90"/>
  <c r="W44" i="90"/>
  <c r="X44" i="90"/>
  <c r="Y44" i="90"/>
  <c r="Z45" i="90"/>
  <c r="Z46" i="90"/>
  <c r="Z47" i="90"/>
  <c r="AA47" i="91" s="1"/>
  <c r="Z49" i="90"/>
  <c r="Z50" i="90"/>
  <c r="Z51" i="90"/>
  <c r="AA51" i="91" s="1"/>
  <c r="Z53" i="90"/>
  <c r="Z54" i="90"/>
  <c r="Z55" i="90"/>
  <c r="Z56" i="90"/>
  <c r="Z57" i="90"/>
  <c r="Z58" i="90"/>
  <c r="Z59" i="90"/>
  <c r="Z60" i="90"/>
  <c r="AA60" i="91" s="1"/>
  <c r="Z61" i="90"/>
  <c r="Z62" i="90"/>
  <c r="Z63" i="90"/>
  <c r="Z64" i="90"/>
  <c r="AA64" i="91" s="1"/>
  <c r="Z65" i="90"/>
  <c r="Z66" i="90"/>
  <c r="Z67" i="90"/>
  <c r="D68" i="90"/>
  <c r="E68" i="90"/>
  <c r="F68" i="90"/>
  <c r="G68" i="90"/>
  <c r="H68" i="90"/>
  <c r="I68" i="90"/>
  <c r="J68" i="90"/>
  <c r="K68" i="90"/>
  <c r="L68" i="90"/>
  <c r="M68" i="90"/>
  <c r="N68" i="90"/>
  <c r="O68" i="90"/>
  <c r="P68" i="90"/>
  <c r="Q68" i="90"/>
  <c r="S68" i="90"/>
  <c r="T68" i="90"/>
  <c r="U68" i="90"/>
  <c r="V68" i="90"/>
  <c r="W68" i="90"/>
  <c r="X68" i="90"/>
  <c r="Y68" i="90"/>
  <c r="Z69" i="90"/>
  <c r="Z70" i="90"/>
  <c r="Z72" i="90"/>
  <c r="Z73" i="90"/>
  <c r="AA73" i="91" s="1"/>
  <c r="Z74" i="90"/>
  <c r="Z76" i="90"/>
  <c r="AA76" i="91" s="1"/>
  <c r="Z77" i="90"/>
  <c r="Z78" i="90"/>
  <c r="Z79" i="90"/>
  <c r="Z80" i="90"/>
  <c r="AA80" i="91" s="1"/>
  <c r="Z81" i="90"/>
  <c r="Z82" i="90"/>
  <c r="AA82" i="91" s="1"/>
  <c r="Z83" i="90"/>
  <c r="Z84" i="90"/>
  <c r="Z85" i="90"/>
  <c r="Z86" i="90"/>
  <c r="AA86" i="91" s="1"/>
  <c r="Z87" i="90"/>
  <c r="Z88" i="90"/>
  <c r="Z89" i="90"/>
  <c r="Z90" i="90"/>
  <c r="AA90" i="91" s="1"/>
  <c r="D91" i="90"/>
  <c r="E91" i="90"/>
  <c r="F91" i="90"/>
  <c r="G91" i="90"/>
  <c r="H91" i="90"/>
  <c r="I91" i="90"/>
  <c r="J91" i="90"/>
  <c r="J134" i="90" s="1"/>
  <c r="K91" i="90"/>
  <c r="L91" i="90"/>
  <c r="M91" i="90"/>
  <c r="N91" i="90"/>
  <c r="O91" i="90"/>
  <c r="P91" i="90"/>
  <c r="Q91" i="90"/>
  <c r="S91" i="90"/>
  <c r="T91" i="90"/>
  <c r="U91" i="90"/>
  <c r="V91" i="90"/>
  <c r="W91" i="90"/>
  <c r="X91" i="90"/>
  <c r="Y91" i="90"/>
  <c r="Z92" i="90"/>
  <c r="Z93" i="90"/>
  <c r="Z96" i="90"/>
  <c r="Z97" i="90"/>
  <c r="Z98" i="90"/>
  <c r="Z99" i="90"/>
  <c r="Z100" i="90"/>
  <c r="Z101" i="90"/>
  <c r="Z102" i="90"/>
  <c r="Z103" i="90"/>
  <c r="Z104" i="90"/>
  <c r="AA104" i="91" s="1"/>
  <c r="Z105" i="90"/>
  <c r="Z106" i="90"/>
  <c r="Z107" i="90"/>
  <c r="Z108" i="90"/>
  <c r="Z109" i="90"/>
  <c r="Z110" i="90"/>
  <c r="D111" i="90"/>
  <c r="E111" i="90"/>
  <c r="F111" i="90"/>
  <c r="G111" i="90"/>
  <c r="H111" i="90"/>
  <c r="I111" i="90"/>
  <c r="J111" i="90"/>
  <c r="K111" i="90"/>
  <c r="L111" i="90"/>
  <c r="M111" i="90"/>
  <c r="N111" i="90"/>
  <c r="O111" i="90"/>
  <c r="P111" i="90"/>
  <c r="Q111" i="90"/>
  <c r="S111" i="90"/>
  <c r="T111" i="90"/>
  <c r="U111" i="90"/>
  <c r="V111" i="90"/>
  <c r="W111" i="90"/>
  <c r="X111" i="90"/>
  <c r="Y111" i="90"/>
  <c r="Z112" i="90"/>
  <c r="Z113" i="90"/>
  <c r="Z115" i="90"/>
  <c r="Z116" i="90"/>
  <c r="Z117" i="90"/>
  <c r="AA117" i="91" s="1"/>
  <c r="Z118" i="90"/>
  <c r="Z119" i="90"/>
  <c r="Z120" i="90"/>
  <c r="Z121" i="90"/>
  <c r="Z122" i="90"/>
  <c r="Z123" i="90"/>
  <c r="Z124" i="90"/>
  <c r="Z125" i="90"/>
  <c r="Z126" i="90"/>
  <c r="Z127" i="90"/>
  <c r="Z128" i="90"/>
  <c r="Z129" i="90"/>
  <c r="D130" i="90"/>
  <c r="E130" i="90"/>
  <c r="F130" i="90"/>
  <c r="F133" i="90" s="1"/>
  <c r="G130" i="90"/>
  <c r="H130" i="90"/>
  <c r="H133" i="90" s="1"/>
  <c r="I130" i="90"/>
  <c r="I133" i="90" s="1"/>
  <c r="J130" i="90"/>
  <c r="K130" i="90"/>
  <c r="L130" i="90"/>
  <c r="L133" i="90" s="1"/>
  <c r="M130" i="90"/>
  <c r="M133" i="90" s="1"/>
  <c r="N130" i="90"/>
  <c r="O130" i="90"/>
  <c r="P130" i="90"/>
  <c r="P133" i="90" s="1"/>
  <c r="Q130" i="90"/>
  <c r="Q133" i="90" s="1"/>
  <c r="S130" i="90"/>
  <c r="T130" i="90"/>
  <c r="T133" i="90" s="1"/>
  <c r="U130" i="90"/>
  <c r="U133" i="90" s="1"/>
  <c r="V130" i="90"/>
  <c r="W130" i="90"/>
  <c r="X130" i="90"/>
  <c r="X133" i="90" s="1"/>
  <c r="Y130" i="90"/>
  <c r="Y133" i="90" s="1"/>
  <c r="Z131" i="90"/>
  <c r="Z132" i="90"/>
  <c r="D133" i="90"/>
  <c r="J133" i="90"/>
  <c r="N133" i="90"/>
  <c r="V133" i="90"/>
  <c r="D135" i="90"/>
  <c r="E135" i="90"/>
  <c r="F135" i="90"/>
  <c r="G135" i="90"/>
  <c r="H135" i="90"/>
  <c r="I135" i="90"/>
  <c r="J135" i="90"/>
  <c r="K135" i="90"/>
  <c r="L135" i="90"/>
  <c r="M135" i="90"/>
  <c r="N135" i="90"/>
  <c r="O135" i="90"/>
  <c r="P135" i="90"/>
  <c r="Q135" i="90"/>
  <c r="S135" i="90"/>
  <c r="T135" i="90"/>
  <c r="U135" i="90"/>
  <c r="V135" i="90"/>
  <c r="W135" i="90"/>
  <c r="X135" i="90"/>
  <c r="Y135" i="90"/>
  <c r="D136" i="90"/>
  <c r="E136" i="90"/>
  <c r="F136" i="90"/>
  <c r="G136" i="90"/>
  <c r="H136" i="90"/>
  <c r="I136" i="90"/>
  <c r="J136" i="90"/>
  <c r="K136" i="90"/>
  <c r="L136" i="90"/>
  <c r="M136" i="90"/>
  <c r="N136" i="90"/>
  <c r="O136" i="90"/>
  <c r="P136" i="90"/>
  <c r="Q136" i="90"/>
  <c r="S136" i="90"/>
  <c r="T136" i="90"/>
  <c r="U136" i="90"/>
  <c r="V136" i="90"/>
  <c r="W136" i="90"/>
  <c r="X136" i="90"/>
  <c r="Y136" i="90"/>
  <c r="AA30" i="91"/>
  <c r="AA38" i="91"/>
  <c r="AA45" i="91"/>
  <c r="AA63" i="91"/>
  <c r="AA78" i="91"/>
  <c r="AA88" i="91"/>
  <c r="AA121" i="91" l="1"/>
  <c r="AA57" i="91"/>
  <c r="V134" i="90"/>
  <c r="AA132" i="91"/>
  <c r="AA129" i="91"/>
  <c r="AA125" i="91"/>
  <c r="AA112" i="91"/>
  <c r="N133" i="91"/>
  <c r="J133" i="91"/>
  <c r="AA108" i="91"/>
  <c r="AA100" i="91"/>
  <c r="AA96" i="91"/>
  <c r="AJ133" i="92"/>
  <c r="AA133" i="92"/>
  <c r="AA134" i="92" s="1"/>
  <c r="W133" i="92"/>
  <c r="K133" i="92"/>
  <c r="K134" i="92" s="1"/>
  <c r="R53" i="38"/>
  <c r="N134" i="90"/>
  <c r="F134" i="90"/>
  <c r="AA67" i="91"/>
  <c r="AA59" i="91"/>
  <c r="AA55" i="91"/>
  <c r="AA50" i="91"/>
  <c r="AA23" i="91"/>
  <c r="AA15" i="91"/>
  <c r="D133" i="91"/>
  <c r="D135" i="91" s="1"/>
  <c r="AA128" i="91"/>
  <c r="AA124" i="91"/>
  <c r="AA120" i="91"/>
  <c r="AA116" i="91"/>
  <c r="AL133" i="92"/>
  <c r="AD133" i="92"/>
  <c r="U133" i="92"/>
  <c r="Q133" i="92"/>
  <c r="M133" i="92"/>
  <c r="I133" i="92"/>
  <c r="E133" i="92"/>
  <c r="AF53" i="38"/>
  <c r="Y134" i="90"/>
  <c r="U134" i="90"/>
  <c r="Q134" i="90"/>
  <c r="M134" i="90"/>
  <c r="I134" i="90"/>
  <c r="Z44" i="90"/>
  <c r="N53" i="38"/>
  <c r="AJ55" i="38"/>
  <c r="V55" i="38"/>
  <c r="J55" i="38"/>
  <c r="F55" i="38"/>
  <c r="AC53" i="38"/>
  <c r="AO53" i="38"/>
  <c r="Y53" i="38"/>
  <c r="AK53" i="38"/>
  <c r="AG53" i="38"/>
  <c r="W53" i="38"/>
  <c r="S53" i="38"/>
  <c r="O53" i="38"/>
  <c r="K53" i="38"/>
  <c r="G53" i="38"/>
  <c r="AQ18" i="38"/>
  <c r="O133" i="92"/>
  <c r="S133" i="92"/>
  <c r="G133" i="92"/>
  <c r="AE133" i="92"/>
  <c r="AE134" i="92" s="1"/>
  <c r="O134" i="92"/>
  <c r="S134" i="92"/>
  <c r="G134" i="92"/>
  <c r="Y134" i="92"/>
  <c r="AK134" i="92"/>
  <c r="AG134" i="92"/>
  <c r="Z135" i="91"/>
  <c r="V133" i="91"/>
  <c r="R133" i="91"/>
  <c r="R135" i="91" s="1"/>
  <c r="T135" i="91"/>
  <c r="X135" i="91"/>
  <c r="Y136" i="91"/>
  <c r="V135" i="91"/>
  <c r="L133" i="91"/>
  <c r="L135" i="91" s="1"/>
  <c r="H133" i="91"/>
  <c r="O133" i="91"/>
  <c r="O135" i="91" s="1"/>
  <c r="K133" i="91"/>
  <c r="K135" i="91" s="1"/>
  <c r="G133" i="91"/>
  <c r="G135" i="91" s="1"/>
  <c r="AA65" i="91"/>
  <c r="AA61" i="91"/>
  <c r="AA53" i="91"/>
  <c r="Q136" i="91"/>
  <c r="Q25" i="91"/>
  <c r="Z136" i="90"/>
  <c r="T134" i="90"/>
  <c r="L134" i="90"/>
  <c r="Z25" i="90"/>
  <c r="M133" i="30"/>
  <c r="I134" i="30"/>
  <c r="M134" i="30" s="1"/>
  <c r="X134" i="90"/>
  <c r="P134" i="90"/>
  <c r="H134" i="90"/>
  <c r="AI134" i="92"/>
  <c r="W134" i="92"/>
  <c r="M134" i="92"/>
  <c r="AA126" i="91"/>
  <c r="AA122" i="91"/>
  <c r="AA118" i="91"/>
  <c r="AA113" i="91"/>
  <c r="AA109" i="91"/>
  <c r="AA105" i="91"/>
  <c r="AA101" i="91"/>
  <c r="AA97" i="91"/>
  <c r="AA87" i="91"/>
  <c r="AA83" i="91"/>
  <c r="AA79" i="91"/>
  <c r="AA74" i="91"/>
  <c r="AA69" i="91"/>
  <c r="AA46" i="91"/>
  <c r="AA41" i="91"/>
  <c r="AA37" i="91"/>
  <c r="AA33" i="91"/>
  <c r="AA29" i="91"/>
  <c r="AA24" i="91"/>
  <c r="AA20" i="91"/>
  <c r="AA16" i="91"/>
  <c r="AA12" i="91"/>
  <c r="Z130" i="90"/>
  <c r="W133" i="91"/>
  <c r="W135" i="91" s="1"/>
  <c r="S133" i="91"/>
  <c r="AM55" i="38"/>
  <c r="AI55" i="38"/>
  <c r="AE55" i="38"/>
  <c r="AA55" i="38"/>
  <c r="U55" i="38"/>
  <c r="Q55" i="38"/>
  <c r="M55" i="38"/>
  <c r="I55" i="38"/>
  <c r="E55" i="38"/>
  <c r="U134" i="92"/>
  <c r="I134" i="92"/>
  <c r="AA131" i="91"/>
  <c r="AA107" i="91"/>
  <c r="AA103" i="91"/>
  <c r="AA99" i="91"/>
  <c r="AA93" i="91"/>
  <c r="AA89" i="91"/>
  <c r="AA85" i="91"/>
  <c r="AA81" i="91"/>
  <c r="AA77" i="91"/>
  <c r="AA72" i="91"/>
  <c r="AA43" i="91"/>
  <c r="AA39" i="91"/>
  <c r="AA35" i="91"/>
  <c r="AA31" i="91"/>
  <c r="AA26" i="91"/>
  <c r="AA22" i="91"/>
  <c r="AA18" i="91"/>
  <c r="AA14" i="91"/>
  <c r="AA10" i="91"/>
  <c r="Z135" i="90"/>
  <c r="D134" i="90"/>
  <c r="W133" i="90"/>
  <c r="W134" i="90" s="1"/>
  <c r="S133" i="90"/>
  <c r="S134" i="90" s="1"/>
  <c r="O133" i="90"/>
  <c r="O134" i="90" s="1"/>
  <c r="K133" i="90"/>
  <c r="K134" i="90" s="1"/>
  <c r="G133" i="90"/>
  <c r="G134" i="90" s="1"/>
  <c r="I133" i="91"/>
  <c r="I135" i="91" s="1"/>
  <c r="E133" i="91"/>
  <c r="E135" i="91" s="1"/>
  <c r="U133" i="91"/>
  <c r="AP55" i="38"/>
  <c r="AL55" i="38"/>
  <c r="AH55" i="38"/>
  <c r="AD55" i="38"/>
  <c r="Z55" i="38"/>
  <c r="X55" i="38"/>
  <c r="T55" i="38"/>
  <c r="P55" i="38"/>
  <c r="L55" i="38"/>
  <c r="H55" i="38"/>
  <c r="AO55" i="38"/>
  <c r="AK55" i="38"/>
  <c r="AG55" i="38"/>
  <c r="AC55" i="38"/>
  <c r="Y55" i="38"/>
  <c r="W55" i="38"/>
  <c r="S55" i="38"/>
  <c r="O55" i="38"/>
  <c r="K55" i="38"/>
  <c r="G55" i="38"/>
  <c r="AM134" i="92"/>
  <c r="Q134" i="92"/>
  <c r="E134" i="92"/>
  <c r="AA127" i="91"/>
  <c r="AA123" i="91"/>
  <c r="AA119" i="91"/>
  <c r="AA115" i="91"/>
  <c r="AA110" i="91"/>
  <c r="AA106" i="91"/>
  <c r="AA102" i="91"/>
  <c r="AA98" i="91"/>
  <c r="AA92" i="91"/>
  <c r="AA66" i="91"/>
  <c r="AA62" i="91"/>
  <c r="AA58" i="91"/>
  <c r="AA54" i="91"/>
  <c r="AA49" i="91"/>
  <c r="AA21" i="91"/>
  <c r="AA17" i="91"/>
  <c r="AA13" i="91"/>
  <c r="Z111" i="90"/>
  <c r="AQ41" i="38"/>
  <c r="AM53" i="38"/>
  <c r="AI53" i="38"/>
  <c r="AE53" i="38"/>
  <c r="AA53" i="38"/>
  <c r="U53" i="38"/>
  <c r="Q53" i="38"/>
  <c r="M53" i="38"/>
  <c r="I53" i="38"/>
  <c r="E53" i="38"/>
  <c r="AL134" i="92"/>
  <c r="AJ134" i="92"/>
  <c r="AH134" i="92"/>
  <c r="AF134" i="92"/>
  <c r="AD134" i="92"/>
  <c r="AB134" i="92"/>
  <c r="Z134" i="92"/>
  <c r="X134" i="92"/>
  <c r="V134" i="92"/>
  <c r="T134" i="92"/>
  <c r="R134" i="92"/>
  <c r="P134" i="92"/>
  <c r="N134" i="92"/>
  <c r="L134" i="92"/>
  <c r="J134" i="92"/>
  <c r="H134" i="92"/>
  <c r="F134" i="92"/>
  <c r="D134" i="92"/>
  <c r="AQ29" i="38"/>
  <c r="E133" i="90"/>
  <c r="E134" i="90" s="1"/>
  <c r="Z91" i="90"/>
  <c r="Z68" i="90"/>
  <c r="P135" i="91"/>
  <c r="N135" i="91"/>
  <c r="J135" i="91"/>
  <c r="H135" i="91"/>
  <c r="F135" i="91"/>
  <c r="U135" i="91"/>
  <c r="S135" i="91"/>
  <c r="D55" i="38"/>
  <c r="AQ52" i="38"/>
  <c r="Q130" i="91"/>
  <c r="Y25" i="91"/>
  <c r="AA25" i="91" s="1"/>
  <c r="Q137" i="91"/>
  <c r="Y137" i="91"/>
  <c r="Y111" i="91"/>
  <c r="Q91" i="91"/>
  <c r="Y68" i="91"/>
  <c r="Q44" i="91"/>
  <c r="Y130" i="91"/>
  <c r="Q111" i="91"/>
  <c r="Y91" i="91"/>
  <c r="Q68" i="91"/>
  <c r="Y44" i="91"/>
  <c r="AA130" i="91" l="1"/>
  <c r="AA91" i="91"/>
  <c r="Y133" i="91"/>
  <c r="AQ53" i="38"/>
  <c r="AA44" i="91"/>
  <c r="AA68" i="91"/>
  <c r="AA137" i="91"/>
  <c r="Y135" i="91"/>
  <c r="AA111" i="91"/>
  <c r="Q133" i="91"/>
  <c r="AA136" i="91"/>
  <c r="Q135" i="91"/>
  <c r="AQ55" i="38"/>
  <c r="Z134" i="90"/>
  <c r="Z133" i="90"/>
  <c r="AA133" i="91" l="1"/>
  <c r="AA135" i="91"/>
</calcChain>
</file>

<file path=xl/sharedStrings.xml><?xml version="1.0" encoding="utf-8"?>
<sst xmlns="http://schemas.openxmlformats.org/spreadsheetml/2006/main" count="1473" uniqueCount="103">
  <si>
    <t>USD</t>
  </si>
  <si>
    <t>JPY</t>
  </si>
  <si>
    <t>GBP</t>
  </si>
  <si>
    <t>CHF</t>
  </si>
  <si>
    <t>CAD</t>
  </si>
  <si>
    <t>AUD</t>
  </si>
  <si>
    <t>EUR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</si>
  <si>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</si>
  <si>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</si>
  <si>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</si>
  <si>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</si>
  <si>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</si>
  <si>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</si>
  <si>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</si>
  <si>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</si>
  <si>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</si>
  <si>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</si>
  <si>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</si>
  <si>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</si>
  <si>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TWD</t>
  </si>
  <si>
    <t>ZAR</t>
  </si>
  <si>
    <t>CNY</t>
  </si>
  <si>
    <t>IDR</t>
  </si>
  <si>
    <t>INR</t>
  </si>
  <si>
    <t>NZD</t>
  </si>
  <si>
    <t>NOK</t>
  </si>
  <si>
    <t>SGD</t>
  </si>
  <si>
    <t>Triennial Central Bank Survey</t>
  </si>
  <si>
    <t>Central Bank Survey of Foreign Exchange and Derivatives Market Activity</t>
  </si>
  <si>
    <t>of Foreign Exchange and Derivatives Market Activity</t>
  </si>
  <si>
    <t>CLP</t>
  </si>
  <si>
    <t>ARS</t>
  </si>
  <si>
    <t>BHD</t>
  </si>
  <si>
    <t>COP</t>
  </si>
  <si>
    <t>ILS</t>
  </si>
  <si>
    <t>MYR</t>
  </si>
  <si>
    <t>PEN</t>
  </si>
  <si>
    <t>SAR</t>
  </si>
  <si>
    <t>BGN</t>
  </si>
  <si>
    <t>RON</t>
  </si>
  <si>
    <t>TRY</t>
  </si>
  <si>
    <t>Narodowy Bank Polski</t>
  </si>
  <si>
    <t>© Narodowy Bank Polski</t>
  </si>
  <si>
    <t>KASOWE TRANSAKCJE WYMIANY WALUTOWEJ (SPOT)</t>
  </si>
  <si>
    <t>z instytucjami sprawozdającymi</t>
  </si>
  <si>
    <t xml:space="preserve">         rezydentami</t>
  </si>
  <si>
    <t xml:space="preserve">         nierezydentami</t>
  </si>
  <si>
    <t>z innymi instytucjami finansowymi</t>
  </si>
  <si>
    <t xml:space="preserve">         bankami niebędącymi instytucjami sprawozdającymi</t>
  </si>
  <si>
    <t xml:space="preserve">         inwestorami instytucjonalnymi</t>
  </si>
  <si>
    <t xml:space="preserve">         funduszami hedgingowymi i podmiotami inwestującymi na własny rachunek</t>
  </si>
  <si>
    <t xml:space="preserve">         instytucjami finansowymi sektora publicznego</t>
  </si>
  <si>
    <t xml:space="preserve">         innymi</t>
  </si>
  <si>
    <t xml:space="preserve">         nieprzyporządkowanymi</t>
  </si>
  <si>
    <t>z podmiotami niefinansowymi</t>
  </si>
  <si>
    <t>RAZEM</t>
  </si>
  <si>
    <t>w tym prime brokerage</t>
  </si>
  <si>
    <t>w tym retail-driven</t>
  </si>
  <si>
    <t>TERMINOWE TRANSAKCJE WYMIANY WALUTOWEJ (OUTRIGHT FORWARD)</t>
  </si>
  <si>
    <t>w tym transakcje bez dostawy walut</t>
  </si>
  <si>
    <t>Terminy zapadalności</t>
  </si>
  <si>
    <t xml:space="preserve">     do 7 dni włącznie</t>
  </si>
  <si>
    <t xml:space="preserve">     powyżej 7 dni do 1 roku włącznie</t>
  </si>
  <si>
    <t xml:space="preserve">     powyżej 1 roku</t>
  </si>
  <si>
    <t>SWAPY WALUTOWE (FX SWAPS)</t>
  </si>
  <si>
    <t>DWUWALUTOWE TRANSAKCJE WYMIANY PŁATNOŚCI ODSETKOWYCH (CURRENCY SWAPS)</t>
  </si>
  <si>
    <t>OPCJE WALUTOWE</t>
  </si>
  <si>
    <t>Sprzedane</t>
  </si>
  <si>
    <t>Kupione</t>
  </si>
  <si>
    <t>RAZEM OPCJE WALUTOWE</t>
  </si>
  <si>
    <t>RAZEM TRANSAKCJE WALUTOWE</t>
  </si>
  <si>
    <t>Tabela A1</t>
  </si>
  <si>
    <t>TRANSAKCJE WALUTOWE</t>
  </si>
  <si>
    <t xml:space="preserve">Wartość nominalna transakcji zawartych w kwietniu 2016 r. </t>
  </si>
  <si>
    <t>(w mln USD)</t>
  </si>
  <si>
    <t>Instrumenty</t>
  </si>
  <si>
    <t>PLN vs</t>
  </si>
  <si>
    <t>Inne</t>
  </si>
  <si>
    <t>Tabela A2</t>
  </si>
  <si>
    <t>USD vs</t>
  </si>
  <si>
    <t>Tabela A3</t>
  </si>
  <si>
    <t>EUR vs</t>
  </si>
  <si>
    <t>JPY vs</t>
  </si>
  <si>
    <t>POZOSTAŁE</t>
  </si>
  <si>
    <t>SUMA</t>
  </si>
  <si>
    <t>Inne produkty</t>
  </si>
  <si>
    <t>w tym transakcje z podmiotami powiązanymi kapitałowo</t>
  </si>
  <si>
    <t>Tabela A4</t>
  </si>
  <si>
    <t>Wymienione waluty vs wszystkie waluty</t>
  </si>
  <si>
    <t>Tabela B</t>
  </si>
  <si>
    <t>TRANSAKCJE STOPY PROCENTOWEJ</t>
  </si>
  <si>
    <t>TRANSAKCJE PRZYSZŁEJ STOPY PROCENTOWEJ (FRA)</t>
  </si>
  <si>
    <t>JEDNOWALUTOWE TRANSAKCJE WYMIANY PŁATNOŚCI ODSETKOWYCH
(IRS, w tym OIS)</t>
  </si>
  <si>
    <t>OPCJE STOPY PROCENTOWEJ</t>
  </si>
  <si>
    <t>RAZEM OPCJE STOPY PROCENTOWEJ</t>
  </si>
  <si>
    <t>RAZEM INSTRUMENTY POCHODNE STOPY PROCENTOWEJ</t>
  </si>
  <si>
    <t>Obroty w kwietniu 2016 r. (wyniki dla Polski)</t>
  </si>
  <si>
    <t xml:space="preserve">Dane mogą być wykorzystane jedynie przy wskazaniu źródła. </t>
  </si>
  <si>
    <t>W celu wyeliminowania efektu podwójnej sprawozdawczości należy podzielić kwoty transakcji zawartych 
z krajowymi podmiotami sprawozdającymi przez dwa.</t>
  </si>
  <si>
    <t>Aby uzyskać wartość średnich dziennych obrotów netto, należy wyeliminować efekt podwójnej sprawozdawczości, dzieląc dane zamieszczone w wierszach "z instytucjami sprawozdającymi -- rezydentami" przez dwa, po czym podzielić uzyskane wielkości przez liczbę dni roboczych w miesiącu, która w kwietniu 2019 r. wyniosła 21.</t>
  </si>
  <si>
    <t>Plik zawiera dane dotyczące obrotów we wszystkich dniach roboczych kwietnia 2016 r.</t>
  </si>
  <si>
    <t>Departament Stabilności Finansowej</t>
  </si>
  <si>
    <t>ul. Świętokrzyska 11/21, 00-919 Warszawa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</si>
</sst>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#,##0;\–#,##0;\–\ "/>
    <numFmt numFmtId="166" formatCode="0.000"/>
    <numFmt numFmtId="167" formatCode="#,##0.000000"/>
  </numFmts>
  <fonts count="53">
    <font>
      <sz val="9"/>
      <name val="Helvetica 65"/>
    </font>
    <font>
      <b/>
      <sz val="9"/>
      <name val="Helvetica 65"/>
    </font>
    <font>
      <sz val="9"/>
      <name val="Helvetica 65"/>
    </font>
    <font>
      <sz val="14"/>
      <name val="TimesNewRomanPS"/>
    </font>
    <font>
      <sz val="14"/>
      <name val="Helvetica 65"/>
    </font>
    <font>
      <sz val="11"/>
      <name val="Helvetica 65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4"/>
      <color indexed="9"/>
      <name val="TimesNewRomanPS"/>
    </font>
    <font>
      <b/>
      <sz val="14"/>
      <color indexed="9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9"/>
      <color indexed="2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b/>
      <sz val="11"/>
      <color indexed="9"/>
      <name val="Arial"/>
      <family val="2"/>
    </font>
    <font>
      <i/>
      <sz val="8"/>
      <name val="Arial"/>
      <family val="2"/>
    </font>
    <font>
      <sz val="8"/>
      <color indexed="21"/>
      <name val="Arial"/>
      <family val="2"/>
    </font>
    <font>
      <i/>
      <sz val="8"/>
      <color indexed="2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9"/>
      <name val="Palatino Linotype"/>
      <family val="1"/>
      <charset val="238"/>
    </font>
    <font>
      <b/>
      <sz val="18"/>
      <color indexed="17"/>
      <name val="Palatino Linotype"/>
      <family val="1"/>
      <charset val="238"/>
    </font>
    <font>
      <b/>
      <sz val="16"/>
      <color indexed="17"/>
      <name val="Palatino Linotype"/>
      <family val="1"/>
      <charset val="238"/>
    </font>
    <font>
      <b/>
      <sz val="14"/>
      <color indexed="17"/>
      <name val="Palatino Linotype"/>
      <family val="1"/>
      <charset val="238"/>
    </font>
    <font>
      <sz val="10"/>
      <name val="Palatino Linotype"/>
      <family val="1"/>
      <charset val="238"/>
    </font>
    <font>
      <sz val="14"/>
      <name val="Palatino Linotype"/>
      <family val="1"/>
      <charset val="238"/>
    </font>
    <font>
      <b/>
      <sz val="16"/>
      <name val="Palatino Linotype"/>
      <family val="1"/>
      <charset val="238"/>
    </font>
    <font>
      <b/>
      <sz val="16"/>
      <name val="Arial"/>
      <family val="2"/>
      <charset val="238"/>
    </font>
    <font>
      <b/>
      <sz val="16"/>
      <color rgb="FF6E6E73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6E6E73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rgb="FF00695F"/>
      <name val="Arial"/>
      <family val="2"/>
      <charset val="238"/>
    </font>
    <font>
      <b/>
      <sz val="12"/>
      <color indexed="17"/>
      <name val="Arial"/>
      <family val="2"/>
      <charset val="238"/>
    </font>
    <font>
      <sz val="12"/>
      <name val="Arial"/>
      <family val="2"/>
      <charset val="238"/>
    </font>
    <font>
      <i/>
      <sz val="11"/>
      <name val="Arial"/>
      <family val="2"/>
      <charset val="238"/>
    </font>
    <font>
      <i/>
      <sz val="8"/>
      <name val="Arial"/>
      <family val="2"/>
      <charset val="238"/>
    </font>
    <font>
      <i/>
      <sz val="8"/>
      <color indexed="21"/>
      <name val="Arial"/>
      <family val="2"/>
      <charset val="238"/>
    </font>
    <font>
      <i/>
      <sz val="9"/>
      <name val="Arial"/>
      <family val="2"/>
      <charset val="238"/>
    </font>
    <font>
      <i/>
      <sz val="14"/>
      <name val="TimesNewRomanPS"/>
    </font>
    <font>
      <i/>
      <sz val="11"/>
      <name val="Helvetica 65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Helvetica 65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695F"/>
        <bgColor indexed="64"/>
      </patternFill>
    </fill>
    <fill>
      <patternFill patternType="lightDown">
        <bgColor indexed="9"/>
      </patternFill>
    </fill>
    <fill>
      <patternFill patternType="lightDown"/>
    </fill>
  </fills>
  <borders count="39">
    <border>
      <left/>
      <right/>
      <top/>
      <bottom/>
      <diagonal/>
    </border>
    <border>
      <left/>
      <right style="thin">
        <color rgb="FF6E6E73"/>
      </right>
      <top/>
      <bottom/>
      <diagonal/>
    </border>
    <border>
      <left style="thin">
        <color rgb="FF6E6E73"/>
      </left>
      <right style="thin">
        <color rgb="FF6E6E73"/>
      </right>
      <top/>
      <bottom/>
      <diagonal/>
    </border>
    <border>
      <left style="thin">
        <color rgb="FF6E6E73"/>
      </left>
      <right/>
      <top/>
      <bottom/>
      <diagonal/>
    </border>
    <border>
      <left/>
      <right style="thin">
        <color rgb="FF6E6E73"/>
      </right>
      <top/>
      <bottom style="thin">
        <color rgb="FF6E6E73"/>
      </bottom>
      <diagonal/>
    </border>
    <border>
      <left style="thin">
        <color rgb="FF6E6E73"/>
      </left>
      <right style="thin">
        <color rgb="FF6E6E73"/>
      </right>
      <top/>
      <bottom style="thin">
        <color rgb="FF6E6E73"/>
      </bottom>
      <diagonal/>
    </border>
    <border>
      <left style="thin">
        <color rgb="FF6E6E73"/>
      </left>
      <right/>
      <top/>
      <bottom style="thin">
        <color rgb="FF6E6E73"/>
      </bottom>
      <diagonal/>
    </border>
    <border>
      <left style="thin">
        <color rgb="FF00695F"/>
      </left>
      <right/>
      <top style="thin">
        <color rgb="FF00695F"/>
      </top>
      <bottom style="thin">
        <color rgb="FF00695F"/>
      </bottom>
      <diagonal/>
    </border>
    <border>
      <left/>
      <right style="thin">
        <color theme="0"/>
      </right>
      <top style="thin">
        <color rgb="FF00695F"/>
      </top>
      <bottom style="thin">
        <color rgb="FF00695F"/>
      </bottom>
      <diagonal/>
    </border>
    <border>
      <left style="thin">
        <color theme="0"/>
      </left>
      <right style="thin">
        <color theme="0"/>
      </right>
      <top style="thin">
        <color rgb="FF00695F"/>
      </top>
      <bottom style="thin">
        <color rgb="FF00695F"/>
      </bottom>
      <diagonal/>
    </border>
    <border>
      <left/>
      <right style="thin">
        <color rgb="FF00695F"/>
      </right>
      <top style="thin">
        <color rgb="FF00695F"/>
      </top>
      <bottom style="thin">
        <color rgb="FF00695F"/>
      </bottom>
      <diagonal/>
    </border>
    <border>
      <left style="thin">
        <color rgb="FF6E6E73"/>
      </left>
      <right/>
      <top style="thin">
        <color rgb="FF00695F"/>
      </top>
      <bottom/>
      <diagonal/>
    </border>
    <border>
      <left/>
      <right style="thin">
        <color rgb="FF6E6E73"/>
      </right>
      <top style="thin">
        <color rgb="FF00695F"/>
      </top>
      <bottom/>
      <diagonal/>
    </border>
    <border>
      <left style="thin">
        <color rgb="FF6E6E73"/>
      </left>
      <right style="thin">
        <color rgb="FF6E6E73"/>
      </right>
      <top style="thin">
        <color rgb="FF00695F"/>
      </top>
      <bottom/>
      <diagonal/>
    </border>
    <border>
      <left style="thin">
        <color rgb="FF00695F"/>
      </left>
      <right/>
      <top style="thin">
        <color rgb="FF00695F"/>
      </top>
      <bottom/>
      <diagonal/>
    </border>
    <border>
      <left/>
      <right style="thin">
        <color theme="0"/>
      </right>
      <top style="thin">
        <color rgb="FF00695F"/>
      </top>
      <bottom/>
      <diagonal/>
    </border>
    <border>
      <left style="thin">
        <color theme="0"/>
      </left>
      <right style="thin">
        <color theme="0"/>
      </right>
      <top style="thin">
        <color rgb="FF00695F"/>
      </top>
      <bottom/>
      <diagonal/>
    </border>
    <border>
      <left style="thin">
        <color theme="0"/>
      </left>
      <right/>
      <top style="thin">
        <color rgb="FF00695F"/>
      </top>
      <bottom/>
      <diagonal/>
    </border>
    <border>
      <left/>
      <right style="thin">
        <color rgb="FF00695F"/>
      </right>
      <top style="thin">
        <color rgb="FF00695F"/>
      </top>
      <bottom/>
      <diagonal/>
    </border>
    <border>
      <left style="thin">
        <color rgb="FF00695F"/>
      </left>
      <right/>
      <top/>
      <bottom style="thin">
        <color rgb="FF00695F"/>
      </bottom>
      <diagonal/>
    </border>
    <border>
      <left/>
      <right style="thin">
        <color theme="0"/>
      </right>
      <top/>
      <bottom style="thin">
        <color rgb="FF00695F"/>
      </bottom>
      <diagonal/>
    </border>
    <border>
      <left style="thin">
        <color theme="0"/>
      </left>
      <right style="thin">
        <color theme="0"/>
      </right>
      <top/>
      <bottom style="thin">
        <color rgb="FF00695F"/>
      </bottom>
      <diagonal/>
    </border>
    <border>
      <left style="thin">
        <color theme="0"/>
      </left>
      <right/>
      <top/>
      <bottom style="thin">
        <color rgb="FF00695F"/>
      </bottom>
      <diagonal/>
    </border>
    <border>
      <left/>
      <right style="thin">
        <color rgb="FF00695F"/>
      </right>
      <top/>
      <bottom style="thin">
        <color rgb="FF00695F"/>
      </bottom>
      <diagonal/>
    </border>
    <border>
      <left/>
      <right/>
      <top style="thin">
        <color rgb="FF00695F"/>
      </top>
      <bottom/>
      <diagonal/>
    </border>
    <border>
      <left/>
      <right/>
      <top/>
      <bottom style="thin">
        <color rgb="FF00695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6" fillId="0" borderId="0"/>
    <xf numFmtId="0" fontId="26" fillId="0" borderId="0"/>
  </cellStyleXfs>
  <cellXfs count="574">
    <xf numFmtId="0" fontId="0" fillId="0" borderId="0" xfId="0"/>
    <xf numFmtId="0" fontId="4" fillId="2" borderId="0" xfId="0" applyFont="1" applyFill="1" applyAlignment="1">
      <alignment vertical="center"/>
    </xf>
    <xf numFmtId="0" fontId="5" fillId="2" borderId="0" xfId="0" applyFont="1" applyFill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0" fillId="2" borderId="0" xfId="0" applyFill="1" applyProtection="1"/>
    <xf numFmtId="0" fontId="10" fillId="2" borderId="0" xfId="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/>
    <xf numFmtId="0" fontId="15" fillId="2" borderId="0" xfId="0" applyFont="1" applyFill="1" applyProtection="1">
      <protection locked="0"/>
    </xf>
    <xf numFmtId="0" fontId="16" fillId="2" borderId="0" xfId="0" quotePrefix="1" applyFont="1" applyFill="1" applyAlignment="1" applyProtection="1">
      <alignment vertical="center"/>
      <protection locked="0"/>
    </xf>
    <xf numFmtId="0" fontId="17" fillId="2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5" fillId="0" borderId="0" xfId="0" applyFont="1" applyFill="1" applyProtection="1">
      <protection locked="0"/>
    </xf>
    <xf numFmtId="0" fontId="10" fillId="0" borderId="0" xfId="0" applyFont="1" applyFill="1" applyBorder="1" applyAlignment="1">
      <alignment vertical="center"/>
    </xf>
    <xf numFmtId="0" fontId="15" fillId="0" borderId="0" xfId="0" applyFont="1" applyFill="1" applyBorder="1" applyProtection="1">
      <protection locked="0"/>
    </xf>
    <xf numFmtId="0" fontId="11" fillId="2" borderId="0" xfId="0" applyFont="1" applyFill="1" applyAlignment="1">
      <alignment vertical="top"/>
    </xf>
    <xf numFmtId="0" fontId="11" fillId="2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center"/>
    </xf>
    <xf numFmtId="165" fontId="11" fillId="0" borderId="0" xfId="0" applyNumberFormat="1" applyFont="1" applyFill="1" applyBorder="1" applyAlignment="1" applyProtection="1">
      <alignment horizontal="center" vertical="center"/>
      <protection locked="0"/>
    </xf>
    <xf numFmtId="3" fontId="11" fillId="0" borderId="0" xfId="0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/>
    <xf numFmtId="0" fontId="3" fillId="0" borderId="0" xfId="0" applyFont="1" applyFill="1" applyBorder="1" applyAlignment="1" applyProtection="1">
      <alignment vertical="center"/>
    </xf>
    <xf numFmtId="0" fontId="0" fillId="0" borderId="0" xfId="0" applyFill="1" applyBorder="1" applyProtection="1"/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/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/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quotePrefix="1" applyFont="1" applyFill="1" applyAlignment="1">
      <alignment vertical="center"/>
    </xf>
    <xf numFmtId="0" fontId="9" fillId="0" borderId="0" xfId="0" quotePrefix="1" applyFont="1" applyFill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/>
    </xf>
    <xf numFmtId="165" fontId="11" fillId="0" borderId="0" xfId="0" applyNumberFormat="1" applyFont="1" applyFill="1" applyBorder="1" applyAlignment="1" applyProtection="1">
      <alignment horizontal="center"/>
      <protection locked="0"/>
    </xf>
    <xf numFmtId="165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>
      <alignment vertical="center"/>
    </xf>
    <xf numFmtId="3" fontId="11" fillId="0" borderId="0" xfId="0" applyNumberFormat="1" applyFont="1" applyFill="1" applyBorder="1" applyAlignment="1" applyProtection="1">
      <alignment horizontal="center"/>
      <protection locked="0"/>
    </xf>
    <xf numFmtId="165" fontId="11" fillId="0" borderId="0" xfId="0" applyNumberFormat="1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 applyProtection="1"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top"/>
      <protection locked="0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horizontal="centerContinuous" vertical="center"/>
    </xf>
    <xf numFmtId="0" fontId="12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Protection="1"/>
    <xf numFmtId="0" fontId="0" fillId="0" borderId="0" xfId="0" applyFill="1" applyProtection="1"/>
    <xf numFmtId="0" fontId="26" fillId="3" borderId="0" xfId="4" applyFill="1"/>
    <xf numFmtId="0" fontId="26" fillId="3" borderId="0" xfId="4" applyFont="1" applyFill="1"/>
    <xf numFmtId="0" fontId="26" fillId="4" borderId="0" xfId="4" applyFill="1"/>
    <xf numFmtId="0" fontId="26" fillId="4" borderId="0" xfId="4" applyFont="1" applyFill="1"/>
    <xf numFmtId="0" fontId="28" fillId="2" borderId="0" xfId="4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2" borderId="0" xfId="4" applyFont="1" applyFill="1" applyBorder="1"/>
    <xf numFmtId="0" fontId="6" fillId="2" borderId="0" xfId="4" applyFont="1" applyFill="1" applyBorder="1"/>
    <xf numFmtId="0" fontId="6" fillId="2" borderId="0" xfId="0" applyFont="1" applyFill="1" applyBorder="1" applyAlignment="1"/>
    <xf numFmtId="0" fontId="38" fillId="2" borderId="0" xfId="4" applyFont="1" applyFill="1" applyBorder="1" applyAlignment="1">
      <alignment horizontal="center" vertical="center"/>
    </xf>
    <xf numFmtId="0" fontId="40" fillId="2" borderId="0" xfId="4" applyFont="1" applyFill="1" applyBorder="1" applyAlignment="1">
      <alignment horizontal="center" vertical="center"/>
    </xf>
    <xf numFmtId="0" fontId="41" fillId="2" borderId="0" xfId="4" applyFont="1" applyFill="1" applyBorder="1" applyAlignment="1">
      <alignment horizontal="center" vertical="center"/>
    </xf>
    <xf numFmtId="0" fontId="6" fillId="2" borderId="0" xfId="4" applyFont="1" applyFill="1" applyBorder="1" applyAlignment="1">
      <alignment vertical="center"/>
    </xf>
    <xf numFmtId="0" fontId="6" fillId="2" borderId="0" xfId="4" applyFont="1" applyFill="1" applyBorder="1" applyAlignment="1">
      <alignment horizontal="left" vertical="center"/>
    </xf>
    <xf numFmtId="0" fontId="42" fillId="2" borderId="0" xfId="4" applyFont="1" applyFill="1" applyBorder="1" applyAlignment="1">
      <alignment horizontal="center" vertical="center"/>
    </xf>
    <xf numFmtId="0" fontId="40" fillId="2" borderId="0" xfId="4" applyFont="1" applyFill="1" applyBorder="1" applyAlignment="1">
      <alignment horizontal="left" vertical="center" indent="1"/>
    </xf>
    <xf numFmtId="0" fontId="38" fillId="2" borderId="0" xfId="4" applyFont="1" applyFill="1" applyBorder="1" applyAlignment="1">
      <alignment horizontal="left" vertical="center" indent="1"/>
    </xf>
    <xf numFmtId="0" fontId="35" fillId="2" borderId="0" xfId="4" applyFont="1" applyFill="1" applyBorder="1" applyAlignment="1"/>
    <xf numFmtId="3" fontId="18" fillId="0" borderId="2" xfId="0" applyNumberFormat="1" applyFont="1" applyFill="1" applyBorder="1" applyAlignment="1" applyProtection="1">
      <alignment horizontal="center"/>
      <protection locked="0"/>
    </xf>
    <xf numFmtId="1" fontId="18" fillId="0" borderId="2" xfId="0" applyNumberFormat="1" applyFont="1" applyFill="1" applyBorder="1" applyAlignment="1" applyProtection="1">
      <alignment horizontal="center"/>
      <protection locked="0"/>
    </xf>
    <xf numFmtId="165" fontId="18" fillId="0" borderId="3" xfId="0" applyNumberFormat="1" applyFont="1" applyFill="1" applyBorder="1" applyAlignment="1" applyProtection="1">
      <alignment horizontal="center" vertical="center"/>
      <protection locked="0"/>
    </xf>
    <xf numFmtId="0" fontId="18" fillId="0" borderId="2" xfId="0" applyFont="1" applyFill="1" applyBorder="1" applyAlignment="1" applyProtection="1">
      <alignment horizontal="center"/>
      <protection locked="0"/>
    </xf>
    <xf numFmtId="0" fontId="18" fillId="0" borderId="2" xfId="0" applyFont="1" applyFill="1" applyBorder="1" applyAlignment="1">
      <alignment horizontal="center"/>
    </xf>
    <xf numFmtId="1" fontId="18" fillId="0" borderId="2" xfId="0" applyNumberFormat="1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3" fontId="18" fillId="0" borderId="2" xfId="0" applyNumberFormat="1" applyFont="1" applyFill="1" applyBorder="1" applyAlignment="1" applyProtection="1">
      <alignment horizontal="center" vertical="center"/>
      <protection locked="0"/>
    </xf>
    <xf numFmtId="3" fontId="18" fillId="0" borderId="2" xfId="0" applyNumberFormat="1" applyFont="1" applyFill="1" applyBorder="1" applyAlignment="1" applyProtection="1">
      <alignment horizontal="center"/>
    </xf>
    <xf numFmtId="165" fontId="18" fillId="0" borderId="2" xfId="0" applyNumberFormat="1" applyFont="1" applyFill="1" applyBorder="1" applyAlignment="1" applyProtection="1">
      <alignment horizontal="center"/>
    </xf>
    <xf numFmtId="1" fontId="18" fillId="0" borderId="2" xfId="0" applyNumberFormat="1" applyFont="1" applyFill="1" applyBorder="1" applyAlignment="1" applyProtection="1">
      <alignment horizontal="center"/>
    </xf>
    <xf numFmtId="165" fontId="18" fillId="0" borderId="3" xfId="0" applyNumberFormat="1" applyFont="1" applyFill="1" applyBorder="1" applyAlignment="1" applyProtection="1">
      <alignment horizontal="center"/>
    </xf>
    <xf numFmtId="0" fontId="18" fillId="0" borderId="2" xfId="2" applyNumberFormat="1" applyFont="1" applyFill="1" applyBorder="1" applyAlignment="1" applyProtection="1">
      <alignment horizontal="center"/>
      <protection locked="0"/>
    </xf>
    <xf numFmtId="1" fontId="18" fillId="0" borderId="2" xfId="2" applyNumberFormat="1" applyFont="1" applyFill="1" applyBorder="1" applyAlignment="1" applyProtection="1">
      <alignment horizontal="center"/>
      <protection locked="0"/>
    </xf>
    <xf numFmtId="165" fontId="18" fillId="0" borderId="3" xfId="0" applyNumberFormat="1" applyFont="1" applyFill="1" applyBorder="1" applyAlignment="1" applyProtection="1">
      <alignment horizontal="center"/>
      <protection locked="0"/>
    </xf>
    <xf numFmtId="0" fontId="17" fillId="0" borderId="4" xfId="0" quotePrefix="1" applyFont="1" applyFill="1" applyBorder="1" applyAlignment="1">
      <alignment vertical="top"/>
    </xf>
    <xf numFmtId="165" fontId="18" fillId="0" borderId="5" xfId="0" applyNumberFormat="1" applyFont="1" applyFill="1" applyBorder="1" applyAlignment="1" applyProtection="1">
      <alignment horizontal="center" vertical="top"/>
      <protection locked="0"/>
    </xf>
    <xf numFmtId="1" fontId="18" fillId="0" borderId="5" xfId="0" applyNumberFormat="1" applyFont="1" applyFill="1" applyBorder="1" applyAlignment="1" applyProtection="1">
      <alignment horizontal="center" vertical="top"/>
      <protection locked="0"/>
    </xf>
    <xf numFmtId="0" fontId="18" fillId="0" borderId="5" xfId="0" applyFont="1" applyFill="1" applyBorder="1" applyAlignment="1">
      <alignment vertical="top"/>
    </xf>
    <xf numFmtId="0" fontId="18" fillId="0" borderId="5" xfId="0" applyFont="1" applyFill="1" applyBorder="1" applyAlignment="1" applyProtection="1">
      <alignment vertical="top"/>
      <protection locked="0"/>
    </xf>
    <xf numFmtId="166" fontId="18" fillId="0" borderId="6" xfId="0" applyNumberFormat="1" applyFont="1" applyFill="1" applyBorder="1" applyAlignment="1" applyProtection="1">
      <alignment horizontal="center" vertical="top"/>
      <protection locked="0"/>
    </xf>
    <xf numFmtId="1" fontId="16" fillId="0" borderId="0" xfId="0" applyNumberFormat="1" applyFont="1" applyFill="1" applyBorder="1" applyAlignment="1" applyProtection="1">
      <alignment horizontal="center" vertical="top"/>
      <protection locked="0"/>
    </xf>
    <xf numFmtId="0" fontId="13" fillId="0" borderId="11" xfId="0" applyFont="1" applyFill="1" applyBorder="1" applyAlignment="1"/>
    <xf numFmtId="3" fontId="18" fillId="0" borderId="13" xfId="0" applyNumberFormat="1" applyFont="1" applyFill="1" applyBorder="1" applyAlignment="1" applyProtection="1">
      <alignment horizontal="center"/>
      <protection locked="0"/>
    </xf>
    <xf numFmtId="1" fontId="18" fillId="0" borderId="13" xfId="0" applyNumberFormat="1" applyFont="1" applyFill="1" applyBorder="1" applyAlignment="1" applyProtection="1">
      <alignment horizontal="center"/>
      <protection locked="0"/>
    </xf>
    <xf numFmtId="0" fontId="18" fillId="0" borderId="13" xfId="0" applyFont="1" applyFill="1" applyBorder="1" applyAlignment="1" applyProtection="1">
      <protection locked="0"/>
    </xf>
    <xf numFmtId="0" fontId="18" fillId="0" borderId="13" xfId="0" applyFont="1" applyFill="1" applyBorder="1" applyAlignment="1"/>
    <xf numFmtId="1" fontId="18" fillId="0" borderId="13" xfId="0" applyNumberFormat="1" applyFont="1" applyFill="1" applyBorder="1" applyAlignment="1"/>
    <xf numFmtId="0" fontId="18" fillId="0" borderId="11" xfId="0" applyFont="1" applyFill="1" applyBorder="1" applyAlignment="1"/>
    <xf numFmtId="0" fontId="18" fillId="0" borderId="12" xfId="0" applyFont="1" applyFill="1" applyBorder="1" applyAlignment="1"/>
    <xf numFmtId="0" fontId="11" fillId="0" borderId="3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1" fillId="0" borderId="3" xfId="0" quotePrefix="1" applyFont="1" applyFill="1" applyBorder="1" applyAlignment="1">
      <alignment vertical="center"/>
    </xf>
    <xf numFmtId="0" fontId="3" fillId="0" borderId="3" xfId="0" applyFont="1" applyFill="1" applyBorder="1" applyAlignment="1" applyProtection="1">
      <alignment vertical="center"/>
    </xf>
    <xf numFmtId="165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/>
    <xf numFmtId="0" fontId="18" fillId="0" borderId="1" xfId="0" applyFont="1" applyFill="1" applyBorder="1" applyAlignment="1"/>
    <xf numFmtId="0" fontId="11" fillId="0" borderId="6" xfId="0" applyFont="1" applyFill="1" applyBorder="1" applyAlignment="1">
      <alignment vertical="top"/>
    </xf>
    <xf numFmtId="1" fontId="18" fillId="0" borderId="4" xfId="0" applyNumberFormat="1" applyFont="1" applyFill="1" applyBorder="1" applyAlignment="1" applyProtection="1">
      <alignment horizontal="center" vertical="top"/>
      <protection locked="0"/>
    </xf>
    <xf numFmtId="3" fontId="18" fillId="2" borderId="2" xfId="0" applyNumberFormat="1" applyFont="1" applyFill="1" applyBorder="1" applyAlignment="1" applyProtection="1">
      <alignment horizontal="center"/>
      <protection locked="0"/>
    </xf>
    <xf numFmtId="3" fontId="18" fillId="2" borderId="3" xfId="0" applyNumberFormat="1" applyFont="1" applyFill="1" applyBorder="1" applyAlignment="1" applyProtection="1">
      <alignment horizontal="center"/>
      <protection locked="0"/>
    </xf>
    <xf numFmtId="165" fontId="18" fillId="0" borderId="2" xfId="0" applyNumberFormat="1" applyFont="1" applyFill="1" applyBorder="1" applyAlignment="1" applyProtection="1">
      <alignment horizontal="center"/>
      <protection locked="0"/>
    </xf>
    <xf numFmtId="3" fontId="18" fillId="0" borderId="3" xfId="0" applyNumberFormat="1" applyFont="1" applyFill="1" applyBorder="1" applyAlignment="1" applyProtection="1">
      <alignment horizontal="center"/>
    </xf>
    <xf numFmtId="3" fontId="18" fillId="0" borderId="3" xfId="0" applyNumberFormat="1" applyFont="1" applyFill="1" applyBorder="1" applyAlignment="1" applyProtection="1">
      <alignment horizontal="center"/>
      <protection locked="0"/>
    </xf>
    <xf numFmtId="3" fontId="18" fillId="2" borderId="2" xfId="0" applyNumberFormat="1" applyFont="1" applyFill="1" applyBorder="1" applyAlignment="1" applyProtection="1">
      <alignment horizontal="center"/>
    </xf>
    <xf numFmtId="3" fontId="18" fillId="2" borderId="3" xfId="0" applyNumberFormat="1" applyFont="1" applyFill="1" applyBorder="1" applyAlignment="1" applyProtection="1">
      <alignment horizontal="center"/>
    </xf>
    <xf numFmtId="0" fontId="11" fillId="0" borderId="3" xfId="0" quotePrefix="1" applyFont="1" applyFill="1" applyBorder="1" applyAlignment="1"/>
    <xf numFmtId="0" fontId="17" fillId="0" borderId="3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11" fillId="0" borderId="3" xfId="0" applyFont="1" applyFill="1" applyBorder="1" applyAlignment="1"/>
    <xf numFmtId="165" fontId="18" fillId="0" borderId="6" xfId="0" applyNumberFormat="1" applyFont="1" applyFill="1" applyBorder="1" applyAlignment="1" applyProtection="1">
      <alignment horizontal="center" vertical="top"/>
      <protection locked="0"/>
    </xf>
    <xf numFmtId="0" fontId="18" fillId="0" borderId="4" xfId="0" applyFont="1" applyFill="1" applyBorder="1" applyAlignment="1">
      <alignment vertical="top"/>
    </xf>
    <xf numFmtId="3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/>
    </xf>
    <xf numFmtId="3" fontId="18" fillId="0" borderId="11" xfId="0" applyNumberFormat="1" applyFont="1" applyFill="1" applyBorder="1" applyAlignment="1" applyProtection="1">
      <alignment horizontal="center"/>
    </xf>
    <xf numFmtId="165" fontId="21" fillId="0" borderId="3" xfId="0" applyNumberFormat="1" applyFont="1" applyFill="1" applyBorder="1" applyAlignment="1" applyProtection="1">
      <alignment horizontal="center"/>
      <protection locked="0"/>
    </xf>
    <xf numFmtId="165" fontId="18" fillId="2" borderId="2" xfId="0" applyNumberFormat="1" applyFont="1" applyFill="1" applyBorder="1" applyAlignment="1" applyProtection="1">
      <alignment horizontal="center"/>
    </xf>
    <xf numFmtId="165" fontId="18" fillId="2" borderId="2" xfId="0" applyNumberFormat="1" applyFont="1" applyFill="1" applyBorder="1" applyAlignment="1" applyProtection="1">
      <alignment horizontal="center"/>
      <protection locked="0"/>
    </xf>
    <xf numFmtId="1" fontId="22" fillId="0" borderId="1" xfId="0" applyNumberFormat="1" applyFont="1" applyFill="1" applyBorder="1" applyAlignment="1" applyProtection="1">
      <alignment horizontal="center" vertical="center"/>
      <protection locked="0"/>
    </xf>
    <xf numFmtId="1" fontId="22" fillId="0" borderId="1" xfId="0" applyNumberFormat="1" applyFont="1" applyFill="1" applyBorder="1" applyAlignment="1" applyProtection="1">
      <alignment horizontal="center"/>
      <protection locked="0"/>
    </xf>
    <xf numFmtId="1" fontId="2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18" fillId="0" borderId="11" xfId="0" applyFont="1" applyFill="1" applyBorder="1" applyAlignment="1" applyProtection="1">
      <alignment horizontal="center"/>
    </xf>
    <xf numFmtId="0" fontId="18" fillId="0" borderId="1" xfId="0" applyFont="1" applyFill="1" applyBorder="1" applyAlignment="1" applyProtection="1">
      <alignment horizontal="center"/>
    </xf>
    <xf numFmtId="165" fontId="18" fillId="0" borderId="1" xfId="0" applyNumberFormat="1" applyFont="1" applyFill="1" applyBorder="1" applyAlignment="1" applyProtection="1">
      <alignment horizontal="center"/>
      <protection locked="0"/>
    </xf>
    <xf numFmtId="165" fontId="21" fillId="0" borderId="1" xfId="0" applyNumberFormat="1" applyFont="1" applyFill="1" applyBorder="1" applyAlignment="1" applyProtection="1">
      <alignment horizontal="center" vertical="center"/>
      <protection locked="0"/>
    </xf>
    <xf numFmtId="3" fontId="18" fillId="0" borderId="1" xfId="0" applyNumberFormat="1" applyFont="1" applyFill="1" applyBorder="1" applyAlignment="1" applyProtection="1">
      <alignment horizontal="center"/>
      <protection locked="0"/>
    </xf>
    <xf numFmtId="3" fontId="18" fillId="0" borderId="1" xfId="0" applyNumberFormat="1" applyFont="1" applyFill="1" applyBorder="1" applyAlignment="1" applyProtection="1">
      <alignment horizontal="center"/>
    </xf>
    <xf numFmtId="165" fontId="18" fillId="0" borderId="4" xfId="0" applyNumberFormat="1" applyFont="1" applyFill="1" applyBorder="1" applyAlignment="1" applyProtection="1">
      <alignment horizontal="center" vertical="top"/>
      <protection locked="0"/>
    </xf>
    <xf numFmtId="0" fontId="27" fillId="4" borderId="18" xfId="0" applyFont="1" applyFill="1" applyBorder="1" applyAlignment="1">
      <alignment vertical="center"/>
    </xf>
    <xf numFmtId="0" fontId="27" fillId="4" borderId="23" xfId="0" applyFont="1" applyFill="1" applyBorder="1" applyAlignment="1">
      <alignment vertical="center"/>
    </xf>
    <xf numFmtId="3" fontId="18" fillId="0" borderId="11" xfId="0" applyNumberFormat="1" applyFont="1" applyFill="1" applyBorder="1" applyAlignment="1" applyProtection="1">
      <alignment horizontal="center" vertical="center"/>
      <protection locked="0"/>
    </xf>
    <xf numFmtId="0" fontId="36" fillId="2" borderId="0" xfId="4" quotePrefix="1" applyFont="1" applyFill="1" applyBorder="1" applyAlignment="1">
      <alignment horizontal="center" vertical="center"/>
    </xf>
    <xf numFmtId="165" fontId="18" fillId="0" borderId="2" xfId="0" applyNumberFormat="1" applyFont="1" applyFill="1" applyBorder="1" applyAlignment="1">
      <alignment horizontal="center"/>
    </xf>
    <xf numFmtId="0" fontId="26" fillId="2" borderId="27" xfId="4" applyFill="1" applyBorder="1"/>
    <xf numFmtId="0" fontId="26" fillId="2" borderId="28" xfId="4" applyFill="1" applyBorder="1"/>
    <xf numFmtId="0" fontId="28" fillId="2" borderId="29" xfId="4" applyFont="1" applyFill="1" applyBorder="1" applyAlignment="1">
      <alignment horizontal="center"/>
    </xf>
    <xf numFmtId="0" fontId="32" fillId="2" borderId="30" xfId="4" applyFont="1" applyFill="1" applyBorder="1"/>
    <xf numFmtId="0" fontId="35" fillId="2" borderId="29" xfId="4" applyFont="1" applyFill="1" applyBorder="1" applyAlignment="1"/>
    <xf numFmtId="0" fontId="35" fillId="2" borderId="30" xfId="4" applyFont="1" applyFill="1" applyBorder="1" applyAlignment="1"/>
    <xf numFmtId="0" fontId="6" fillId="2" borderId="29" xfId="4" applyFont="1" applyFill="1" applyBorder="1"/>
    <xf numFmtId="0" fontId="6" fillId="2" borderId="30" xfId="4" applyFont="1" applyFill="1" applyBorder="1"/>
    <xf numFmtId="0" fontId="36" fillId="2" borderId="29" xfId="4" quotePrefix="1" applyFont="1" applyFill="1" applyBorder="1" applyAlignment="1">
      <alignment horizontal="center" vertical="center"/>
    </xf>
    <xf numFmtId="0" fontId="36" fillId="2" borderId="30" xfId="4" quotePrefix="1" applyFont="1" applyFill="1" applyBorder="1" applyAlignment="1">
      <alignment horizontal="center" vertical="center"/>
    </xf>
    <xf numFmtId="0" fontId="37" fillId="2" borderId="29" xfId="4" applyFont="1" applyFill="1" applyBorder="1" applyAlignment="1">
      <alignment vertical="center"/>
    </xf>
    <xf numFmtId="0" fontId="6" fillId="2" borderId="30" xfId="0" applyFont="1" applyFill="1" applyBorder="1" applyAlignment="1"/>
    <xf numFmtId="0" fontId="37" fillId="2" borderId="29" xfId="4" applyFont="1" applyFill="1" applyBorder="1" applyAlignment="1">
      <alignment horizontal="center" vertical="center"/>
    </xf>
    <xf numFmtId="0" fontId="6" fillId="2" borderId="30" xfId="0" applyFont="1" applyFill="1" applyBorder="1"/>
    <xf numFmtId="0" fontId="37" fillId="2" borderId="30" xfId="4" applyFont="1" applyFill="1" applyBorder="1" applyAlignment="1">
      <alignment horizontal="center" vertical="center"/>
    </xf>
    <xf numFmtId="0" fontId="38" fillId="2" borderId="29" xfId="4" applyFont="1" applyFill="1" applyBorder="1" applyAlignment="1">
      <alignment horizontal="center" vertical="center"/>
    </xf>
    <xf numFmtId="0" fontId="38" fillId="2" borderId="30" xfId="4" applyFont="1" applyFill="1" applyBorder="1" applyAlignment="1">
      <alignment horizontal="center" vertical="center"/>
    </xf>
    <xf numFmtId="0" fontId="39" fillId="2" borderId="29" xfId="4" applyFont="1" applyFill="1" applyBorder="1" applyAlignment="1">
      <alignment horizontal="center" vertical="center"/>
    </xf>
    <xf numFmtId="0" fontId="39" fillId="2" borderId="30" xfId="4" applyFont="1" applyFill="1" applyBorder="1" applyAlignment="1">
      <alignment horizontal="center" vertical="center"/>
    </xf>
    <xf numFmtId="0" fontId="39" fillId="2" borderId="31" xfId="4" applyFont="1" applyFill="1" applyBorder="1" applyAlignment="1">
      <alignment horizontal="center" vertical="center"/>
    </xf>
    <xf numFmtId="0" fontId="41" fillId="2" borderId="32" xfId="4" applyFont="1" applyFill="1" applyBorder="1" applyAlignment="1">
      <alignment horizontal="center" vertical="center"/>
    </xf>
    <xf numFmtId="0" fontId="39" fillId="2" borderId="33" xfId="4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vertical="center"/>
    </xf>
    <xf numFmtId="165" fontId="44" fillId="0" borderId="1" xfId="0" applyNumberFormat="1" applyFont="1" applyFill="1" applyBorder="1" applyAlignment="1" applyProtection="1">
      <alignment horizontal="center" vertical="center"/>
      <protection locked="0"/>
    </xf>
    <xf numFmtId="165" fontId="43" fillId="0" borderId="0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Alignment="1">
      <alignment vertical="center"/>
    </xf>
    <xf numFmtId="0" fontId="43" fillId="0" borderId="3" xfId="0" quotePrefix="1" applyFont="1" applyFill="1" applyBorder="1" applyAlignment="1">
      <alignment vertical="center"/>
    </xf>
    <xf numFmtId="165" fontId="44" fillId="0" borderId="3" xfId="0" applyNumberFormat="1" applyFont="1" applyFill="1" applyBorder="1" applyAlignment="1" applyProtection="1">
      <alignment horizontal="center"/>
      <protection locked="0"/>
    </xf>
    <xf numFmtId="0" fontId="44" fillId="0" borderId="1" xfId="0" applyFont="1" applyFill="1" applyBorder="1" applyAlignment="1">
      <alignment vertical="center"/>
    </xf>
    <xf numFmtId="0" fontId="43" fillId="0" borderId="0" xfId="0" applyFont="1" applyFill="1" applyAlignment="1" applyProtection="1">
      <alignment vertical="center"/>
      <protection locked="0"/>
    </xf>
    <xf numFmtId="1" fontId="45" fillId="0" borderId="1" xfId="0" applyNumberFormat="1" applyFont="1" applyFill="1" applyBorder="1" applyAlignment="1" applyProtection="1">
      <alignment horizontal="center" vertical="center"/>
      <protection locked="0"/>
    </xf>
    <xf numFmtId="0" fontId="43" fillId="2" borderId="0" xfId="0" applyFont="1" applyFill="1" applyAlignment="1">
      <alignment vertical="center"/>
    </xf>
    <xf numFmtId="0" fontId="43" fillId="2" borderId="0" xfId="0" applyFont="1" applyFill="1" applyAlignment="1">
      <alignment vertical="top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 applyProtection="1">
      <alignment vertical="center"/>
      <protection locked="0"/>
    </xf>
    <xf numFmtId="0" fontId="46" fillId="2" borderId="0" xfId="0" applyFont="1" applyFill="1" applyProtection="1">
      <protection locked="0"/>
    </xf>
    <xf numFmtId="0" fontId="43" fillId="2" borderId="0" xfId="0" applyFont="1" applyFill="1" applyBorder="1" applyAlignment="1">
      <alignment vertical="center"/>
    </xf>
    <xf numFmtId="0" fontId="47" fillId="0" borderId="0" xfId="0" applyFont="1" applyFill="1" applyBorder="1" applyAlignment="1" applyProtection="1">
      <alignment vertical="center"/>
    </xf>
    <xf numFmtId="0" fontId="47" fillId="0" borderId="3" xfId="0" applyFont="1" applyFill="1" applyBorder="1" applyAlignment="1" applyProtection="1">
      <alignment vertical="center"/>
    </xf>
    <xf numFmtId="0" fontId="48" fillId="0" borderId="0" xfId="0" applyFont="1" applyFill="1" applyBorder="1" applyAlignment="1" applyProtection="1">
      <alignment vertical="center"/>
      <protection locked="0"/>
    </xf>
    <xf numFmtId="0" fontId="48" fillId="2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center" vertical="center"/>
    </xf>
    <xf numFmtId="3" fontId="18" fillId="2" borderId="34" xfId="0" applyNumberFormat="1" applyFont="1" applyFill="1" applyBorder="1" applyAlignment="1" applyProtection="1">
      <alignment horizontal="center"/>
      <protection locked="0"/>
    </xf>
    <xf numFmtId="3" fontId="18" fillId="0" borderId="34" xfId="0" applyNumberFormat="1" applyFont="1" applyFill="1" applyBorder="1" applyAlignment="1" applyProtection="1">
      <alignment horizontal="center"/>
      <protection locked="0"/>
    </xf>
    <xf numFmtId="165" fontId="18" fillId="0" borderId="34" xfId="0" applyNumberFormat="1" applyFont="1" applyFill="1" applyBorder="1" applyAlignment="1" applyProtection="1">
      <alignment horizontal="center"/>
      <protection locked="0"/>
    </xf>
    <xf numFmtId="3" fontId="18" fillId="0" borderId="35" xfId="0" applyNumberFormat="1" applyFont="1" applyFill="1" applyBorder="1" applyAlignment="1" applyProtection="1">
      <alignment horizontal="center"/>
      <protection locked="0"/>
    </xf>
    <xf numFmtId="3" fontId="18" fillId="0" borderId="34" xfId="0" applyNumberFormat="1" applyFont="1" applyFill="1" applyBorder="1" applyAlignment="1" applyProtection="1">
      <alignment horizontal="center"/>
    </xf>
    <xf numFmtId="3" fontId="18" fillId="0" borderId="35" xfId="0" applyNumberFormat="1" applyFont="1" applyFill="1" applyBorder="1" applyAlignment="1" applyProtection="1">
      <alignment horizontal="center"/>
    </xf>
    <xf numFmtId="165" fontId="18" fillId="2" borderId="34" xfId="0" applyNumberFormat="1" applyFont="1" applyFill="1" applyBorder="1" applyAlignment="1" applyProtection="1">
      <alignment horizontal="center"/>
      <protection locked="0"/>
    </xf>
    <xf numFmtId="165" fontId="18" fillId="2" borderId="34" xfId="0" applyNumberFormat="1" applyFont="1" applyFill="1" applyBorder="1" applyAlignment="1" applyProtection="1">
      <alignment horizontal="center"/>
    </xf>
    <xf numFmtId="3" fontId="18" fillId="2" borderId="34" xfId="0" applyNumberFormat="1" applyFont="1" applyFill="1" applyBorder="1" applyAlignment="1" applyProtection="1">
      <alignment horizontal="center"/>
    </xf>
    <xf numFmtId="165" fontId="18" fillId="0" borderId="34" xfId="0" applyNumberFormat="1" applyFont="1" applyFill="1" applyBorder="1" applyAlignment="1" applyProtection="1">
      <alignment horizontal="center"/>
    </xf>
    <xf numFmtId="165" fontId="18" fillId="0" borderId="35" xfId="0" applyNumberFormat="1" applyFont="1" applyFill="1" applyBorder="1" applyAlignment="1" applyProtection="1">
      <alignment horizontal="center"/>
    </xf>
    <xf numFmtId="0" fontId="18" fillId="0" borderId="34" xfId="2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vertical="center" wrapText="1"/>
    </xf>
    <xf numFmtId="0" fontId="11" fillId="0" borderId="0" xfId="0" quotePrefix="1" applyFont="1" applyFill="1" applyBorder="1" applyAlignment="1">
      <alignment wrapText="1"/>
    </xf>
    <xf numFmtId="0" fontId="11" fillId="0" borderId="0" xfId="0" quotePrefix="1" applyFont="1" applyFill="1" applyBorder="1" applyAlignment="1">
      <alignment vertical="center" wrapText="1"/>
    </xf>
    <xf numFmtId="0" fontId="12" fillId="0" borderId="0" xfId="0" applyFont="1" applyFill="1" applyBorder="1" applyAlignment="1">
      <alignment wrapText="1"/>
    </xf>
    <xf numFmtId="0" fontId="11" fillId="0" borderId="0" xfId="0" quotePrefix="1" applyFont="1" applyFill="1" applyAlignment="1">
      <alignment wrapText="1"/>
    </xf>
    <xf numFmtId="0" fontId="11" fillId="0" borderId="0" xfId="0" applyFont="1" applyFill="1" applyBorder="1" applyAlignment="1">
      <alignment wrapText="1"/>
    </xf>
    <xf numFmtId="0" fontId="43" fillId="0" borderId="0" xfId="0" quotePrefix="1" applyFont="1" applyFill="1" applyBorder="1" applyAlignment="1">
      <alignment vertical="center" wrapText="1"/>
    </xf>
    <xf numFmtId="0" fontId="43" fillId="0" borderId="0" xfId="0" quotePrefix="1" applyFont="1" applyFill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7" fillId="4" borderId="14" xfId="0" applyFont="1" applyFill="1" applyBorder="1" applyAlignment="1">
      <alignment horizontal="centerContinuous" vertical="center" wrapText="1"/>
    </xf>
    <xf numFmtId="0" fontId="27" fillId="4" borderId="19" xfId="0" applyFont="1" applyFill="1" applyBorder="1" applyAlignment="1">
      <alignment horizontal="centerContinuous" vertical="center" wrapText="1"/>
    </xf>
    <xf numFmtId="0" fontId="27" fillId="4" borderId="22" xfId="0" applyFont="1" applyFill="1" applyBorder="1" applyAlignment="1">
      <alignment horizontal="center" vertical="center"/>
    </xf>
    <xf numFmtId="0" fontId="27" fillId="4" borderId="21" xfId="0" applyFont="1" applyFill="1" applyBorder="1" applyAlignment="1">
      <alignment horizontal="center" vertical="center"/>
    </xf>
    <xf numFmtId="0" fontId="27" fillId="4" borderId="20" xfId="0" applyFont="1" applyFill="1" applyBorder="1" applyAlignment="1">
      <alignment horizontal="center" wrapText="1"/>
    </xf>
    <xf numFmtId="0" fontId="27" fillId="4" borderId="0" xfId="0" applyFont="1" applyFill="1" applyBorder="1" applyAlignment="1">
      <alignment horizontal="centerContinuous" vertical="center" wrapText="1"/>
    </xf>
    <xf numFmtId="0" fontId="27" fillId="4" borderId="0" xfId="0" applyFont="1" applyFill="1" applyBorder="1" applyAlignment="1">
      <alignment horizontal="center" vertical="center"/>
    </xf>
    <xf numFmtId="0" fontId="27" fillId="4" borderId="37" xfId="0" quotePrefix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7" fillId="4" borderId="14" xfId="0" applyFont="1" applyFill="1" applyBorder="1" applyAlignment="1">
      <alignment horizontal="centerContinuous" vertical="center" wrapText="1"/>
    </xf>
    <xf numFmtId="0" fontId="27" fillId="4" borderId="19" xfId="0" applyFont="1" applyFill="1" applyBorder="1" applyAlignment="1">
      <alignment horizontal="centerContinuous" vertical="center" wrapText="1"/>
    </xf>
    <xf numFmtId="0" fontId="27" fillId="4" borderId="22" xfId="0" applyFont="1" applyFill="1" applyBorder="1" applyAlignment="1">
      <alignment horizontal="center" vertical="center"/>
    </xf>
    <xf numFmtId="0" fontId="27" fillId="4" borderId="21" xfId="0" applyFont="1" applyFill="1" applyBorder="1" applyAlignment="1">
      <alignment horizontal="center" vertical="center"/>
    </xf>
    <xf numFmtId="0" fontId="27" fillId="4" borderId="20" xfId="0" applyFont="1" applyFill="1" applyBorder="1" applyAlignment="1">
      <alignment horizontal="center" wrapText="1"/>
    </xf>
    <xf numFmtId="0" fontId="27" fillId="4" borderId="0" xfId="0" applyFont="1" applyFill="1" applyBorder="1" applyAlignment="1">
      <alignment horizontal="centerContinuous" vertical="center" wrapText="1"/>
    </xf>
    <xf numFmtId="0" fontId="27" fillId="4" borderId="0" xfId="0" applyFont="1" applyFill="1" applyBorder="1" applyAlignment="1">
      <alignment horizontal="center" vertical="center"/>
    </xf>
    <xf numFmtId="0" fontId="27" fillId="4" borderId="37" xfId="0" quotePrefix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7" fillId="4" borderId="20" xfId="0" applyFont="1" applyFill="1" applyBorder="1" applyAlignment="1">
      <alignment horizontal="centerContinuous" wrapText="1"/>
    </xf>
    <xf numFmtId="0" fontId="27" fillId="4" borderId="14" xfId="0" applyFont="1" applyFill="1" applyBorder="1" applyAlignment="1">
      <alignment horizontal="centerContinuous" vertical="center" wrapText="1"/>
    </xf>
    <xf numFmtId="0" fontId="27" fillId="4" borderId="18" xfId="0" applyFont="1" applyFill="1" applyBorder="1" applyAlignment="1" applyProtection="1">
      <alignment vertical="center"/>
      <protection locked="0"/>
    </xf>
    <xf numFmtId="0" fontId="27" fillId="4" borderId="19" xfId="0" applyFont="1" applyFill="1" applyBorder="1" applyAlignment="1">
      <alignment horizontal="centerContinuous" vertical="center" wrapText="1"/>
    </xf>
    <xf numFmtId="0" fontId="27" fillId="4" borderId="23" xfId="0" applyFont="1" applyFill="1" applyBorder="1" applyAlignment="1" applyProtection="1">
      <alignment vertical="center"/>
      <protection locked="0"/>
    </xf>
    <xf numFmtId="0" fontId="27" fillId="4" borderId="21" xfId="0" applyFont="1" applyFill="1" applyBorder="1" applyAlignment="1">
      <alignment horizontal="center" vertical="center"/>
    </xf>
    <xf numFmtId="0" fontId="27" fillId="4" borderId="21" xfId="0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Continuous" vertical="center" wrapText="1"/>
    </xf>
    <xf numFmtId="0" fontId="27" fillId="4" borderId="0" xfId="0" applyFont="1" applyFill="1" applyBorder="1" applyAlignment="1">
      <alignment horizontal="center" vertical="center"/>
    </xf>
    <xf numFmtId="0" fontId="27" fillId="4" borderId="37" xfId="0" quotePrefix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7" fillId="4" borderId="20" xfId="0" applyFont="1" applyFill="1" applyBorder="1" applyAlignment="1">
      <alignment horizontal="centerContinuous" wrapText="1"/>
    </xf>
    <xf numFmtId="0" fontId="27" fillId="4" borderId="14" xfId="0" applyFont="1" applyFill="1" applyBorder="1" applyAlignment="1">
      <alignment horizontal="centerContinuous" vertical="center" wrapText="1"/>
    </xf>
    <xf numFmtId="0" fontId="27" fillId="4" borderId="18" xfId="0" applyFont="1" applyFill="1" applyBorder="1" applyAlignment="1" applyProtection="1">
      <alignment vertical="center"/>
      <protection locked="0"/>
    </xf>
    <xf numFmtId="0" fontId="27" fillId="4" borderId="19" xfId="0" applyFont="1" applyFill="1" applyBorder="1" applyAlignment="1">
      <alignment horizontal="centerContinuous" vertical="center" wrapText="1"/>
    </xf>
    <xf numFmtId="0" fontId="27" fillId="4" borderId="23" xfId="0" applyFont="1" applyFill="1" applyBorder="1" applyAlignment="1" applyProtection="1">
      <alignment vertical="center"/>
      <protection locked="0"/>
    </xf>
    <xf numFmtId="0" fontId="27" fillId="4" borderId="21" xfId="0" applyFont="1" applyFill="1" applyBorder="1" applyAlignment="1">
      <alignment horizontal="center" vertical="center"/>
    </xf>
    <xf numFmtId="0" fontId="27" fillId="4" borderId="21" xfId="0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Continuous" vertical="center" wrapText="1"/>
    </xf>
    <xf numFmtId="0" fontId="27" fillId="4" borderId="0" xfId="0" applyFont="1" applyFill="1" applyBorder="1" applyAlignment="1">
      <alignment horizontal="center" vertical="center"/>
    </xf>
    <xf numFmtId="0" fontId="27" fillId="4" borderId="37" xfId="0" quotePrefix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/>
    <xf numFmtId="0" fontId="12" fillId="0" borderId="0" xfId="0" applyFont="1" applyFill="1" applyBorder="1" applyAlignment="1">
      <alignment wrapText="1"/>
    </xf>
    <xf numFmtId="0" fontId="11" fillId="0" borderId="0" xfId="0" quotePrefix="1" applyFont="1" applyFill="1" applyBorder="1" applyAlignment="1">
      <alignment vertical="center"/>
    </xf>
    <xf numFmtId="0" fontId="11" fillId="0" borderId="0" xfId="0" quotePrefix="1" applyFont="1" applyFill="1" applyBorder="1" applyAlignment="1"/>
    <xf numFmtId="0" fontId="11" fillId="0" borderId="0" xfId="0" quotePrefix="1" applyFont="1" applyFill="1"/>
    <xf numFmtId="0" fontId="11" fillId="0" borderId="0" xfId="0" quotePrefix="1" applyFont="1" applyFill="1" applyAlignment="1"/>
    <xf numFmtId="0" fontId="12" fillId="0" borderId="0" xfId="0" applyFont="1" applyFill="1" applyBorder="1" applyAlignment="1"/>
    <xf numFmtId="0" fontId="1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/>
    <xf numFmtId="0" fontId="12" fillId="0" borderId="0" xfId="0" applyFont="1" applyFill="1" applyBorder="1" applyAlignment="1">
      <alignment wrapText="1"/>
    </xf>
    <xf numFmtId="0" fontId="11" fillId="0" borderId="0" xfId="0" quotePrefix="1" applyFont="1" applyFill="1" applyBorder="1" applyAlignment="1">
      <alignment vertical="center"/>
    </xf>
    <xf numFmtId="0" fontId="11" fillId="0" borderId="0" xfId="0" quotePrefix="1" applyFont="1" applyFill="1" applyBorder="1" applyAlignment="1"/>
    <xf numFmtId="0" fontId="11" fillId="0" borderId="0" xfId="0" quotePrefix="1" applyFont="1" applyFill="1"/>
    <xf numFmtId="0" fontId="11" fillId="0" borderId="0" xfId="0" quotePrefix="1" applyFont="1" applyFill="1" applyAlignment="1"/>
    <xf numFmtId="0" fontId="12" fillId="0" borderId="0" xfId="0" applyFont="1" applyFill="1" applyBorder="1" applyAlignment="1"/>
    <xf numFmtId="0" fontId="14" fillId="0" borderId="0" xfId="0" applyFont="1" applyFill="1" applyBorder="1" applyAlignment="1">
      <alignment vertical="center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7" fillId="4" borderId="14" xfId="0" applyFont="1" applyFill="1" applyBorder="1" applyAlignment="1">
      <alignment horizontal="centerContinuous" vertical="center" wrapText="1"/>
    </xf>
    <xf numFmtId="0" fontId="27" fillId="4" borderId="24" xfId="0" applyFont="1" applyFill="1" applyBorder="1" applyAlignment="1">
      <alignment horizontal="centerContinuous" wrapText="1"/>
    </xf>
    <xf numFmtId="0" fontId="27" fillId="4" borderId="18" xfId="0" applyFont="1" applyFill="1" applyBorder="1" applyAlignment="1" applyProtection="1">
      <alignment vertical="center"/>
      <protection locked="0"/>
    </xf>
    <xf numFmtId="0" fontId="27" fillId="4" borderId="19" xfId="0" applyFont="1" applyFill="1" applyBorder="1" applyAlignment="1">
      <alignment horizontal="centerContinuous" vertical="center" wrapText="1"/>
    </xf>
    <xf numFmtId="0" fontId="27" fillId="4" borderId="25" xfId="0" applyFont="1" applyFill="1" applyBorder="1" applyAlignment="1">
      <alignment horizontal="centerContinuous" wrapText="1"/>
    </xf>
    <xf numFmtId="0" fontId="27" fillId="4" borderId="23" xfId="0" applyFont="1" applyFill="1" applyBorder="1" applyAlignment="1" applyProtection="1">
      <alignment vertical="center"/>
      <protection locked="0"/>
    </xf>
    <xf numFmtId="0" fontId="27" fillId="4" borderId="21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7" fillId="4" borderId="37" xfId="0" quotePrefix="1" applyFont="1" applyFill="1" applyBorder="1" applyAlignment="1">
      <alignment horizontal="center" vertical="center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7" fillId="4" borderId="14" xfId="0" applyFont="1" applyFill="1" applyBorder="1" applyAlignment="1">
      <alignment horizontal="centerContinuous" vertical="center" wrapText="1"/>
    </xf>
    <xf numFmtId="0" fontId="27" fillId="4" borderId="24" xfId="0" applyFont="1" applyFill="1" applyBorder="1" applyAlignment="1">
      <alignment horizontal="centerContinuous" wrapText="1"/>
    </xf>
    <xf numFmtId="0" fontId="27" fillId="4" borderId="18" xfId="0" applyFont="1" applyFill="1" applyBorder="1" applyAlignment="1" applyProtection="1">
      <alignment vertical="center"/>
      <protection locked="0"/>
    </xf>
    <xf numFmtId="0" fontId="27" fillId="4" borderId="19" xfId="0" applyFont="1" applyFill="1" applyBorder="1" applyAlignment="1">
      <alignment horizontal="centerContinuous" vertical="center" wrapText="1"/>
    </xf>
    <xf numFmtId="0" fontId="27" fillId="4" borderId="25" xfId="0" applyFont="1" applyFill="1" applyBorder="1" applyAlignment="1">
      <alignment horizontal="centerContinuous" wrapText="1"/>
    </xf>
    <xf numFmtId="0" fontId="27" fillId="4" borderId="23" xfId="0" applyFont="1" applyFill="1" applyBorder="1" applyAlignment="1" applyProtection="1">
      <alignment vertical="center"/>
      <protection locked="0"/>
    </xf>
    <xf numFmtId="0" fontId="27" fillId="4" borderId="21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7" fillId="4" borderId="37" xfId="0" quotePrefix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/>
    <xf numFmtId="0" fontId="12" fillId="0" borderId="0" xfId="0" applyFont="1" applyFill="1" applyBorder="1" applyAlignment="1">
      <alignment wrapText="1"/>
    </xf>
    <xf numFmtId="0" fontId="11" fillId="0" borderId="0" xfId="0" quotePrefix="1" applyFont="1" applyFill="1" applyBorder="1" applyAlignment="1">
      <alignment vertical="center"/>
    </xf>
    <xf numFmtId="0" fontId="11" fillId="0" borderId="0" xfId="0" quotePrefix="1" applyFont="1" applyFill="1" applyBorder="1" applyAlignment="1"/>
    <xf numFmtId="0" fontId="11" fillId="0" borderId="0" xfId="0" quotePrefix="1" applyFont="1" applyFill="1"/>
    <xf numFmtId="0" fontId="11" fillId="0" borderId="0" xfId="0" quotePrefix="1" applyFont="1" applyFill="1" applyAlignment="1"/>
    <xf numFmtId="0" fontId="43" fillId="0" borderId="0" xfId="0" quotePrefix="1" applyFont="1" applyFill="1" applyBorder="1" applyAlignment="1">
      <alignment vertical="center"/>
    </xf>
    <xf numFmtId="0" fontId="43" fillId="0" borderId="0" xfId="0" quotePrefix="1" applyFont="1" applyFill="1" applyAlignment="1">
      <alignment vertical="center"/>
    </xf>
    <xf numFmtId="0" fontId="12" fillId="0" borderId="0" xfId="0" applyFont="1" applyFill="1" applyBorder="1" applyAlignment="1"/>
    <xf numFmtId="0" fontId="1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/>
    <xf numFmtId="0" fontId="12" fillId="0" borderId="0" xfId="0" applyFont="1" applyFill="1" applyBorder="1" applyAlignment="1">
      <alignment wrapText="1"/>
    </xf>
    <xf numFmtId="0" fontId="11" fillId="0" borderId="0" xfId="0" quotePrefix="1" applyFont="1" applyFill="1" applyBorder="1" applyAlignment="1">
      <alignment vertical="center"/>
    </xf>
    <xf numFmtId="0" fontId="11" fillId="0" borderId="0" xfId="0" quotePrefix="1" applyFont="1" applyFill="1" applyBorder="1" applyAlignment="1"/>
    <xf numFmtId="0" fontId="11" fillId="0" borderId="0" xfId="0" quotePrefix="1" applyFont="1" applyFill="1"/>
    <xf numFmtId="0" fontId="11" fillId="0" borderId="0" xfId="0" quotePrefix="1" applyFont="1" applyFill="1" applyAlignment="1"/>
    <xf numFmtId="0" fontId="43" fillId="0" borderId="0" xfId="0" quotePrefix="1" applyFont="1" applyFill="1" applyBorder="1" applyAlignment="1">
      <alignment vertical="center"/>
    </xf>
    <xf numFmtId="0" fontId="43" fillId="0" borderId="0" xfId="0" quotePrefix="1" applyFont="1" applyFill="1" applyAlignment="1">
      <alignment vertical="center"/>
    </xf>
    <xf numFmtId="0" fontId="12" fillId="0" borderId="0" xfId="0" applyFont="1" applyFill="1" applyBorder="1" applyAlignment="1"/>
    <xf numFmtId="0" fontId="14" fillId="0" borderId="0" xfId="0" applyFont="1" applyFill="1" applyBorder="1" applyAlignment="1">
      <alignment vertical="center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4" fillId="4" borderId="14" xfId="0" applyFont="1" applyFill="1" applyBorder="1" applyAlignment="1">
      <alignment horizontal="centerContinuous" vertical="center" wrapText="1"/>
    </xf>
    <xf numFmtId="0" fontId="27" fillId="4" borderId="15" xfId="0" applyFont="1" applyFill="1" applyBorder="1" applyAlignment="1">
      <alignment horizontal="centerContinuous" wrapText="1"/>
    </xf>
    <xf numFmtId="0" fontId="24" fillId="4" borderId="19" xfId="0" applyFont="1" applyFill="1" applyBorder="1" applyAlignment="1">
      <alignment horizontal="centerContinuous" vertical="center" wrapText="1"/>
    </xf>
    <xf numFmtId="0" fontId="27" fillId="4" borderId="20" xfId="0" applyFont="1" applyFill="1" applyBorder="1" applyAlignment="1">
      <alignment horizontal="centerContinuous" wrapText="1"/>
    </xf>
    <xf numFmtId="0" fontId="25" fillId="4" borderId="21" xfId="0" applyFont="1" applyFill="1" applyBorder="1" applyAlignment="1" applyProtection="1">
      <alignment horizontal="center" vertical="center"/>
    </xf>
    <xf numFmtId="0" fontId="25" fillId="4" borderId="21" xfId="0" quotePrefix="1" applyFont="1" applyFill="1" applyBorder="1" applyAlignment="1" applyProtection="1">
      <alignment horizontal="center" vertical="center"/>
    </xf>
    <xf numFmtId="0" fontId="24" fillId="4" borderId="23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>
      <alignment vertical="center"/>
    </xf>
    <xf numFmtId="0" fontId="27" fillId="4" borderId="38" xfId="0" quotePrefix="1" applyFont="1" applyFill="1" applyBorder="1" applyAlignment="1">
      <alignment horizontal="center" vertical="center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4" fillId="4" borderId="14" xfId="0" applyFont="1" applyFill="1" applyBorder="1" applyAlignment="1">
      <alignment horizontal="centerContinuous" vertical="center" wrapText="1"/>
    </xf>
    <xf numFmtId="0" fontId="27" fillId="4" borderId="15" xfId="0" applyFont="1" applyFill="1" applyBorder="1" applyAlignment="1">
      <alignment horizontal="centerContinuous" wrapText="1"/>
    </xf>
    <xf numFmtId="0" fontId="24" fillId="4" borderId="19" xfId="0" applyFont="1" applyFill="1" applyBorder="1" applyAlignment="1">
      <alignment horizontal="centerContinuous" vertical="center" wrapText="1"/>
    </xf>
    <xf numFmtId="0" fontId="27" fillId="4" borderId="20" xfId="0" applyFont="1" applyFill="1" applyBorder="1" applyAlignment="1">
      <alignment horizontal="centerContinuous" wrapText="1"/>
    </xf>
    <xf numFmtId="0" fontId="25" fillId="4" borderId="21" xfId="0" applyFont="1" applyFill="1" applyBorder="1" applyAlignment="1" applyProtection="1">
      <alignment horizontal="center" vertical="center"/>
    </xf>
    <xf numFmtId="0" fontId="25" fillId="4" borderId="21" xfId="0" quotePrefix="1" applyFont="1" applyFill="1" applyBorder="1" applyAlignment="1" applyProtection="1">
      <alignment horizontal="center" vertical="center"/>
    </xf>
    <xf numFmtId="0" fontId="24" fillId="4" borderId="23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>
      <alignment vertical="center"/>
    </xf>
    <xf numFmtId="0" fontId="27" fillId="4" borderId="38" xfId="0" quotePrefix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/>
    <xf numFmtId="0" fontId="12" fillId="0" borderId="0" xfId="0" applyFont="1" applyFill="1" applyBorder="1" applyAlignment="1">
      <alignment wrapText="1"/>
    </xf>
    <xf numFmtId="0" fontId="11" fillId="0" borderId="0" xfId="0" quotePrefix="1" applyFont="1" applyFill="1" applyBorder="1" applyAlignment="1">
      <alignment vertical="center"/>
    </xf>
    <xf numFmtId="0" fontId="11" fillId="0" borderId="0" xfId="0" quotePrefix="1" applyFont="1" applyFill="1" applyBorder="1" applyAlignment="1"/>
    <xf numFmtId="0" fontId="43" fillId="0" borderId="0" xfId="0" quotePrefix="1" applyFont="1" applyFill="1" applyAlignment="1">
      <alignment vertical="center"/>
    </xf>
    <xf numFmtId="0" fontId="12" fillId="0" borderId="0" xfId="0" applyFont="1" applyFill="1" applyBorder="1" applyAlignment="1"/>
    <xf numFmtId="0" fontId="14" fillId="0" borderId="0" xfId="0" applyFont="1" applyFill="1" applyBorder="1" applyAlignment="1">
      <alignment vertical="center"/>
    </xf>
    <xf numFmtId="0" fontId="11" fillId="0" borderId="0" xfId="0" quotePrefix="1" applyFont="1" applyFill="1" applyBorder="1"/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Continuous" vertical="center"/>
    </xf>
    <xf numFmtId="0" fontId="27" fillId="4" borderId="7" xfId="0" applyFont="1" applyFill="1" applyBorder="1" applyAlignment="1" applyProtection="1">
      <alignment horizontal="center" vertical="center"/>
    </xf>
    <xf numFmtId="0" fontId="27" fillId="4" borderId="8" xfId="0" applyFont="1" applyFill="1" applyBorder="1" applyAlignment="1">
      <alignment horizontal="centerContinuous" vertical="center" wrapText="1"/>
    </xf>
    <xf numFmtId="0" fontId="27" fillId="4" borderId="9" xfId="0" applyFont="1" applyFill="1" applyBorder="1" applyAlignment="1" applyProtection="1">
      <alignment horizontal="center" vertical="center"/>
    </xf>
    <xf numFmtId="0" fontId="27" fillId="4" borderId="9" xfId="0" applyFont="1" applyFill="1" applyBorder="1" applyAlignment="1" applyProtection="1">
      <alignment horizontal="center" vertical="center" wrapText="1"/>
    </xf>
    <xf numFmtId="0" fontId="27" fillId="4" borderId="10" xfId="0" applyFont="1" applyFill="1" applyBorder="1" applyAlignment="1" applyProtection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7" fillId="4" borderId="37" xfId="0" quotePrefix="1" applyFont="1" applyFill="1" applyBorder="1" applyAlignment="1">
      <alignment horizontal="center" vertical="center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Continuous" vertical="center"/>
    </xf>
    <xf numFmtId="0" fontId="27" fillId="4" borderId="7" xfId="0" applyFont="1" applyFill="1" applyBorder="1" applyAlignment="1" applyProtection="1">
      <alignment horizontal="center" vertical="center"/>
    </xf>
    <xf numFmtId="0" fontId="27" fillId="4" borderId="8" xfId="0" applyFont="1" applyFill="1" applyBorder="1" applyAlignment="1">
      <alignment horizontal="centerContinuous" vertical="center" wrapText="1"/>
    </xf>
    <xf numFmtId="0" fontId="27" fillId="4" borderId="9" xfId="0" applyFont="1" applyFill="1" applyBorder="1" applyAlignment="1" applyProtection="1">
      <alignment horizontal="center" vertical="center"/>
    </xf>
    <xf numFmtId="0" fontId="27" fillId="4" borderId="9" xfId="0" applyFont="1" applyFill="1" applyBorder="1" applyAlignment="1" applyProtection="1">
      <alignment horizontal="center" vertical="center" wrapText="1"/>
    </xf>
    <xf numFmtId="0" fontId="27" fillId="4" borderId="10" xfId="0" applyFont="1" applyFill="1" applyBorder="1" applyAlignment="1" applyProtection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7" fillId="4" borderId="37" xfId="0" quotePrefix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wrapText="1"/>
    </xf>
    <xf numFmtId="0" fontId="11" fillId="0" borderId="0" xfId="0" applyFont="1" applyFill="1" applyBorder="1" applyAlignment="1"/>
    <xf numFmtId="0" fontId="12" fillId="0" borderId="0" xfId="0" applyFont="1" applyFill="1" applyBorder="1" applyAlignment="1">
      <alignment wrapText="1"/>
    </xf>
    <xf numFmtId="0" fontId="43" fillId="0" borderId="0" xfId="0" quotePrefix="1" applyFont="1" applyFill="1" applyBorder="1" applyAlignment="1">
      <alignment vertical="center"/>
    </xf>
    <xf numFmtId="0" fontId="12" fillId="0" borderId="0" xfId="0" applyFont="1" applyFill="1" applyBorder="1" applyAlignment="1"/>
    <xf numFmtId="165" fontId="49" fillId="0" borderId="3" xfId="0" applyNumberFormat="1" applyFont="1" applyFill="1" applyBorder="1" applyAlignment="1" applyProtection="1">
      <alignment horizontal="center"/>
      <protection locked="0"/>
    </xf>
    <xf numFmtId="3" fontId="49" fillId="0" borderId="3" xfId="0" applyNumberFormat="1" applyFont="1" applyFill="1" applyBorder="1" applyAlignment="1" applyProtection="1">
      <alignment horizontal="center"/>
      <protection locked="0"/>
    </xf>
    <xf numFmtId="3" fontId="49" fillId="0" borderId="3" xfId="0" applyNumberFormat="1" applyFont="1" applyFill="1" applyBorder="1" applyAlignment="1" applyProtection="1">
      <alignment horizontal="center"/>
    </xf>
    <xf numFmtId="165" fontId="21" fillId="2" borderId="2" xfId="0" applyNumberFormat="1" applyFont="1" applyFill="1" applyBorder="1" applyAlignment="1" applyProtection="1">
      <alignment horizontal="center"/>
      <protection locked="0"/>
    </xf>
    <xf numFmtId="165" fontId="44" fillId="2" borderId="2" xfId="0" applyNumberFormat="1" applyFont="1" applyFill="1" applyBorder="1" applyAlignment="1" applyProtection="1">
      <alignment horizontal="center"/>
      <protection locked="0"/>
    </xf>
    <xf numFmtId="3" fontId="44" fillId="2" borderId="2" xfId="0" applyNumberFormat="1" applyFont="1" applyFill="1" applyBorder="1" applyAlignment="1" applyProtection="1">
      <alignment horizontal="center"/>
      <protection locked="0"/>
    </xf>
    <xf numFmtId="165" fontId="21" fillId="0" borderId="2" xfId="0" applyNumberFormat="1" applyFont="1" applyFill="1" applyBorder="1" applyAlignment="1" applyProtection="1">
      <alignment horizontal="center"/>
      <protection locked="0"/>
    </xf>
    <xf numFmtId="165" fontId="44" fillId="0" borderId="2" xfId="0" applyNumberFormat="1" applyFont="1" applyFill="1" applyBorder="1" applyAlignment="1" applyProtection="1">
      <alignment horizontal="center"/>
      <protection locked="0"/>
    </xf>
    <xf numFmtId="165" fontId="50" fillId="0" borderId="3" xfId="0" applyNumberFormat="1" applyFont="1" applyFill="1" applyBorder="1" applyAlignment="1" applyProtection="1">
      <alignment horizontal="center"/>
    </xf>
    <xf numFmtId="165" fontId="50" fillId="0" borderId="3" xfId="0" applyNumberFormat="1" applyFont="1" applyFill="1" applyBorder="1" applyAlignment="1" applyProtection="1">
      <alignment horizontal="center"/>
      <protection locked="0"/>
    </xf>
    <xf numFmtId="3" fontId="44" fillId="0" borderId="2" xfId="0" applyNumberFormat="1" applyFont="1" applyFill="1" applyBorder="1" applyAlignment="1" applyProtection="1">
      <alignment horizontal="center"/>
      <protection locked="0"/>
    </xf>
    <xf numFmtId="3" fontId="52" fillId="0" borderId="2" xfId="0" applyNumberFormat="1" applyFont="1" applyFill="1" applyBorder="1" applyAlignment="1" applyProtection="1">
      <alignment horizontal="center"/>
      <protection locked="0"/>
    </xf>
    <xf numFmtId="3" fontId="52" fillId="0" borderId="1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quotePrefix="1" applyFont="1" applyFill="1" applyBorder="1" applyAlignment="1">
      <alignment wrapText="1"/>
    </xf>
    <xf numFmtId="0" fontId="43" fillId="0" borderId="0" xfId="0" quotePrefix="1" applyFont="1" applyFill="1" applyAlignment="1">
      <alignment wrapText="1"/>
    </xf>
    <xf numFmtId="0" fontId="14" fillId="0" borderId="0" xfId="0" applyFont="1" applyFill="1" applyBorder="1" applyAlignment="1">
      <alignment wrapText="1"/>
    </xf>
    <xf numFmtId="165" fontId="21" fillId="2" borderId="34" xfId="0" applyNumberFormat="1" applyFont="1" applyFill="1" applyBorder="1" applyAlignment="1" applyProtection="1">
      <alignment horizontal="center"/>
      <protection locked="0"/>
    </xf>
    <xf numFmtId="3" fontId="21" fillId="2" borderId="34" xfId="0" applyNumberFormat="1" applyFont="1" applyFill="1" applyBorder="1" applyAlignment="1" applyProtection="1">
      <alignment horizontal="center"/>
      <protection locked="0"/>
    </xf>
    <xf numFmtId="165" fontId="44" fillId="2" borderId="35" xfId="0" applyNumberFormat="1" applyFont="1" applyFill="1" applyBorder="1" applyAlignment="1" applyProtection="1">
      <alignment horizontal="center"/>
      <protection locked="0"/>
    </xf>
    <xf numFmtId="165" fontId="44" fillId="0" borderId="35" xfId="0" applyNumberFormat="1" applyFont="1" applyFill="1" applyBorder="1" applyAlignment="1" applyProtection="1">
      <alignment horizontal="center"/>
      <protection locked="0"/>
    </xf>
    <xf numFmtId="165" fontId="49" fillId="2" borderId="35" xfId="0" applyNumberFormat="1" applyFont="1" applyFill="1" applyBorder="1" applyAlignment="1" applyProtection="1">
      <alignment horizontal="center"/>
      <protection locked="0"/>
    </xf>
    <xf numFmtId="165" fontId="49" fillId="0" borderId="35" xfId="0" applyNumberFormat="1" applyFont="1" applyFill="1" applyBorder="1" applyAlignment="1" applyProtection="1">
      <alignment horizontal="center"/>
      <protection locked="0"/>
    </xf>
    <xf numFmtId="3" fontId="49" fillId="0" borderId="35" xfId="0" applyNumberFormat="1" applyFont="1" applyFill="1" applyBorder="1" applyAlignment="1" applyProtection="1">
      <alignment horizontal="center"/>
      <protection locked="0"/>
    </xf>
    <xf numFmtId="3" fontId="49" fillId="0" borderId="35" xfId="0" applyNumberFormat="1" applyFont="1" applyFill="1" applyBorder="1" applyAlignment="1" applyProtection="1">
      <alignment horizontal="center"/>
    </xf>
    <xf numFmtId="165" fontId="44" fillId="2" borderId="34" xfId="0" applyNumberFormat="1" applyFont="1" applyFill="1" applyBorder="1" applyAlignment="1" applyProtection="1">
      <alignment horizontal="center"/>
      <protection locked="0"/>
    </xf>
    <xf numFmtId="165" fontId="50" fillId="2" borderId="35" xfId="0" applyNumberFormat="1" applyFont="1" applyFill="1" applyBorder="1" applyAlignment="1" applyProtection="1">
      <alignment horizontal="center"/>
    </xf>
    <xf numFmtId="3" fontId="44" fillId="2" borderId="34" xfId="0" applyNumberFormat="1" applyFont="1" applyFill="1" applyBorder="1" applyAlignment="1" applyProtection="1">
      <alignment horizontal="center"/>
      <protection locked="0"/>
    </xf>
    <xf numFmtId="165" fontId="44" fillId="0" borderId="34" xfId="0" applyNumberFormat="1" applyFont="1" applyFill="1" applyBorder="1" applyAlignment="1" applyProtection="1">
      <alignment horizontal="center"/>
      <protection locked="0"/>
    </xf>
    <xf numFmtId="3" fontId="44" fillId="0" borderId="34" xfId="0" applyNumberFormat="1" applyFont="1" applyFill="1" applyBorder="1" applyAlignment="1" applyProtection="1">
      <alignment horizontal="center"/>
      <protection locked="0"/>
    </xf>
    <xf numFmtId="165" fontId="50" fillId="0" borderId="35" xfId="0" applyNumberFormat="1" applyFont="1" applyFill="1" applyBorder="1" applyAlignment="1" applyProtection="1">
      <alignment horizontal="center"/>
      <protection locked="0"/>
    </xf>
    <xf numFmtId="3" fontId="52" fillId="0" borderId="34" xfId="0" applyNumberFormat="1" applyFont="1" applyFill="1" applyBorder="1" applyAlignment="1" applyProtection="1">
      <alignment horizontal="center"/>
      <protection locked="0"/>
    </xf>
    <xf numFmtId="3" fontId="52" fillId="0" borderId="35" xfId="0" applyNumberFormat="1" applyFont="1" applyFill="1" applyBorder="1" applyAlignment="1" applyProtection="1">
      <alignment horizontal="center"/>
      <protection locked="0"/>
    </xf>
    <xf numFmtId="0" fontId="44" fillId="0" borderId="1" xfId="0" applyFont="1" applyFill="1" applyBorder="1" applyAlignment="1"/>
    <xf numFmtId="1" fontId="45" fillId="0" borderId="1" xfId="0" applyNumberFormat="1" applyFont="1" applyFill="1" applyBorder="1" applyAlignment="1" applyProtection="1">
      <alignment horizontal="center"/>
      <protection locked="0"/>
    </xf>
    <xf numFmtId="1" fontId="23" fillId="0" borderId="1" xfId="0" applyNumberFormat="1" applyFont="1" applyFill="1" applyBorder="1" applyAlignment="1" applyProtection="1">
      <alignment horizontal="center"/>
      <protection locked="0"/>
    </xf>
    <xf numFmtId="165" fontId="51" fillId="0" borderId="3" xfId="0" applyNumberFormat="1" applyFont="1" applyFill="1" applyBorder="1" applyAlignment="1" applyProtection="1">
      <alignment horizontal="center"/>
      <protection locked="0"/>
    </xf>
    <xf numFmtId="3" fontId="52" fillId="0" borderId="1" xfId="0" applyNumberFormat="1" applyFont="1" applyFill="1" applyBorder="1" applyAlignment="1" applyProtection="1">
      <alignment horizontal="center"/>
      <protection locked="0"/>
    </xf>
    <xf numFmtId="3" fontId="18" fillId="5" borderId="2" xfId="0" applyNumberFormat="1" applyFont="1" applyFill="1" applyBorder="1" applyAlignment="1" applyProtection="1">
      <alignment horizontal="center"/>
      <protection locked="0"/>
    </xf>
    <xf numFmtId="165" fontId="21" fillId="5" borderId="2" xfId="0" applyNumberFormat="1" applyFont="1" applyFill="1" applyBorder="1" applyAlignment="1" applyProtection="1">
      <alignment horizontal="center"/>
      <protection locked="0"/>
    </xf>
    <xf numFmtId="165" fontId="18" fillId="6" borderId="2" xfId="0" applyNumberFormat="1" applyFont="1" applyFill="1" applyBorder="1" applyAlignment="1" applyProtection="1">
      <alignment horizontal="center"/>
      <protection locked="0"/>
    </xf>
    <xf numFmtId="165" fontId="44" fillId="6" borderId="2" xfId="0" applyNumberFormat="1" applyFont="1" applyFill="1" applyBorder="1" applyAlignment="1" applyProtection="1">
      <alignment horizontal="center"/>
      <protection locked="0"/>
    </xf>
    <xf numFmtId="3" fontId="44" fillId="6" borderId="2" xfId="0" applyNumberFormat="1" applyFont="1" applyFill="1" applyBorder="1" applyAlignment="1" applyProtection="1">
      <alignment horizontal="center"/>
      <protection locked="0"/>
    </xf>
    <xf numFmtId="3" fontId="18" fillId="6" borderId="2" xfId="0" applyNumberFormat="1" applyFont="1" applyFill="1" applyBorder="1" applyAlignment="1" applyProtection="1">
      <alignment horizontal="center"/>
      <protection locked="0"/>
    </xf>
    <xf numFmtId="165" fontId="21" fillId="6" borderId="2" xfId="0" applyNumberFormat="1" applyFont="1" applyFill="1" applyBorder="1" applyAlignment="1" applyProtection="1">
      <alignment horizontal="center"/>
      <protection locked="0"/>
    </xf>
    <xf numFmtId="3" fontId="52" fillId="6" borderId="2" xfId="0" applyNumberFormat="1" applyFont="1" applyFill="1" applyBorder="1" applyAlignment="1" applyProtection="1">
      <alignment horizontal="center"/>
      <protection locked="0"/>
    </xf>
    <xf numFmtId="3" fontId="18" fillId="6" borderId="2" xfId="0" applyNumberFormat="1" applyFont="1" applyFill="1" applyBorder="1" applyAlignment="1" applyProtection="1">
      <alignment horizontal="center"/>
    </xf>
    <xf numFmtId="165" fontId="44" fillId="5" borderId="2" xfId="0" applyNumberFormat="1" applyFont="1" applyFill="1" applyBorder="1" applyAlignment="1" applyProtection="1">
      <alignment horizontal="center"/>
      <protection locked="0"/>
    </xf>
    <xf numFmtId="3" fontId="44" fillId="5" borderId="2" xfId="0" applyNumberFormat="1" applyFont="1" applyFill="1" applyBorder="1" applyAlignment="1" applyProtection="1">
      <alignment horizontal="center"/>
      <protection locked="0"/>
    </xf>
    <xf numFmtId="3" fontId="18" fillId="5" borderId="2" xfId="0" applyNumberFormat="1" applyFont="1" applyFill="1" applyBorder="1" applyAlignment="1" applyProtection="1">
      <alignment horizontal="center"/>
    </xf>
    <xf numFmtId="165" fontId="18" fillId="6" borderId="2" xfId="0" applyNumberFormat="1" applyFont="1" applyFill="1" applyBorder="1" applyAlignment="1" applyProtection="1">
      <alignment horizontal="center"/>
    </xf>
    <xf numFmtId="165" fontId="44" fillId="2" borderId="3" xfId="0" applyNumberFormat="1" applyFont="1" applyFill="1" applyBorder="1" applyAlignment="1" applyProtection="1">
      <alignment horizontal="center"/>
      <protection locked="0"/>
    </xf>
    <xf numFmtId="165" fontId="18" fillId="0" borderId="5" xfId="0" applyNumberFormat="1" applyFont="1" applyFill="1" applyBorder="1" applyAlignment="1" applyProtection="1">
      <alignment horizontal="center"/>
      <protection locked="0"/>
    </xf>
    <xf numFmtId="165" fontId="18" fillId="0" borderId="6" xfId="0" applyNumberFormat="1" applyFont="1" applyFill="1" applyBorder="1" applyAlignment="1" applyProtection="1">
      <alignment horizontal="center"/>
      <protection locked="0"/>
    </xf>
    <xf numFmtId="165" fontId="52" fillId="0" borderId="2" xfId="0" applyNumberFormat="1" applyFont="1" applyFill="1" applyBorder="1" applyAlignment="1" applyProtection="1">
      <alignment horizontal="center"/>
      <protection locked="0"/>
    </xf>
    <xf numFmtId="165" fontId="52" fillId="0" borderId="34" xfId="0" applyNumberFormat="1" applyFont="1" applyFill="1" applyBorder="1" applyAlignment="1" applyProtection="1">
      <alignment horizontal="center"/>
      <protection locked="0"/>
    </xf>
    <xf numFmtId="3" fontId="18" fillId="5" borderId="34" xfId="0" applyNumberFormat="1" applyFont="1" applyFill="1" applyBorder="1" applyAlignment="1" applyProtection="1">
      <alignment horizontal="center"/>
      <protection locked="0"/>
    </xf>
    <xf numFmtId="165" fontId="21" fillId="5" borderId="34" xfId="0" applyNumberFormat="1" applyFont="1" applyFill="1" applyBorder="1" applyAlignment="1" applyProtection="1">
      <alignment horizontal="center"/>
      <protection locked="0"/>
    </xf>
    <xf numFmtId="165" fontId="44" fillId="5" borderId="34" xfId="0" applyNumberFormat="1" applyFont="1" applyFill="1" applyBorder="1" applyAlignment="1" applyProtection="1">
      <alignment horizontal="center"/>
      <protection locked="0"/>
    </xf>
    <xf numFmtId="3" fontId="44" fillId="5" borderId="34" xfId="0" applyNumberFormat="1" applyFont="1" applyFill="1" applyBorder="1" applyAlignment="1" applyProtection="1">
      <alignment horizontal="center"/>
      <protection locked="0"/>
    </xf>
    <xf numFmtId="3" fontId="52" fillId="6" borderId="34" xfId="0" applyNumberFormat="1" applyFont="1" applyFill="1" applyBorder="1" applyAlignment="1" applyProtection="1">
      <alignment horizontal="center"/>
      <protection locked="0"/>
    </xf>
    <xf numFmtId="3" fontId="18" fillId="5" borderId="34" xfId="0" applyNumberFormat="1" applyFont="1" applyFill="1" applyBorder="1" applyAlignment="1" applyProtection="1">
      <alignment horizontal="center"/>
    </xf>
    <xf numFmtId="3" fontId="21" fillId="5" borderId="34" xfId="0" applyNumberFormat="1" applyFont="1" applyFill="1" applyBorder="1" applyAlignment="1" applyProtection="1">
      <alignment horizontal="center"/>
      <protection locked="0"/>
    </xf>
    <xf numFmtId="165" fontId="18" fillId="6" borderId="34" xfId="0" applyNumberFormat="1" applyFont="1" applyFill="1" applyBorder="1" applyAlignment="1" applyProtection="1">
      <alignment horizontal="center"/>
      <protection locked="0"/>
    </xf>
    <xf numFmtId="165" fontId="21" fillId="2" borderId="3" xfId="0" applyNumberFormat="1" applyFont="1" applyFill="1" applyBorder="1" applyAlignment="1" applyProtection="1">
      <alignment horizontal="center"/>
      <protection locked="0"/>
    </xf>
    <xf numFmtId="3" fontId="52" fillId="0" borderId="3" xfId="0" applyNumberFormat="1" applyFont="1" applyFill="1" applyBorder="1" applyAlignment="1" applyProtection="1">
      <alignment horizontal="center"/>
      <protection locked="0"/>
    </xf>
    <xf numFmtId="167" fontId="18" fillId="0" borderId="34" xfId="0" applyNumberFormat="1" applyFont="1" applyFill="1" applyBorder="1" applyAlignment="1" applyProtection="1">
      <alignment horizontal="center"/>
      <protection locked="0"/>
    </xf>
    <xf numFmtId="0" fontId="43" fillId="0" borderId="0" xfId="0" quotePrefix="1" applyFont="1" applyFill="1" applyBorder="1" applyAlignment="1"/>
    <xf numFmtId="0" fontId="14" fillId="0" borderId="0" xfId="0" applyFont="1" applyFill="1" applyBorder="1" applyAlignment="1"/>
    <xf numFmtId="0" fontId="43" fillId="0" borderId="0" xfId="0" quotePrefix="1" applyFont="1" applyFill="1" applyAlignment="1"/>
    <xf numFmtId="3" fontId="18" fillId="6" borderId="34" xfId="0" applyNumberFormat="1" applyFont="1" applyFill="1" applyBorder="1" applyAlignment="1" applyProtection="1">
      <alignment horizontal="center"/>
      <protection locked="0"/>
    </xf>
    <xf numFmtId="165" fontId="44" fillId="6" borderId="34" xfId="0" applyNumberFormat="1" applyFont="1" applyFill="1" applyBorder="1" applyAlignment="1" applyProtection="1">
      <alignment horizontal="center"/>
      <protection locked="0"/>
    </xf>
    <xf numFmtId="3" fontId="18" fillId="6" borderId="34" xfId="0" applyNumberFormat="1" applyFont="1" applyFill="1" applyBorder="1" applyAlignment="1" applyProtection="1">
      <alignment horizontal="center"/>
    </xf>
    <xf numFmtId="165" fontId="18" fillId="6" borderId="34" xfId="0" applyNumberFormat="1" applyFont="1" applyFill="1" applyBorder="1" applyAlignment="1" applyProtection="1">
      <alignment horizontal="center"/>
    </xf>
    <xf numFmtId="0" fontId="21" fillId="0" borderId="2" xfId="2" applyNumberFormat="1" applyFont="1" applyFill="1" applyBorder="1" applyAlignment="1" applyProtection="1">
      <alignment horizontal="center"/>
      <protection locked="0"/>
    </xf>
    <xf numFmtId="1" fontId="21" fillId="0" borderId="2" xfId="2" applyNumberFormat="1" applyFont="1" applyFill="1" applyBorder="1" applyAlignment="1" applyProtection="1">
      <alignment horizontal="center"/>
      <protection locked="0"/>
    </xf>
    <xf numFmtId="165" fontId="21" fillId="0" borderId="1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/>
    <xf numFmtId="165" fontId="50" fillId="0" borderId="35" xfId="0" applyNumberFormat="1" applyFont="1" applyFill="1" applyBorder="1" applyAlignment="1" applyProtection="1">
      <alignment horizontal="center"/>
    </xf>
    <xf numFmtId="3" fontId="49" fillId="0" borderId="34" xfId="0" applyNumberFormat="1" applyFont="1" applyFill="1" applyBorder="1" applyAlignment="1" applyProtection="1">
      <alignment horizontal="center"/>
      <protection locked="0"/>
    </xf>
    <xf numFmtId="165" fontId="49" fillId="0" borderId="36" xfId="0" applyNumberFormat="1" applyFont="1" applyFill="1" applyBorder="1" applyAlignment="1" applyProtection="1">
      <alignment horizontal="center"/>
      <protection locked="0"/>
    </xf>
    <xf numFmtId="1" fontId="49" fillId="0" borderId="34" xfId="0" applyNumberFormat="1" applyFont="1" applyFill="1" applyBorder="1" applyAlignment="1" applyProtection="1">
      <alignment horizontal="center"/>
      <protection locked="0"/>
    </xf>
    <xf numFmtId="0" fontId="49" fillId="0" borderId="34" xfId="0" applyFont="1" applyFill="1" applyBorder="1" applyAlignment="1" applyProtection="1">
      <alignment horizontal="center"/>
      <protection locked="0"/>
    </xf>
    <xf numFmtId="0" fontId="49" fillId="0" borderId="34" xfId="0" applyFont="1" applyFill="1" applyBorder="1" applyAlignment="1">
      <alignment horizontal="center"/>
    </xf>
    <xf numFmtId="0" fontId="49" fillId="0" borderId="35" xfId="0" applyFont="1" applyFill="1" applyBorder="1" applyAlignment="1">
      <alignment horizontal="center"/>
    </xf>
    <xf numFmtId="165" fontId="49" fillId="0" borderId="34" xfId="0" applyNumberFormat="1" applyFont="1" applyFill="1" applyBorder="1" applyAlignment="1" applyProtection="1">
      <alignment horizontal="center"/>
      <protection locked="0"/>
    </xf>
    <xf numFmtId="1" fontId="49" fillId="0" borderId="34" xfId="0" applyNumberFormat="1" applyFont="1" applyFill="1" applyBorder="1" applyAlignment="1">
      <alignment horizontal="center"/>
    </xf>
    <xf numFmtId="1" fontId="49" fillId="0" borderId="36" xfId="0" applyNumberFormat="1" applyFont="1" applyFill="1" applyBorder="1" applyAlignment="1" applyProtection="1">
      <alignment horizontal="center"/>
      <protection locked="0"/>
    </xf>
    <xf numFmtId="3" fontId="49" fillId="0" borderId="34" xfId="0" applyNumberFormat="1" applyFont="1" applyFill="1" applyBorder="1" applyAlignment="1" applyProtection="1">
      <alignment horizontal="center"/>
    </xf>
    <xf numFmtId="165" fontId="49" fillId="0" borderId="34" xfId="0" applyNumberFormat="1" applyFont="1" applyFill="1" applyBorder="1" applyAlignment="1" applyProtection="1">
      <alignment horizontal="center"/>
    </xf>
    <xf numFmtId="0" fontId="49" fillId="0" borderId="34" xfId="2" applyNumberFormat="1" applyFont="1" applyFill="1" applyBorder="1" applyAlignment="1" applyProtection="1">
      <alignment horizontal="center"/>
      <protection locked="0"/>
    </xf>
    <xf numFmtId="3" fontId="49" fillId="6" borderId="34" xfId="0" applyNumberFormat="1" applyFont="1" applyFill="1" applyBorder="1" applyAlignment="1" applyProtection="1">
      <alignment horizontal="center"/>
      <protection locked="0"/>
    </xf>
    <xf numFmtId="165" fontId="49" fillId="6" borderId="34" xfId="0" applyNumberFormat="1" applyFont="1" applyFill="1" applyBorder="1" applyAlignment="1" applyProtection="1">
      <alignment horizontal="center"/>
      <protection locked="0"/>
    </xf>
    <xf numFmtId="165" fontId="49" fillId="6" borderId="34" xfId="0" applyNumberFormat="1" applyFont="1" applyFill="1" applyBorder="1" applyAlignment="1" applyProtection="1">
      <alignment horizontal="center"/>
    </xf>
    <xf numFmtId="165" fontId="49" fillId="0" borderId="35" xfId="0" applyNumberFormat="1" applyFont="1" applyFill="1" applyBorder="1" applyAlignment="1" applyProtection="1">
      <alignment horizontal="center"/>
    </xf>
    <xf numFmtId="3" fontId="49" fillId="2" borderId="34" xfId="0" applyNumberFormat="1" applyFont="1" applyFill="1" applyBorder="1" applyAlignment="1" applyProtection="1">
      <alignment horizontal="center"/>
      <protection locked="0"/>
    </xf>
    <xf numFmtId="3" fontId="49" fillId="5" borderId="34" xfId="0" applyNumberFormat="1" applyFont="1" applyFill="1" applyBorder="1" applyAlignment="1" applyProtection="1">
      <alignment horizontal="center"/>
      <protection locked="0"/>
    </xf>
    <xf numFmtId="165" fontId="49" fillId="2" borderId="34" xfId="0" applyNumberFormat="1" applyFont="1" applyFill="1" applyBorder="1" applyAlignment="1" applyProtection="1">
      <alignment horizontal="center"/>
      <protection locked="0"/>
    </xf>
    <xf numFmtId="165" fontId="49" fillId="5" borderId="34" xfId="0" applyNumberFormat="1" applyFont="1" applyFill="1" applyBorder="1" applyAlignment="1" applyProtection="1">
      <alignment horizontal="center"/>
      <protection locked="0"/>
    </xf>
    <xf numFmtId="165" fontId="49" fillId="2" borderId="34" xfId="0" applyNumberFormat="1" applyFont="1" applyFill="1" applyBorder="1" applyAlignment="1" applyProtection="1">
      <alignment horizontal="center"/>
    </xf>
    <xf numFmtId="165" fontId="49" fillId="5" borderId="34" xfId="0" applyNumberFormat="1" applyFont="1" applyFill="1" applyBorder="1" applyAlignment="1" applyProtection="1">
      <alignment horizontal="center"/>
    </xf>
    <xf numFmtId="165" fontId="49" fillId="0" borderId="2" xfId="0" applyNumberFormat="1" applyFont="1" applyFill="1" applyBorder="1" applyAlignment="1" applyProtection="1">
      <alignment horizontal="center"/>
      <protection locked="0"/>
    </xf>
    <xf numFmtId="165" fontId="49" fillId="6" borderId="2" xfId="0" applyNumberFormat="1" applyFont="1" applyFill="1" applyBorder="1" applyAlignment="1" applyProtection="1">
      <alignment horizontal="center"/>
      <protection locked="0"/>
    </xf>
    <xf numFmtId="3" fontId="49" fillId="2" borderId="2" xfId="0" applyNumberFormat="1" applyFont="1" applyFill="1" applyBorder="1" applyAlignment="1" applyProtection="1">
      <alignment horizontal="center"/>
      <protection locked="0"/>
    </xf>
    <xf numFmtId="3" fontId="49" fillId="5" borderId="2" xfId="0" applyNumberFormat="1" applyFont="1" applyFill="1" applyBorder="1" applyAlignment="1" applyProtection="1">
      <alignment horizontal="center"/>
      <protection locked="0"/>
    </xf>
    <xf numFmtId="165" fontId="49" fillId="2" borderId="2" xfId="0" applyNumberFormat="1" applyFont="1" applyFill="1" applyBorder="1" applyAlignment="1" applyProtection="1">
      <alignment horizontal="center"/>
      <protection locked="0"/>
    </xf>
    <xf numFmtId="165" fontId="49" fillId="5" borderId="2" xfId="0" applyNumberFormat="1" applyFont="1" applyFill="1" applyBorder="1" applyAlignment="1" applyProtection="1">
      <alignment horizontal="center"/>
      <protection locked="0"/>
    </xf>
    <xf numFmtId="3" fontId="49" fillId="0" borderId="2" xfId="0" applyNumberFormat="1" applyFont="1" applyFill="1" applyBorder="1" applyAlignment="1" applyProtection="1">
      <alignment horizontal="center"/>
      <protection locked="0"/>
    </xf>
    <xf numFmtId="3" fontId="49" fillId="6" borderId="2" xfId="0" applyNumberFormat="1" applyFont="1" applyFill="1" applyBorder="1" applyAlignment="1" applyProtection="1">
      <alignment horizontal="center"/>
      <protection locked="0"/>
    </xf>
    <xf numFmtId="165" fontId="49" fillId="0" borderId="2" xfId="0" applyNumberFormat="1" applyFont="1" applyFill="1" applyBorder="1" applyAlignment="1" applyProtection="1">
      <alignment horizontal="center"/>
    </xf>
    <xf numFmtId="165" fontId="49" fillId="6" borderId="2" xfId="0" applyNumberFormat="1" applyFont="1" applyFill="1" applyBorder="1" applyAlignment="1" applyProtection="1">
      <alignment horizontal="center"/>
    </xf>
    <xf numFmtId="165" fontId="49" fillId="0" borderId="1" xfId="0" applyNumberFormat="1" applyFont="1" applyFill="1" applyBorder="1" applyAlignment="1" applyProtection="1">
      <alignment horizontal="center" vertical="center"/>
      <protection locked="0"/>
    </xf>
    <xf numFmtId="165" fontId="49" fillId="0" borderId="1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4" applyFont="1" applyFill="1" applyBorder="1" applyAlignment="1">
      <alignment horizontal="left" vertical="center" wrapText="1"/>
    </xf>
    <xf numFmtId="0" fontId="1" fillId="2" borderId="26" xfId="4" applyFont="1" applyFill="1" applyBorder="1" applyAlignment="1">
      <alignment horizontal="center"/>
    </xf>
    <xf numFmtId="0" fontId="1" fillId="2" borderId="27" xfId="4" applyFont="1" applyFill="1" applyBorder="1" applyAlignment="1">
      <alignment horizontal="center"/>
    </xf>
    <xf numFmtId="0" fontId="33" fillId="2" borderId="29" xfId="4" quotePrefix="1" applyFont="1" applyFill="1" applyBorder="1" applyAlignment="1">
      <alignment horizontal="center" vertical="center"/>
    </xf>
    <xf numFmtId="0" fontId="33" fillId="2" borderId="0" xfId="4" applyFont="1" applyFill="1" applyBorder="1" applyAlignment="1">
      <alignment horizontal="center" vertical="center"/>
    </xf>
    <xf numFmtId="0" fontId="33" fillId="2" borderId="30" xfId="4" applyFont="1" applyFill="1" applyBorder="1" applyAlignment="1">
      <alignment horizontal="center" vertical="center"/>
    </xf>
    <xf numFmtId="0" fontId="34" fillId="2" borderId="29" xfId="4" applyFont="1" applyFill="1" applyBorder="1" applyAlignment="1">
      <alignment horizontal="center"/>
    </xf>
    <xf numFmtId="0" fontId="34" fillId="2" borderId="0" xfId="4" applyFont="1" applyFill="1" applyBorder="1" applyAlignment="1">
      <alignment horizontal="center"/>
    </xf>
    <xf numFmtId="0" fontId="36" fillId="2" borderId="29" xfId="4" applyFont="1" applyFill="1" applyBorder="1" applyAlignment="1">
      <alignment horizontal="center" vertical="center"/>
    </xf>
    <xf numFmtId="0" fontId="36" fillId="2" borderId="0" xfId="4" applyFont="1" applyFill="1" applyBorder="1" applyAlignment="1">
      <alignment horizontal="center" vertical="center"/>
    </xf>
    <xf numFmtId="0" fontId="36" fillId="2" borderId="30" xfId="4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0" fillId="0" borderId="0" xfId="0" quotePrefix="1" applyFont="1" applyFill="1" applyAlignment="1" applyProtection="1">
      <alignment horizontal="center" vertical="center" wrapText="1"/>
      <protection hidden="1"/>
    </xf>
    <xf numFmtId="0" fontId="20" fillId="0" borderId="0" xfId="0" applyFont="1" applyFill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>
      <alignment horizontal="center" vertical="center"/>
    </xf>
    <xf numFmtId="0" fontId="27" fillId="4" borderId="16" xfId="0" applyFont="1" applyFill="1" applyBorder="1" applyAlignment="1">
      <alignment horizontal="center" vertical="center"/>
    </xf>
    <xf numFmtId="0" fontId="27" fillId="4" borderId="17" xfId="0" applyFont="1" applyFill="1" applyBorder="1" applyAlignment="1">
      <alignment horizontal="center" vertical="center"/>
    </xf>
    <xf numFmtId="0" fontId="20" fillId="0" borderId="0" xfId="0" quotePrefix="1" applyFont="1" applyFill="1" applyBorder="1" applyAlignment="1" applyProtection="1">
      <alignment horizontal="center" vertical="center" wrapText="1"/>
      <protection hidden="1"/>
    </xf>
    <xf numFmtId="0" fontId="27" fillId="4" borderId="24" xfId="0" applyFont="1" applyFill="1" applyBorder="1" applyAlignment="1">
      <alignment horizontal="center" vertical="center"/>
    </xf>
    <xf numFmtId="0" fontId="27" fillId="4" borderId="15" xfId="0" applyFont="1" applyFill="1" applyBorder="1" applyAlignment="1">
      <alignment horizontal="center" vertical="center"/>
    </xf>
    <xf numFmtId="0" fontId="27" fillId="4" borderId="16" xfId="0" applyFont="1" applyFill="1" applyBorder="1" applyAlignment="1">
      <alignment horizontal="center" vertical="center" wrapText="1"/>
    </xf>
    <xf numFmtId="0" fontId="27" fillId="4" borderId="21" xfId="0" applyFont="1" applyFill="1" applyBorder="1" applyAlignment="1">
      <alignment horizontal="center" vertical="center" wrapText="1"/>
    </xf>
    <xf numFmtId="0" fontId="27" fillId="4" borderId="17" xfId="0" applyFont="1" applyFill="1" applyBorder="1" applyAlignment="1">
      <alignment horizontal="center" vertical="center" wrapText="1"/>
    </xf>
    <xf numFmtId="0" fontId="27" fillId="4" borderId="22" xfId="0" applyFont="1" applyFill="1" applyBorder="1" applyAlignment="1">
      <alignment horizontal="center" vertical="center" wrapText="1"/>
    </xf>
    <xf numFmtId="0" fontId="25" fillId="4" borderId="38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</cellXfs>
  <cellStyles count="5">
    <cellStyle name="Dezimal_Tabelle2" xfId="1" xr:uid="{00000000-0005-0000-0000-000000000000}"/>
    <cellStyle name="Dziesiętny" xfId="2" builtinId="3"/>
    <cellStyle name="Normal_2007 Turnover_NON_EU_Template_V.1.2" xfId="3" xr:uid="{00000000-0005-0000-0000-000002000000}"/>
    <cellStyle name="Normal_Book2 2" xfId="4" xr:uid="{00000000-0005-0000-0000-000003000000}"/>
    <cellStyle name="Normalny" xfId="0" builtinId="0"/>
  </cellStyles>
  <dxfs count="86"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22"/>
      </font>
      <fill>
        <patternFill>
          <bgColor indexed="60"/>
        </patternFill>
      </fill>
    </dxf>
    <dxf>
      <font>
        <b/>
        <i val="0"/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E6E73"/>
      <color rgb="FF0069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1</xdr:row>
      <xdr:rowOff>13029</xdr:rowOff>
    </xdr:from>
    <xdr:to>
      <xdr:col>4</xdr:col>
      <xdr:colOff>681990</xdr:colOff>
      <xdr:row>4</xdr:row>
      <xdr:rowOff>286857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" y="127329"/>
          <a:ext cx="3048000" cy="9882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3"/>
  <sheetViews>
    <sheetView tabSelected="1" zoomScaleNormal="100" workbookViewId="0"/>
  </sheetViews>
  <sheetFormatPr defaultColWidth="0" defaultRowHeight="0" customHeight="1" zeroHeight="1"/>
  <cols>
    <col min="1" max="1" width="1.7109375" style="51" customWidth="1"/>
    <col min="2" max="2" width="14.28515625" style="51" customWidth="1"/>
    <col min="3" max="11" width="10.7109375" style="51" customWidth="1"/>
    <col min="12" max="12" width="5.140625" style="51" customWidth="1"/>
    <col min="13" max="13" width="2" style="51" customWidth="1"/>
    <col min="14" max="16384" width="9.140625" style="51" hidden="1"/>
  </cols>
  <sheetData>
    <row r="1" spans="1:13" ht="9" customHeight="1" thickBo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8.25" customHeight="1">
      <c r="A2" s="53"/>
      <c r="B2" s="548"/>
      <c r="C2" s="549"/>
      <c r="D2" s="549"/>
      <c r="E2" s="549"/>
      <c r="F2" s="549"/>
      <c r="G2" s="145"/>
      <c r="H2" s="145"/>
      <c r="I2" s="145"/>
      <c r="J2" s="145"/>
      <c r="K2" s="145"/>
      <c r="L2" s="146"/>
      <c r="M2" s="53"/>
    </row>
    <row r="3" spans="1:13" ht="24.6" customHeight="1">
      <c r="A3" s="53"/>
      <c r="B3" s="147"/>
      <c r="C3" s="55"/>
      <c r="D3" s="55"/>
      <c r="E3" s="55"/>
      <c r="F3" s="56"/>
      <c r="G3" s="57"/>
      <c r="H3" s="58"/>
      <c r="I3" s="59"/>
      <c r="J3" s="59"/>
      <c r="K3" s="59"/>
      <c r="L3" s="148"/>
      <c r="M3" s="53"/>
    </row>
    <row r="4" spans="1:13" ht="24.6" customHeight="1">
      <c r="A4" s="53"/>
      <c r="B4" s="550"/>
      <c r="C4" s="551"/>
      <c r="D4" s="551"/>
      <c r="E4" s="551"/>
      <c r="F4" s="551"/>
      <c r="G4" s="551"/>
      <c r="H4" s="551"/>
      <c r="I4" s="551"/>
      <c r="J4" s="551"/>
      <c r="K4" s="551"/>
      <c r="L4" s="552"/>
      <c r="M4" s="53"/>
    </row>
    <row r="5" spans="1:13" ht="24.6" customHeight="1">
      <c r="A5" s="53"/>
      <c r="B5" s="553"/>
      <c r="C5" s="554"/>
      <c r="D5" s="554"/>
      <c r="E5" s="554"/>
      <c r="F5" s="554"/>
      <c r="G5" s="554"/>
      <c r="H5" s="554"/>
      <c r="I5" s="554"/>
      <c r="J5" s="554"/>
      <c r="K5" s="554"/>
      <c r="L5" s="148"/>
      <c r="M5" s="53"/>
    </row>
    <row r="6" spans="1:13" ht="20.100000000000001" customHeight="1">
      <c r="A6" s="53"/>
      <c r="B6" s="149"/>
      <c r="C6" s="70" t="s">
        <v>27</v>
      </c>
      <c r="D6" s="70"/>
      <c r="E6" s="70"/>
      <c r="F6" s="70"/>
      <c r="G6" s="70"/>
      <c r="H6" s="70"/>
      <c r="I6" s="70"/>
      <c r="J6" s="70"/>
      <c r="K6" s="70"/>
      <c r="L6" s="150"/>
      <c r="M6" s="53"/>
    </row>
    <row r="7" spans="1:13" ht="20.100000000000001" customHeight="1">
      <c r="A7" s="53"/>
      <c r="B7" s="149"/>
      <c r="C7" s="70" t="s">
        <v>29</v>
      </c>
      <c r="D7" s="70"/>
      <c r="E7" s="70"/>
      <c r="F7" s="70"/>
      <c r="G7" s="70"/>
      <c r="H7" s="70"/>
      <c r="I7" s="70"/>
      <c r="J7" s="70"/>
      <c r="K7" s="70"/>
      <c r="L7" s="150"/>
      <c r="M7" s="53"/>
    </row>
    <row r="8" spans="1:13" ht="20.100000000000001" customHeight="1">
      <c r="A8" s="53"/>
      <c r="B8" s="151"/>
      <c r="C8" s="60"/>
      <c r="D8" s="60"/>
      <c r="E8" s="60"/>
      <c r="F8" s="60"/>
      <c r="G8" s="60"/>
      <c r="H8" s="60"/>
      <c r="I8" s="60"/>
      <c r="J8" s="60"/>
      <c r="K8" s="60"/>
      <c r="L8" s="152"/>
      <c r="M8" s="53"/>
    </row>
    <row r="9" spans="1:13" ht="20.100000000000001" customHeight="1">
      <c r="A9" s="53"/>
      <c r="B9" s="555" t="s">
        <v>96</v>
      </c>
      <c r="C9" s="556"/>
      <c r="D9" s="556"/>
      <c r="E9" s="556"/>
      <c r="F9" s="556"/>
      <c r="G9" s="556"/>
      <c r="H9" s="556"/>
      <c r="I9" s="556"/>
      <c r="J9" s="556"/>
      <c r="K9" s="556"/>
      <c r="L9" s="557"/>
      <c r="M9" s="53"/>
    </row>
    <row r="10" spans="1:13" ht="20.100000000000001" customHeight="1">
      <c r="A10" s="53"/>
      <c r="B10" s="153"/>
      <c r="C10" s="143"/>
      <c r="D10" s="143"/>
      <c r="E10" s="143"/>
      <c r="F10" s="143"/>
      <c r="G10" s="143"/>
      <c r="H10" s="143"/>
      <c r="I10" s="143"/>
      <c r="J10" s="143"/>
      <c r="K10" s="143"/>
      <c r="L10" s="154"/>
      <c r="M10" s="53"/>
    </row>
    <row r="11" spans="1:13" s="52" customFormat="1" ht="25.15" customHeight="1">
      <c r="A11" s="53"/>
      <c r="B11" s="155"/>
      <c r="C11" s="65" t="s">
        <v>97</v>
      </c>
      <c r="D11" s="61"/>
      <c r="E11" s="61"/>
      <c r="F11" s="61"/>
      <c r="G11" s="61"/>
      <c r="H11" s="61"/>
      <c r="I11" s="61"/>
      <c r="J11" s="61"/>
      <c r="K11" s="61"/>
      <c r="L11" s="156"/>
      <c r="M11" s="54"/>
    </row>
    <row r="12" spans="1:13" s="52" customFormat="1" ht="25.15" customHeight="1">
      <c r="A12" s="53"/>
      <c r="B12" s="157"/>
      <c r="C12" s="546" t="s">
        <v>98</v>
      </c>
      <c r="D12" s="546"/>
      <c r="E12" s="546"/>
      <c r="F12" s="546"/>
      <c r="G12" s="546"/>
      <c r="H12" s="546"/>
      <c r="I12" s="546"/>
      <c r="J12" s="546"/>
      <c r="K12" s="546"/>
      <c r="L12" s="158"/>
      <c r="M12" s="54"/>
    </row>
    <row r="13" spans="1:13" ht="25.15" customHeight="1">
      <c r="A13" s="53"/>
      <c r="B13" s="157"/>
      <c r="C13" s="66" t="s">
        <v>100</v>
      </c>
      <c r="D13" s="67"/>
      <c r="E13" s="67"/>
      <c r="F13" s="67"/>
      <c r="G13" s="67"/>
      <c r="H13" s="67"/>
      <c r="I13" s="67"/>
      <c r="J13" s="67"/>
      <c r="K13" s="67"/>
      <c r="L13" s="159"/>
      <c r="M13" s="53"/>
    </row>
    <row r="14" spans="1:13" ht="39" customHeight="1">
      <c r="A14" s="53"/>
      <c r="B14" s="157"/>
      <c r="C14" s="547" t="s">
        <v>99</v>
      </c>
      <c r="D14" s="547"/>
      <c r="E14" s="547"/>
      <c r="F14" s="547"/>
      <c r="G14" s="547"/>
      <c r="H14" s="547"/>
      <c r="I14" s="547"/>
      <c r="J14" s="547"/>
      <c r="K14" s="547"/>
      <c r="L14" s="159"/>
      <c r="M14" s="53"/>
    </row>
    <row r="15" spans="1:13" ht="20.100000000000001" customHeight="1">
      <c r="A15" s="53"/>
      <c r="B15" s="160"/>
      <c r="C15" s="62"/>
      <c r="D15" s="62"/>
      <c r="E15" s="62"/>
      <c r="F15" s="62"/>
      <c r="G15" s="62"/>
      <c r="H15" s="62"/>
      <c r="I15" s="62"/>
      <c r="J15" s="62"/>
      <c r="K15" s="62"/>
      <c r="L15" s="161"/>
      <c r="M15" s="53"/>
    </row>
    <row r="16" spans="1:13" ht="15" customHeight="1">
      <c r="A16" s="53"/>
      <c r="B16" s="162"/>
      <c r="C16" s="68" t="s">
        <v>41</v>
      </c>
      <c r="D16" s="63"/>
      <c r="E16" s="63"/>
      <c r="F16" s="63"/>
      <c r="G16" s="63"/>
      <c r="H16" s="63"/>
      <c r="I16" s="64"/>
      <c r="J16" s="64"/>
      <c r="K16" s="64"/>
      <c r="L16" s="163"/>
      <c r="M16" s="53"/>
    </row>
    <row r="17" spans="1:13" ht="15" customHeight="1">
      <c r="A17" s="53"/>
      <c r="B17" s="162"/>
      <c r="C17" s="68" t="s">
        <v>101</v>
      </c>
      <c r="D17" s="63"/>
      <c r="E17" s="63"/>
      <c r="F17" s="63"/>
      <c r="G17" s="63"/>
      <c r="H17" s="63"/>
      <c r="I17" s="64"/>
      <c r="J17" s="64"/>
      <c r="K17" s="64"/>
      <c r="L17" s="163"/>
      <c r="M17" s="53"/>
    </row>
    <row r="18" spans="1:13" ht="15" customHeight="1">
      <c r="A18" s="53"/>
      <c r="B18" s="162"/>
      <c r="C18" s="68" t="s">
        <v>102</v>
      </c>
      <c r="D18" s="63"/>
      <c r="E18" s="63"/>
      <c r="F18" s="63"/>
      <c r="G18" s="63"/>
      <c r="H18" s="63"/>
      <c r="I18" s="64"/>
      <c r="J18" s="64"/>
      <c r="K18" s="64"/>
      <c r="L18" s="163"/>
      <c r="M18" s="53"/>
    </row>
    <row r="19" spans="1:13" ht="15" customHeight="1">
      <c r="A19" s="53"/>
      <c r="B19" s="162"/>
      <c r="C19" s="69" t="s">
        <v>42</v>
      </c>
      <c r="D19" s="63"/>
      <c r="E19" s="63"/>
      <c r="F19" s="63"/>
      <c r="G19" s="63"/>
      <c r="H19" s="63"/>
      <c r="I19" s="64"/>
      <c r="J19" s="64"/>
      <c r="K19" s="64"/>
      <c r="L19" s="163"/>
      <c r="M19" s="53"/>
    </row>
    <row r="20" spans="1:13" ht="8.25" customHeight="1" thickBot="1">
      <c r="A20" s="53"/>
      <c r="B20" s="164"/>
      <c r="C20" s="165"/>
      <c r="D20" s="165"/>
      <c r="E20" s="165"/>
      <c r="F20" s="165"/>
      <c r="G20" s="165"/>
      <c r="H20" s="165"/>
      <c r="I20" s="165"/>
      <c r="J20" s="165"/>
      <c r="K20" s="165"/>
      <c r="L20" s="166"/>
      <c r="M20" s="53"/>
    </row>
    <row r="21" spans="1:13" ht="7.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</row>
    <row r="22" spans="1:13" ht="12" hidden="1" customHeight="1"/>
    <row r="23" spans="1:13" ht="12" hidden="1" customHeight="1"/>
    <row r="24" spans="1:13" ht="12" hidden="1" customHeight="1"/>
    <row r="25" spans="1:13" ht="12" hidden="1" customHeight="1"/>
    <row r="26" spans="1:13" ht="12" hidden="1" customHeight="1"/>
    <row r="27" spans="1:13" ht="12" hidden="1" customHeight="1"/>
    <row r="28" spans="1:13" ht="12" hidden="1" customHeight="1"/>
    <row r="29" spans="1:13" ht="12" hidden="1" customHeight="1"/>
    <row r="30" spans="1:13" ht="12" hidden="1" customHeight="1"/>
    <row r="31" spans="1:13" ht="12" hidden="1" customHeight="1"/>
    <row r="32" spans="1:13" ht="12" hidden="1" customHeight="1"/>
    <row r="33" ht="12" hidden="1" customHeight="1"/>
    <row r="34" ht="12" hidden="1" customHeight="1"/>
    <row r="35" ht="12" hidden="1" customHeight="1"/>
    <row r="36" ht="12" hidden="1" customHeight="1"/>
    <row r="37" ht="12" hidden="1" customHeight="1"/>
    <row r="38" ht="12" hidden="1" customHeight="1"/>
    <row r="39" ht="12" hidden="1" customHeight="1"/>
    <row r="40" ht="12" hidden="1" customHeight="1"/>
    <row r="41" ht="12" hidden="1" customHeight="1"/>
    <row r="42" ht="12" hidden="1" customHeight="1"/>
    <row r="43" ht="12" hidden="1" customHeight="1"/>
    <row r="44" ht="12" hidden="1" customHeight="1"/>
    <row r="45" ht="12" hidden="1" customHeight="1"/>
    <row r="46" ht="12" hidden="1" customHeight="1"/>
    <row r="47" ht="12" hidden="1" customHeight="1"/>
    <row r="48" ht="12" hidden="1" customHeight="1"/>
    <row r="49" ht="12" hidden="1" customHeight="1"/>
    <row r="50" ht="12" hidden="1" customHeight="1"/>
    <row r="51" ht="12" hidden="1" customHeight="1"/>
    <row r="52" ht="12" hidden="1" customHeight="1"/>
    <row r="53" ht="12" hidden="1" customHeight="1"/>
    <row r="54" ht="12" hidden="1" customHeight="1"/>
    <row r="55" ht="12" hidden="1" customHeight="1"/>
    <row r="56" ht="12" hidden="1" customHeight="1"/>
    <row r="57" ht="12" hidden="1" customHeight="1"/>
    <row r="58" ht="12" hidden="1" customHeight="1"/>
    <row r="59" ht="12" hidden="1" customHeight="1"/>
    <row r="60" ht="12" hidden="1" customHeight="1"/>
    <row r="61" ht="12" hidden="1" customHeight="1"/>
    <row r="62" ht="12" hidden="1" customHeight="1"/>
    <row r="63" ht="12" hidden="1" customHeight="1"/>
    <row r="64" ht="12" hidden="1" customHeight="1"/>
    <row r="65" ht="12" hidden="1" customHeight="1"/>
    <row r="66" ht="12" hidden="1" customHeight="1"/>
    <row r="67" ht="12" hidden="1" customHeight="1"/>
    <row r="68" ht="12" hidden="1" customHeight="1"/>
    <row r="69" ht="12" hidden="1" customHeight="1"/>
    <row r="70" ht="12" hidden="1" customHeight="1"/>
    <row r="71" ht="12" hidden="1" customHeight="1"/>
    <row r="72" ht="12" hidden="1" customHeight="1"/>
    <row r="73" ht="12" hidden="1" customHeight="1"/>
  </sheetData>
  <mergeCells count="6">
    <mergeCell ref="C12:K12"/>
    <mergeCell ref="C14:K14"/>
    <mergeCell ref="B2:F2"/>
    <mergeCell ref="B4:L4"/>
    <mergeCell ref="B5:K5"/>
    <mergeCell ref="B9:L9"/>
  </mergeCells>
  <conditionalFormatting sqref="B4:L4">
    <cfRule type="expression" dxfId="85" priority="1" stopIfTrue="1">
      <formula>$B$4=""</formula>
    </cfRule>
    <cfRule type="expression" dxfId="84" priority="2" stopIfTrue="1">
      <formula>$B$4&lt;&gt;"&lt; REPORTING COUNTRY &gt;"</formula>
    </cfRule>
    <cfRule type="expression" dxfId="83" priority="3" stopIfTrue="1">
      <formula>$B$4="&lt; REPORTING COUNTRY &gt;"</formula>
    </cfRule>
  </conditionalFormatting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5">
    <outlinePr summaryBelow="0" summaryRight="0"/>
  </sheetPr>
  <dimension ref="A1:AS59"/>
  <sheetViews>
    <sheetView showGridLines="0" zoomScale="70" zoomScaleNormal="70" workbookViewId="0">
      <pane xSplit="3" ySplit="7" topLeftCell="D8" activePane="bottomRight" state="frozen"/>
      <selection activeCell="D9" sqref="D9"/>
      <selection pane="topRight" activeCell="D9" sqref="D9"/>
      <selection pane="bottomLeft" activeCell="D9" sqref="D9"/>
      <selection pane="bottomRight" activeCell="D8" sqref="D8"/>
    </sheetView>
  </sheetViews>
  <sheetFormatPr defaultColWidth="0" defaultRowHeight="12" zeroHeight="1"/>
  <cols>
    <col min="1" max="2" width="1.7109375" style="23" customWidth="1"/>
    <col min="3" max="3" width="105.140625" style="49" customWidth="1"/>
    <col min="4" max="41" width="6.7109375" style="50" customWidth="1"/>
    <col min="42" max="43" width="7.7109375" style="50" customWidth="1"/>
    <col min="44" max="44" width="1.7109375" style="50" customWidth="1"/>
    <col min="45" max="45" width="1.7109375" style="23" customWidth="1"/>
    <col min="46" max="16384" width="0" style="4" hidden="1"/>
  </cols>
  <sheetData>
    <row r="1" spans="1:45" s="5" customFormat="1" ht="20.100000000000001" customHeight="1">
      <c r="A1" s="14"/>
      <c r="B1" s="397" t="s">
        <v>89</v>
      </c>
      <c r="C1" s="394"/>
      <c r="D1" s="398"/>
      <c r="E1" s="398"/>
      <c r="F1" s="398"/>
      <c r="G1" s="398"/>
      <c r="H1" s="398"/>
      <c r="I1" s="398"/>
      <c r="J1" s="398"/>
      <c r="K1" s="398"/>
      <c r="L1" s="401"/>
      <c r="M1" s="398"/>
      <c r="N1" s="398"/>
      <c r="O1" s="402"/>
      <c r="P1" s="402"/>
      <c r="Q1" s="402"/>
      <c r="R1" s="402"/>
      <c r="S1" s="402"/>
      <c r="T1" s="402"/>
      <c r="U1" s="402"/>
      <c r="V1" s="402"/>
      <c r="W1" s="402"/>
      <c r="X1" s="393"/>
      <c r="Y1" s="393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394"/>
      <c r="AN1" s="394"/>
      <c r="AO1" s="394"/>
      <c r="AP1" s="394"/>
      <c r="AQ1" s="399"/>
      <c r="AR1" s="394"/>
      <c r="AS1" s="395"/>
    </row>
    <row r="2" spans="1:45" s="5" customFormat="1" ht="20.100000000000001" customHeight="1">
      <c r="A2" s="14"/>
      <c r="B2" s="395"/>
      <c r="C2" s="561" t="s">
        <v>28</v>
      </c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561"/>
      <c r="AH2" s="561"/>
      <c r="AI2" s="561"/>
      <c r="AJ2" s="561"/>
      <c r="AK2" s="561"/>
      <c r="AL2" s="561"/>
      <c r="AM2" s="561"/>
      <c r="AN2" s="561"/>
      <c r="AO2" s="561"/>
      <c r="AP2" s="561"/>
      <c r="AQ2" s="561"/>
      <c r="AR2" s="400"/>
      <c r="AS2" s="395"/>
    </row>
    <row r="3" spans="1:45" s="5" customFormat="1" ht="20.100000000000001" customHeight="1">
      <c r="A3" s="14"/>
      <c r="B3" s="395"/>
      <c r="C3" s="561" t="s">
        <v>90</v>
      </c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561"/>
      <c r="X3" s="561"/>
      <c r="Y3" s="561"/>
      <c r="Z3" s="561"/>
      <c r="AA3" s="561"/>
      <c r="AB3" s="561"/>
      <c r="AC3" s="561"/>
      <c r="AD3" s="561"/>
      <c r="AE3" s="561"/>
      <c r="AF3" s="561"/>
      <c r="AG3" s="561"/>
      <c r="AH3" s="561"/>
      <c r="AI3" s="561"/>
      <c r="AJ3" s="561"/>
      <c r="AK3" s="561"/>
      <c r="AL3" s="561"/>
      <c r="AM3" s="561"/>
      <c r="AN3" s="561"/>
      <c r="AO3" s="561"/>
      <c r="AP3" s="561"/>
      <c r="AQ3" s="561"/>
      <c r="AR3" s="561"/>
      <c r="AS3" s="561"/>
    </row>
    <row r="4" spans="1:45" s="1" customFormat="1" ht="20.100000000000001" customHeight="1">
      <c r="A4" s="47"/>
      <c r="B4" s="403"/>
      <c r="C4" s="573" t="s">
        <v>73</v>
      </c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573"/>
      <c r="T4" s="573"/>
      <c r="U4" s="573"/>
      <c r="V4" s="573"/>
      <c r="W4" s="573"/>
      <c r="X4" s="573"/>
      <c r="Y4" s="573"/>
      <c r="Z4" s="573"/>
      <c r="AA4" s="573"/>
      <c r="AB4" s="573"/>
      <c r="AC4" s="573"/>
      <c r="AD4" s="573"/>
      <c r="AE4" s="573"/>
      <c r="AF4" s="573"/>
      <c r="AG4" s="573"/>
      <c r="AH4" s="573"/>
      <c r="AI4" s="573"/>
      <c r="AJ4" s="573"/>
      <c r="AK4" s="573"/>
      <c r="AL4" s="573"/>
      <c r="AM4" s="573"/>
      <c r="AN4" s="573"/>
      <c r="AO4" s="573"/>
      <c r="AP4" s="573"/>
      <c r="AQ4" s="573"/>
      <c r="AR4" s="573"/>
      <c r="AS4" s="573"/>
    </row>
    <row r="5" spans="1:45" s="5" customFormat="1" ht="20.100000000000001" customHeight="1">
      <c r="A5" s="14"/>
      <c r="B5" s="395"/>
      <c r="C5" s="561" t="s">
        <v>74</v>
      </c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1"/>
      <c r="R5" s="561"/>
      <c r="S5" s="561"/>
      <c r="T5" s="561"/>
      <c r="U5" s="561"/>
      <c r="V5" s="561"/>
      <c r="W5" s="561"/>
      <c r="X5" s="561"/>
      <c r="Y5" s="561"/>
      <c r="Z5" s="561"/>
      <c r="AA5" s="561"/>
      <c r="AB5" s="561"/>
      <c r="AC5" s="561"/>
      <c r="AD5" s="561"/>
      <c r="AE5" s="561"/>
      <c r="AF5" s="561"/>
      <c r="AG5" s="561"/>
      <c r="AH5" s="561"/>
      <c r="AI5" s="561"/>
      <c r="AJ5" s="561"/>
      <c r="AK5" s="561"/>
      <c r="AL5" s="561"/>
      <c r="AM5" s="561"/>
      <c r="AN5" s="561"/>
      <c r="AO5" s="561"/>
      <c r="AP5" s="561"/>
      <c r="AQ5" s="561"/>
      <c r="AR5" s="561"/>
      <c r="AS5" s="561"/>
    </row>
    <row r="6" spans="1:45" s="5" customFormat="1" ht="39.950000000000003" customHeight="1">
      <c r="A6" s="14"/>
      <c r="B6" s="395"/>
      <c r="C6" s="395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4"/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64"/>
      <c r="AA6" s="564"/>
      <c r="AB6" s="564"/>
      <c r="AC6" s="564"/>
      <c r="AD6" s="564"/>
      <c r="AE6" s="564"/>
      <c r="AF6" s="564"/>
      <c r="AG6" s="564"/>
      <c r="AH6" s="564"/>
      <c r="AI6" s="564"/>
      <c r="AJ6" s="564"/>
      <c r="AK6" s="564"/>
      <c r="AL6" s="564"/>
      <c r="AM6" s="564"/>
      <c r="AN6" s="564"/>
      <c r="AO6" s="564"/>
      <c r="AP6" s="564"/>
      <c r="AQ6" s="564"/>
      <c r="AR6" s="564"/>
      <c r="AS6" s="395"/>
    </row>
    <row r="7" spans="1:45" s="6" customFormat="1" ht="27.95" customHeight="1">
      <c r="A7" s="48"/>
      <c r="B7" s="404"/>
      <c r="C7" s="405" t="s">
        <v>75</v>
      </c>
      <c r="D7" s="406" t="s">
        <v>31</v>
      </c>
      <c r="E7" s="406" t="s">
        <v>5</v>
      </c>
      <c r="F7" s="406" t="s">
        <v>38</v>
      </c>
      <c r="G7" s="406" t="s">
        <v>32</v>
      </c>
      <c r="H7" s="406" t="s">
        <v>9</v>
      </c>
      <c r="I7" s="406" t="s">
        <v>4</v>
      </c>
      <c r="J7" s="406" t="s">
        <v>3</v>
      </c>
      <c r="K7" s="406" t="s">
        <v>30</v>
      </c>
      <c r="L7" s="406" t="s">
        <v>21</v>
      </c>
      <c r="M7" s="406" t="s">
        <v>33</v>
      </c>
      <c r="N7" s="406" t="s">
        <v>10</v>
      </c>
      <c r="O7" s="406" t="s">
        <v>7</v>
      </c>
      <c r="P7" s="407" t="s">
        <v>6</v>
      </c>
      <c r="Q7" s="406" t="s">
        <v>2</v>
      </c>
      <c r="R7" s="406" t="s">
        <v>11</v>
      </c>
      <c r="S7" s="406" t="s">
        <v>12</v>
      </c>
      <c r="T7" s="406" t="s">
        <v>22</v>
      </c>
      <c r="U7" s="406" t="s">
        <v>34</v>
      </c>
      <c r="V7" s="406" t="s">
        <v>23</v>
      </c>
      <c r="W7" s="406" t="s">
        <v>1</v>
      </c>
      <c r="X7" s="406" t="s">
        <v>13</v>
      </c>
      <c r="Y7" s="406" t="s">
        <v>14</v>
      </c>
      <c r="Z7" s="406" t="s">
        <v>35</v>
      </c>
      <c r="AA7" s="406" t="s">
        <v>25</v>
      </c>
      <c r="AB7" s="406" t="s">
        <v>24</v>
      </c>
      <c r="AC7" s="406" t="s">
        <v>36</v>
      </c>
      <c r="AD7" s="406" t="s">
        <v>15</v>
      </c>
      <c r="AE7" s="406" t="s">
        <v>16</v>
      </c>
      <c r="AF7" s="406" t="s">
        <v>39</v>
      </c>
      <c r="AG7" s="406" t="s">
        <v>17</v>
      </c>
      <c r="AH7" s="406" t="s">
        <v>37</v>
      </c>
      <c r="AI7" s="406" t="s">
        <v>8</v>
      </c>
      <c r="AJ7" s="406" t="s">
        <v>26</v>
      </c>
      <c r="AK7" s="406" t="s">
        <v>18</v>
      </c>
      <c r="AL7" s="406" t="s">
        <v>40</v>
      </c>
      <c r="AM7" s="406" t="s">
        <v>19</v>
      </c>
      <c r="AN7" s="407" t="s">
        <v>0</v>
      </c>
      <c r="AO7" s="406" t="s">
        <v>20</v>
      </c>
      <c r="AP7" s="410" t="s">
        <v>77</v>
      </c>
      <c r="AQ7" s="409" t="s">
        <v>55</v>
      </c>
      <c r="AR7" s="408"/>
      <c r="AS7" s="396"/>
    </row>
    <row r="8" spans="1:45" s="8" customFormat="1" ht="36.950000000000003" customHeight="1">
      <c r="A8" s="25"/>
      <c r="B8" s="93"/>
      <c r="C8" s="431" t="s">
        <v>91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5"/>
      <c r="P8" s="95"/>
      <c r="Q8" s="95"/>
      <c r="R8" s="95"/>
      <c r="S8" s="95"/>
      <c r="T8" s="95"/>
      <c r="U8" s="95"/>
      <c r="V8" s="95"/>
      <c r="W8" s="95"/>
      <c r="X8" s="96"/>
      <c r="Y8" s="96"/>
      <c r="Z8" s="97"/>
      <c r="AA8" s="97"/>
      <c r="AB8" s="97"/>
      <c r="AC8" s="97"/>
      <c r="AD8" s="97"/>
      <c r="AE8" s="98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9"/>
      <c r="AR8" s="100"/>
      <c r="AS8" s="21"/>
    </row>
    <row r="9" spans="1:45" s="7" customFormat="1" ht="16.5" customHeight="1">
      <c r="A9" s="28"/>
      <c r="B9" s="101"/>
      <c r="C9" s="430" t="s">
        <v>44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10">
        <v>0</v>
      </c>
      <c r="O9" s="110">
        <v>0</v>
      </c>
      <c r="P9" s="110">
        <v>0</v>
      </c>
      <c r="Q9" s="110">
        <v>0</v>
      </c>
      <c r="R9" s="110">
        <v>0</v>
      </c>
      <c r="S9" s="110">
        <v>0</v>
      </c>
      <c r="T9" s="110">
        <v>0</v>
      </c>
      <c r="U9" s="110">
        <v>0</v>
      </c>
      <c r="V9" s="110">
        <v>0</v>
      </c>
      <c r="W9" s="110">
        <v>0</v>
      </c>
      <c r="X9" s="110">
        <v>0</v>
      </c>
      <c r="Y9" s="110">
        <v>0</v>
      </c>
      <c r="Z9" s="110">
        <v>0</v>
      </c>
      <c r="AA9" s="110">
        <v>0</v>
      </c>
      <c r="AB9" s="110">
        <v>0</v>
      </c>
      <c r="AC9" s="110">
        <v>0</v>
      </c>
      <c r="AD9" s="110">
        <v>0</v>
      </c>
      <c r="AE9" s="110">
        <v>13751.972125286538</v>
      </c>
      <c r="AF9" s="110">
        <v>0</v>
      </c>
      <c r="AG9" s="110">
        <v>0</v>
      </c>
      <c r="AH9" s="110">
        <v>0</v>
      </c>
      <c r="AI9" s="110">
        <v>0</v>
      </c>
      <c r="AJ9" s="110">
        <v>0</v>
      </c>
      <c r="AK9" s="110">
        <v>0</v>
      </c>
      <c r="AL9" s="110">
        <v>0</v>
      </c>
      <c r="AM9" s="110">
        <v>0</v>
      </c>
      <c r="AN9" s="110">
        <v>0</v>
      </c>
      <c r="AO9" s="110">
        <v>0</v>
      </c>
      <c r="AP9" s="110">
        <v>0</v>
      </c>
      <c r="AQ9" s="85">
        <f t="shared" ref="AQ9:AQ18" si="0">+SUM(D9:AP9)</f>
        <v>13751.972125286538</v>
      </c>
      <c r="AR9" s="107"/>
      <c r="AS9" s="18"/>
    </row>
    <row r="10" spans="1:45" s="7" customFormat="1" ht="16.5" customHeight="1">
      <c r="A10" s="28"/>
      <c r="B10" s="103"/>
      <c r="C10" s="388" t="s">
        <v>45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10">
        <v>0</v>
      </c>
      <c r="O10" s="110">
        <v>0</v>
      </c>
      <c r="P10" s="110">
        <v>0</v>
      </c>
      <c r="Q10" s="110">
        <v>0</v>
      </c>
      <c r="R10" s="110">
        <v>0</v>
      </c>
      <c r="S10" s="110">
        <v>0</v>
      </c>
      <c r="T10" s="110">
        <v>0</v>
      </c>
      <c r="U10" s="110">
        <v>0</v>
      </c>
      <c r="V10" s="110">
        <v>0</v>
      </c>
      <c r="W10" s="110">
        <v>0</v>
      </c>
      <c r="X10" s="110">
        <v>0</v>
      </c>
      <c r="Y10" s="110">
        <v>0</v>
      </c>
      <c r="Z10" s="110">
        <v>0</v>
      </c>
      <c r="AA10" s="110">
        <v>0</v>
      </c>
      <c r="AB10" s="110">
        <v>0</v>
      </c>
      <c r="AC10" s="110">
        <v>0</v>
      </c>
      <c r="AD10" s="110">
        <v>0</v>
      </c>
      <c r="AE10" s="110">
        <v>2813.7143221770157</v>
      </c>
      <c r="AF10" s="110">
        <v>0</v>
      </c>
      <c r="AG10" s="110">
        <v>0</v>
      </c>
      <c r="AH10" s="110">
        <v>0</v>
      </c>
      <c r="AI10" s="110">
        <v>0</v>
      </c>
      <c r="AJ10" s="110">
        <v>0</v>
      </c>
      <c r="AK10" s="110">
        <v>0</v>
      </c>
      <c r="AL10" s="110">
        <v>0</v>
      </c>
      <c r="AM10" s="110">
        <v>0</v>
      </c>
      <c r="AN10" s="110">
        <v>0</v>
      </c>
      <c r="AO10" s="110">
        <v>0</v>
      </c>
      <c r="AP10" s="110">
        <v>0</v>
      </c>
      <c r="AQ10" s="85">
        <f t="shared" si="0"/>
        <v>2813.7143221770157</v>
      </c>
      <c r="AR10" s="107"/>
      <c r="AS10" s="18"/>
    </row>
    <row r="11" spans="1:45" s="7" customFormat="1" ht="16.5" customHeight="1">
      <c r="A11" s="28"/>
      <c r="B11" s="103"/>
      <c r="C11" s="388" t="s">
        <v>46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10">
        <v>0</v>
      </c>
      <c r="O11" s="110">
        <v>0</v>
      </c>
      <c r="P11" s="110">
        <v>0</v>
      </c>
      <c r="Q11" s="110">
        <v>0</v>
      </c>
      <c r="R11" s="110">
        <v>0</v>
      </c>
      <c r="S11" s="110">
        <v>0</v>
      </c>
      <c r="T11" s="110">
        <v>0</v>
      </c>
      <c r="U11" s="110">
        <v>0</v>
      </c>
      <c r="V11" s="110">
        <v>0</v>
      </c>
      <c r="W11" s="110">
        <v>0</v>
      </c>
      <c r="X11" s="110">
        <v>0</v>
      </c>
      <c r="Y11" s="110">
        <v>0</v>
      </c>
      <c r="Z11" s="110">
        <v>0</v>
      </c>
      <c r="AA11" s="110">
        <v>0</v>
      </c>
      <c r="AB11" s="110">
        <v>0</v>
      </c>
      <c r="AC11" s="110">
        <v>0</v>
      </c>
      <c r="AD11" s="110">
        <v>0</v>
      </c>
      <c r="AE11" s="110">
        <v>10938.257803109522</v>
      </c>
      <c r="AF11" s="110">
        <v>0</v>
      </c>
      <c r="AG11" s="110">
        <v>0</v>
      </c>
      <c r="AH11" s="110">
        <v>0</v>
      </c>
      <c r="AI11" s="110">
        <v>0</v>
      </c>
      <c r="AJ11" s="110">
        <v>0</v>
      </c>
      <c r="AK11" s="110">
        <v>0</v>
      </c>
      <c r="AL11" s="110">
        <v>0</v>
      </c>
      <c r="AM11" s="110">
        <v>0</v>
      </c>
      <c r="AN11" s="110">
        <v>0</v>
      </c>
      <c r="AO11" s="110">
        <v>0</v>
      </c>
      <c r="AP11" s="110">
        <v>0</v>
      </c>
      <c r="AQ11" s="85">
        <f t="shared" si="0"/>
        <v>10938.257803109522</v>
      </c>
      <c r="AR11" s="107"/>
      <c r="AS11" s="18"/>
    </row>
    <row r="12" spans="1:45" s="2" customFormat="1" ht="16.5" customHeight="1">
      <c r="A12" s="22"/>
      <c r="B12" s="104"/>
      <c r="C12" s="430" t="s">
        <v>47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R12" s="110">
        <v>0</v>
      </c>
      <c r="S12" s="110">
        <v>0</v>
      </c>
      <c r="T12" s="110">
        <v>0</v>
      </c>
      <c r="U12" s="110">
        <v>0</v>
      </c>
      <c r="V12" s="110">
        <v>0</v>
      </c>
      <c r="W12" s="110">
        <v>0</v>
      </c>
      <c r="X12" s="110">
        <v>0</v>
      </c>
      <c r="Y12" s="110">
        <v>0</v>
      </c>
      <c r="Z12" s="110">
        <v>0</v>
      </c>
      <c r="AA12" s="110">
        <v>0</v>
      </c>
      <c r="AB12" s="110">
        <v>0</v>
      </c>
      <c r="AC12" s="110">
        <v>0</v>
      </c>
      <c r="AD12" s="110">
        <v>0</v>
      </c>
      <c r="AE12" s="110">
        <v>4411.8319164378918</v>
      </c>
      <c r="AF12" s="110">
        <v>0</v>
      </c>
      <c r="AG12" s="110">
        <v>0</v>
      </c>
      <c r="AH12" s="110">
        <v>0</v>
      </c>
      <c r="AI12" s="110">
        <v>0</v>
      </c>
      <c r="AJ12" s="110">
        <v>0</v>
      </c>
      <c r="AK12" s="110">
        <v>0</v>
      </c>
      <c r="AL12" s="110">
        <v>0</v>
      </c>
      <c r="AM12" s="110">
        <v>0</v>
      </c>
      <c r="AN12" s="110">
        <v>0</v>
      </c>
      <c r="AO12" s="110">
        <v>0</v>
      </c>
      <c r="AP12" s="110">
        <v>0</v>
      </c>
      <c r="AQ12" s="85">
        <f t="shared" si="0"/>
        <v>4411.8319164378918</v>
      </c>
      <c r="AR12" s="135"/>
      <c r="AS12" s="26"/>
    </row>
    <row r="13" spans="1:45" s="7" customFormat="1" ht="16.5" customHeight="1">
      <c r="A13" s="28"/>
      <c r="B13" s="103"/>
      <c r="C13" s="388" t="s">
        <v>45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10">
        <v>0</v>
      </c>
      <c r="O13" s="110">
        <v>0</v>
      </c>
      <c r="P13" s="110">
        <v>0</v>
      </c>
      <c r="Q13" s="110">
        <v>0</v>
      </c>
      <c r="R13" s="110">
        <v>0</v>
      </c>
      <c r="S13" s="110">
        <v>0</v>
      </c>
      <c r="T13" s="110">
        <v>0</v>
      </c>
      <c r="U13" s="110">
        <v>0</v>
      </c>
      <c r="V13" s="110">
        <v>0</v>
      </c>
      <c r="W13" s="110">
        <v>0</v>
      </c>
      <c r="X13" s="110">
        <v>0</v>
      </c>
      <c r="Y13" s="110">
        <v>0</v>
      </c>
      <c r="Z13" s="110">
        <v>0</v>
      </c>
      <c r="AA13" s="110">
        <v>0</v>
      </c>
      <c r="AB13" s="110">
        <v>0</v>
      </c>
      <c r="AC13" s="110">
        <v>0</v>
      </c>
      <c r="AD13" s="110">
        <v>0</v>
      </c>
      <c r="AE13" s="110">
        <v>198.97001299999999</v>
      </c>
      <c r="AF13" s="110">
        <v>0</v>
      </c>
      <c r="AG13" s="110">
        <v>0</v>
      </c>
      <c r="AH13" s="110">
        <v>0</v>
      </c>
      <c r="AI13" s="110">
        <v>0</v>
      </c>
      <c r="AJ13" s="110">
        <v>0</v>
      </c>
      <c r="AK13" s="110">
        <v>0</v>
      </c>
      <c r="AL13" s="110">
        <v>0</v>
      </c>
      <c r="AM13" s="110">
        <v>0</v>
      </c>
      <c r="AN13" s="110">
        <v>0</v>
      </c>
      <c r="AO13" s="110">
        <v>0</v>
      </c>
      <c r="AP13" s="110">
        <v>0</v>
      </c>
      <c r="AQ13" s="85">
        <f t="shared" si="0"/>
        <v>198.97001299999999</v>
      </c>
      <c r="AR13" s="107"/>
      <c r="AS13" s="18"/>
    </row>
    <row r="14" spans="1:45" s="7" customFormat="1" ht="16.5" customHeight="1">
      <c r="A14" s="28"/>
      <c r="B14" s="103"/>
      <c r="C14" s="388" t="s">
        <v>46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10">
        <v>0</v>
      </c>
      <c r="P14" s="110">
        <v>0</v>
      </c>
      <c r="Q14" s="110">
        <v>0</v>
      </c>
      <c r="R14" s="110">
        <v>0</v>
      </c>
      <c r="S14" s="110">
        <v>0</v>
      </c>
      <c r="T14" s="110">
        <v>0</v>
      </c>
      <c r="U14" s="110">
        <v>0</v>
      </c>
      <c r="V14" s="110">
        <v>0</v>
      </c>
      <c r="W14" s="110">
        <v>0</v>
      </c>
      <c r="X14" s="110">
        <v>0</v>
      </c>
      <c r="Y14" s="110">
        <v>0</v>
      </c>
      <c r="Z14" s="110">
        <v>0</v>
      </c>
      <c r="AA14" s="110">
        <v>0</v>
      </c>
      <c r="AB14" s="110">
        <v>0</v>
      </c>
      <c r="AC14" s="110">
        <v>0</v>
      </c>
      <c r="AD14" s="110">
        <v>0</v>
      </c>
      <c r="AE14" s="110">
        <v>4212.8619034378917</v>
      </c>
      <c r="AF14" s="110">
        <v>0</v>
      </c>
      <c r="AG14" s="110">
        <v>0</v>
      </c>
      <c r="AH14" s="110">
        <v>0</v>
      </c>
      <c r="AI14" s="110">
        <v>0</v>
      </c>
      <c r="AJ14" s="110">
        <v>0</v>
      </c>
      <c r="AK14" s="110">
        <v>0</v>
      </c>
      <c r="AL14" s="110">
        <v>0</v>
      </c>
      <c r="AM14" s="110">
        <v>0</v>
      </c>
      <c r="AN14" s="110">
        <v>0</v>
      </c>
      <c r="AO14" s="110">
        <v>0</v>
      </c>
      <c r="AP14" s="110">
        <v>0</v>
      </c>
      <c r="AQ14" s="85">
        <f t="shared" si="0"/>
        <v>4212.8619034378917</v>
      </c>
      <c r="AR14" s="107"/>
      <c r="AS14" s="18"/>
    </row>
    <row r="15" spans="1:45" s="2" customFormat="1" ht="16.5" customHeight="1">
      <c r="A15" s="22"/>
      <c r="B15" s="104"/>
      <c r="C15" s="430" t="s">
        <v>54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  <c r="O15" s="110">
        <v>0</v>
      </c>
      <c r="P15" s="110">
        <v>0</v>
      </c>
      <c r="Q15" s="110">
        <v>0</v>
      </c>
      <c r="R15" s="110">
        <v>0</v>
      </c>
      <c r="S15" s="110">
        <v>0</v>
      </c>
      <c r="T15" s="110">
        <v>0</v>
      </c>
      <c r="U15" s="110">
        <v>0</v>
      </c>
      <c r="V15" s="110">
        <v>0</v>
      </c>
      <c r="W15" s="110">
        <v>0</v>
      </c>
      <c r="X15" s="110">
        <v>0</v>
      </c>
      <c r="Y15" s="110">
        <v>0</v>
      </c>
      <c r="Z15" s="110">
        <v>0</v>
      </c>
      <c r="AA15" s="110">
        <v>0</v>
      </c>
      <c r="AB15" s="110">
        <v>0</v>
      </c>
      <c r="AC15" s="110">
        <v>0</v>
      </c>
      <c r="AD15" s="110">
        <v>0</v>
      </c>
      <c r="AE15" s="110">
        <v>802.06333099999995</v>
      </c>
      <c r="AF15" s="110">
        <v>0</v>
      </c>
      <c r="AG15" s="110">
        <v>0</v>
      </c>
      <c r="AH15" s="110">
        <v>0</v>
      </c>
      <c r="AI15" s="110">
        <v>0</v>
      </c>
      <c r="AJ15" s="110">
        <v>0</v>
      </c>
      <c r="AK15" s="110">
        <v>0</v>
      </c>
      <c r="AL15" s="110">
        <v>0</v>
      </c>
      <c r="AM15" s="110">
        <v>0</v>
      </c>
      <c r="AN15" s="110">
        <v>0</v>
      </c>
      <c r="AO15" s="110">
        <v>0</v>
      </c>
      <c r="AP15" s="110">
        <v>0</v>
      </c>
      <c r="AQ15" s="85">
        <f t="shared" si="0"/>
        <v>802.06333099999995</v>
      </c>
      <c r="AR15" s="135"/>
      <c r="AS15" s="26"/>
    </row>
    <row r="16" spans="1:45" s="7" customFormat="1" ht="16.5" customHeight="1">
      <c r="A16" s="28"/>
      <c r="B16" s="103"/>
      <c r="C16" s="388" t="s">
        <v>45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10">
        <v>0</v>
      </c>
      <c r="O16" s="110">
        <v>0</v>
      </c>
      <c r="P16" s="110">
        <v>0</v>
      </c>
      <c r="Q16" s="110">
        <v>0</v>
      </c>
      <c r="R16" s="110">
        <v>0</v>
      </c>
      <c r="S16" s="110">
        <v>0</v>
      </c>
      <c r="T16" s="110">
        <v>0</v>
      </c>
      <c r="U16" s="110">
        <v>0</v>
      </c>
      <c r="V16" s="110">
        <v>0</v>
      </c>
      <c r="W16" s="110">
        <v>0</v>
      </c>
      <c r="X16" s="110">
        <v>0</v>
      </c>
      <c r="Y16" s="110">
        <v>0</v>
      </c>
      <c r="Z16" s="110">
        <v>0</v>
      </c>
      <c r="AA16" s="110">
        <v>0</v>
      </c>
      <c r="AB16" s="110">
        <v>0</v>
      </c>
      <c r="AC16" s="110">
        <v>0</v>
      </c>
      <c r="AD16" s="110">
        <v>0</v>
      </c>
      <c r="AE16" s="110">
        <v>0</v>
      </c>
      <c r="AF16" s="110">
        <v>0</v>
      </c>
      <c r="AG16" s="110">
        <v>0</v>
      </c>
      <c r="AH16" s="110">
        <v>0</v>
      </c>
      <c r="AI16" s="110">
        <v>0</v>
      </c>
      <c r="AJ16" s="110">
        <v>0</v>
      </c>
      <c r="AK16" s="110">
        <v>0</v>
      </c>
      <c r="AL16" s="110">
        <v>0</v>
      </c>
      <c r="AM16" s="110">
        <v>0</v>
      </c>
      <c r="AN16" s="110">
        <v>0</v>
      </c>
      <c r="AO16" s="110">
        <v>0</v>
      </c>
      <c r="AP16" s="110">
        <v>0</v>
      </c>
      <c r="AQ16" s="85">
        <f t="shared" si="0"/>
        <v>0</v>
      </c>
      <c r="AR16" s="107"/>
      <c r="AS16" s="18"/>
    </row>
    <row r="17" spans="1:45" s="7" customFormat="1" ht="16.5" customHeight="1">
      <c r="A17" s="28"/>
      <c r="B17" s="103"/>
      <c r="C17" s="388" t="s">
        <v>46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110">
        <v>0</v>
      </c>
      <c r="T17" s="110">
        <v>0</v>
      </c>
      <c r="U17" s="110">
        <v>0</v>
      </c>
      <c r="V17" s="110">
        <v>0</v>
      </c>
      <c r="W17" s="110">
        <v>0</v>
      </c>
      <c r="X17" s="110">
        <v>0</v>
      </c>
      <c r="Y17" s="110">
        <v>0</v>
      </c>
      <c r="Z17" s="110">
        <v>0</v>
      </c>
      <c r="AA17" s="110">
        <v>0</v>
      </c>
      <c r="AB17" s="110">
        <v>0</v>
      </c>
      <c r="AC17" s="110">
        <v>0</v>
      </c>
      <c r="AD17" s="110">
        <v>0</v>
      </c>
      <c r="AE17" s="110">
        <v>802.06333099999995</v>
      </c>
      <c r="AF17" s="110">
        <v>0</v>
      </c>
      <c r="AG17" s="110">
        <v>0</v>
      </c>
      <c r="AH17" s="110">
        <v>0</v>
      </c>
      <c r="AI17" s="110">
        <v>0</v>
      </c>
      <c r="AJ17" s="110">
        <v>0</v>
      </c>
      <c r="AK17" s="110">
        <v>0</v>
      </c>
      <c r="AL17" s="110">
        <v>0</v>
      </c>
      <c r="AM17" s="110">
        <v>0</v>
      </c>
      <c r="AN17" s="110">
        <v>0</v>
      </c>
      <c r="AO17" s="110">
        <v>0</v>
      </c>
      <c r="AP17" s="110">
        <v>0</v>
      </c>
      <c r="AQ17" s="85">
        <f t="shared" si="0"/>
        <v>802.06333099999995</v>
      </c>
      <c r="AR17" s="107"/>
      <c r="AS17" s="18"/>
    </row>
    <row r="18" spans="1:45" s="2" customFormat="1" ht="24.95" customHeight="1">
      <c r="A18" s="22"/>
      <c r="B18" s="104"/>
      <c r="C18" s="510" t="s">
        <v>55</v>
      </c>
      <c r="D18" s="112">
        <f t="shared" ref="D18:AP18" si="1">+SUM(D15,D12,D9)</f>
        <v>0</v>
      </c>
      <c r="E18" s="112">
        <f t="shared" si="1"/>
        <v>0</v>
      </c>
      <c r="F18" s="112">
        <f t="shared" si="1"/>
        <v>0</v>
      </c>
      <c r="G18" s="112">
        <f t="shared" si="1"/>
        <v>0</v>
      </c>
      <c r="H18" s="112">
        <f t="shared" si="1"/>
        <v>0</v>
      </c>
      <c r="I18" s="112">
        <f t="shared" si="1"/>
        <v>0</v>
      </c>
      <c r="J18" s="112">
        <f t="shared" si="1"/>
        <v>0</v>
      </c>
      <c r="K18" s="112">
        <f t="shared" si="1"/>
        <v>0</v>
      </c>
      <c r="L18" s="112">
        <f t="shared" si="1"/>
        <v>0</v>
      </c>
      <c r="M18" s="112">
        <f t="shared" si="1"/>
        <v>0</v>
      </c>
      <c r="N18" s="112">
        <f t="shared" si="1"/>
        <v>0</v>
      </c>
      <c r="O18" s="112">
        <f t="shared" si="1"/>
        <v>0</v>
      </c>
      <c r="P18" s="112">
        <f t="shared" si="1"/>
        <v>0</v>
      </c>
      <c r="Q18" s="112">
        <f t="shared" si="1"/>
        <v>0</v>
      </c>
      <c r="R18" s="112">
        <f t="shared" si="1"/>
        <v>0</v>
      </c>
      <c r="S18" s="112">
        <f t="shared" si="1"/>
        <v>0</v>
      </c>
      <c r="T18" s="112">
        <f t="shared" si="1"/>
        <v>0</v>
      </c>
      <c r="U18" s="112">
        <f t="shared" si="1"/>
        <v>0</v>
      </c>
      <c r="V18" s="112">
        <f t="shared" si="1"/>
        <v>0</v>
      </c>
      <c r="W18" s="112">
        <f t="shared" si="1"/>
        <v>0</v>
      </c>
      <c r="X18" s="112">
        <f t="shared" si="1"/>
        <v>0</v>
      </c>
      <c r="Y18" s="112">
        <f t="shared" si="1"/>
        <v>0</v>
      </c>
      <c r="Z18" s="112">
        <f t="shared" si="1"/>
        <v>0</v>
      </c>
      <c r="AA18" s="112">
        <f t="shared" si="1"/>
        <v>0</v>
      </c>
      <c r="AB18" s="112">
        <f t="shared" si="1"/>
        <v>0</v>
      </c>
      <c r="AC18" s="112">
        <f t="shared" si="1"/>
        <v>0</v>
      </c>
      <c r="AD18" s="112">
        <f t="shared" si="1"/>
        <v>0</v>
      </c>
      <c r="AE18" s="72">
        <f t="shared" si="1"/>
        <v>18965.867372724431</v>
      </c>
      <c r="AF18" s="112">
        <f t="shared" si="1"/>
        <v>0</v>
      </c>
      <c r="AG18" s="112">
        <f t="shared" si="1"/>
        <v>0</v>
      </c>
      <c r="AH18" s="112">
        <f t="shared" si="1"/>
        <v>0</v>
      </c>
      <c r="AI18" s="112">
        <f t="shared" si="1"/>
        <v>0</v>
      </c>
      <c r="AJ18" s="112">
        <f t="shared" si="1"/>
        <v>0</v>
      </c>
      <c r="AK18" s="112">
        <f t="shared" si="1"/>
        <v>0</v>
      </c>
      <c r="AL18" s="112">
        <f t="shared" si="1"/>
        <v>0</v>
      </c>
      <c r="AM18" s="112">
        <f t="shared" si="1"/>
        <v>0</v>
      </c>
      <c r="AN18" s="112">
        <f t="shared" si="1"/>
        <v>0</v>
      </c>
      <c r="AO18" s="112">
        <f t="shared" si="1"/>
        <v>0</v>
      </c>
      <c r="AP18" s="112">
        <f t="shared" si="1"/>
        <v>0</v>
      </c>
      <c r="AQ18" s="443">
        <f t="shared" si="0"/>
        <v>18965.867372724431</v>
      </c>
      <c r="AR18" s="135"/>
      <c r="AS18" s="26"/>
    </row>
    <row r="19" spans="1:45" s="8" customFormat="1" ht="36.950000000000003" customHeight="1">
      <c r="A19" s="25"/>
      <c r="B19" s="106"/>
      <c r="C19" s="431" t="s">
        <v>92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  <c r="P19" s="72"/>
      <c r="Q19" s="72"/>
      <c r="R19" s="72"/>
      <c r="S19" s="72"/>
      <c r="T19" s="72"/>
      <c r="U19" s="72"/>
      <c r="V19" s="72"/>
      <c r="W19" s="72"/>
      <c r="X19" s="74"/>
      <c r="Y19" s="74"/>
      <c r="Z19" s="75"/>
      <c r="AA19" s="75"/>
      <c r="AB19" s="75"/>
      <c r="AC19" s="75"/>
      <c r="AD19" s="75"/>
      <c r="AE19" s="76"/>
      <c r="AF19" s="75"/>
      <c r="AG19" s="75"/>
      <c r="AH19" s="75"/>
      <c r="AI19" s="75"/>
      <c r="AJ19" s="75"/>
      <c r="AK19" s="75"/>
      <c r="AL19" s="75"/>
      <c r="AM19" s="75"/>
      <c r="AN19" s="144"/>
      <c r="AO19" s="75"/>
      <c r="AP19" s="75"/>
      <c r="AQ19" s="77"/>
      <c r="AR19" s="107"/>
      <c r="AS19" s="21"/>
    </row>
    <row r="20" spans="1:45" s="7" customFormat="1" ht="16.5" customHeight="1">
      <c r="A20" s="28"/>
      <c r="B20" s="101"/>
      <c r="C20" s="430" t="s">
        <v>44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112">
        <v>0</v>
      </c>
      <c r="M20" s="112">
        <v>0</v>
      </c>
      <c r="N20" s="112">
        <v>249.91775900000002</v>
      </c>
      <c r="O20" s="72">
        <v>0</v>
      </c>
      <c r="P20" s="72">
        <v>369.53352947004316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4">
        <v>0</v>
      </c>
      <c r="Y20" s="74">
        <v>0</v>
      </c>
      <c r="Z20" s="75">
        <v>0</v>
      </c>
      <c r="AA20" s="75">
        <v>0</v>
      </c>
      <c r="AB20" s="75">
        <v>0</v>
      </c>
      <c r="AC20" s="75">
        <v>0</v>
      </c>
      <c r="AD20" s="75">
        <v>0</v>
      </c>
      <c r="AE20" s="76">
        <v>11203.653196273504</v>
      </c>
      <c r="AF20" s="75">
        <v>0</v>
      </c>
      <c r="AG20" s="75">
        <v>0</v>
      </c>
      <c r="AH20" s="75">
        <v>0</v>
      </c>
      <c r="AI20" s="75">
        <v>0</v>
      </c>
      <c r="AJ20" s="75">
        <v>0</v>
      </c>
      <c r="AK20" s="75">
        <v>0</v>
      </c>
      <c r="AL20" s="75">
        <v>0</v>
      </c>
      <c r="AM20" s="75">
        <v>0</v>
      </c>
      <c r="AN20" s="144">
        <v>12.683368999999999</v>
      </c>
      <c r="AO20" s="75">
        <v>0</v>
      </c>
      <c r="AP20" s="75">
        <v>0</v>
      </c>
      <c r="AQ20" s="85">
        <f t="shared" ref="AQ20:AQ29" si="2">+SUM(D20:AP20)</f>
        <v>11835.787853743548</v>
      </c>
      <c r="AR20" s="107"/>
      <c r="AS20" s="18"/>
    </row>
    <row r="21" spans="1:45" s="7" customFormat="1" ht="16.5" customHeight="1">
      <c r="A21" s="28"/>
      <c r="B21" s="103"/>
      <c r="C21" s="388" t="s">
        <v>45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112">
        <v>0</v>
      </c>
      <c r="M21" s="112">
        <v>0</v>
      </c>
      <c r="N21" s="112">
        <v>0</v>
      </c>
      <c r="O21" s="72">
        <v>0</v>
      </c>
      <c r="P21" s="72">
        <v>35.289475397977846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4">
        <v>0</v>
      </c>
      <c r="Y21" s="74">
        <v>0</v>
      </c>
      <c r="Z21" s="75">
        <v>0</v>
      </c>
      <c r="AA21" s="75">
        <v>0</v>
      </c>
      <c r="AB21" s="75">
        <v>0</v>
      </c>
      <c r="AC21" s="75">
        <v>0</v>
      </c>
      <c r="AD21" s="75">
        <v>0</v>
      </c>
      <c r="AE21" s="76">
        <v>4698.0224486596017</v>
      </c>
      <c r="AF21" s="75">
        <v>0</v>
      </c>
      <c r="AG21" s="75">
        <v>0</v>
      </c>
      <c r="AH21" s="75">
        <v>0</v>
      </c>
      <c r="AI21" s="75">
        <v>0</v>
      </c>
      <c r="AJ21" s="75">
        <v>0</v>
      </c>
      <c r="AK21" s="75">
        <v>0</v>
      </c>
      <c r="AL21" s="75">
        <v>0</v>
      </c>
      <c r="AM21" s="75">
        <v>0</v>
      </c>
      <c r="AN21" s="144">
        <v>0</v>
      </c>
      <c r="AO21" s="75">
        <v>0</v>
      </c>
      <c r="AP21" s="75">
        <v>0</v>
      </c>
      <c r="AQ21" s="85">
        <f t="shared" si="2"/>
        <v>4733.3119240575797</v>
      </c>
      <c r="AR21" s="107"/>
      <c r="AS21" s="18"/>
    </row>
    <row r="22" spans="1:45" s="7" customFormat="1" ht="16.5" customHeight="1">
      <c r="A22" s="28"/>
      <c r="B22" s="103"/>
      <c r="C22" s="388" t="s">
        <v>46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112">
        <v>0</v>
      </c>
      <c r="M22" s="112">
        <v>0</v>
      </c>
      <c r="N22" s="112">
        <v>249.91775900000002</v>
      </c>
      <c r="O22" s="72">
        <v>0</v>
      </c>
      <c r="P22" s="72">
        <v>334.2440540720653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4">
        <v>0</v>
      </c>
      <c r="Y22" s="74">
        <v>0</v>
      </c>
      <c r="Z22" s="75">
        <v>0</v>
      </c>
      <c r="AA22" s="75">
        <v>0</v>
      </c>
      <c r="AB22" s="75">
        <v>0</v>
      </c>
      <c r="AC22" s="75">
        <v>0</v>
      </c>
      <c r="AD22" s="75">
        <v>0</v>
      </c>
      <c r="AE22" s="76">
        <v>6505.6307476139027</v>
      </c>
      <c r="AF22" s="75">
        <v>0</v>
      </c>
      <c r="AG22" s="75"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0</v>
      </c>
      <c r="AM22" s="75">
        <v>0</v>
      </c>
      <c r="AN22" s="144">
        <v>12.683368999999999</v>
      </c>
      <c r="AO22" s="75">
        <v>0</v>
      </c>
      <c r="AP22" s="75">
        <v>0</v>
      </c>
      <c r="AQ22" s="85">
        <f t="shared" si="2"/>
        <v>7102.4759296859684</v>
      </c>
      <c r="AR22" s="107"/>
      <c r="AS22" s="18"/>
    </row>
    <row r="23" spans="1:45" s="2" customFormat="1" ht="16.5" customHeight="1">
      <c r="A23" s="22"/>
      <c r="B23" s="104"/>
      <c r="C23" s="430" t="s">
        <v>47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503.84416599999997</v>
      </c>
      <c r="O23" s="71">
        <v>0</v>
      </c>
      <c r="P23" s="71">
        <v>134.39201349132139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2">
        <v>3303.3563283798435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112">
        <v>27.5</v>
      </c>
      <c r="AO23" s="71">
        <v>0</v>
      </c>
      <c r="AP23" s="71">
        <v>0</v>
      </c>
      <c r="AQ23" s="85">
        <f t="shared" si="2"/>
        <v>3969.0925078711648</v>
      </c>
      <c r="AR23" s="135"/>
      <c r="AS23" s="26"/>
    </row>
    <row r="24" spans="1:45" s="7" customFormat="1" ht="16.5" customHeight="1">
      <c r="A24" s="28"/>
      <c r="B24" s="103"/>
      <c r="C24" s="388" t="s">
        <v>45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112">
        <v>0</v>
      </c>
      <c r="M24" s="112">
        <v>0</v>
      </c>
      <c r="N24" s="112">
        <v>0</v>
      </c>
      <c r="O24" s="72">
        <v>0</v>
      </c>
      <c r="P24" s="72">
        <v>36.857256010090524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4">
        <v>0</v>
      </c>
      <c r="Y24" s="74">
        <v>0</v>
      </c>
      <c r="Z24" s="75">
        <v>0</v>
      </c>
      <c r="AA24" s="75">
        <v>0</v>
      </c>
      <c r="AB24" s="75">
        <v>0</v>
      </c>
      <c r="AC24" s="75">
        <v>0</v>
      </c>
      <c r="AD24" s="75">
        <v>0</v>
      </c>
      <c r="AE24" s="76">
        <v>965.06320585417473</v>
      </c>
      <c r="AF24" s="75">
        <v>0</v>
      </c>
      <c r="AG24" s="75">
        <v>0</v>
      </c>
      <c r="AH24" s="75">
        <v>0</v>
      </c>
      <c r="AI24" s="75">
        <v>0</v>
      </c>
      <c r="AJ24" s="75">
        <v>0</v>
      </c>
      <c r="AK24" s="75">
        <v>0</v>
      </c>
      <c r="AL24" s="75">
        <v>0</v>
      </c>
      <c r="AM24" s="75">
        <v>0</v>
      </c>
      <c r="AN24" s="144">
        <v>27.5</v>
      </c>
      <c r="AO24" s="75">
        <v>0</v>
      </c>
      <c r="AP24" s="75">
        <v>0</v>
      </c>
      <c r="AQ24" s="85">
        <f t="shared" si="2"/>
        <v>1029.4204618642652</v>
      </c>
      <c r="AR24" s="107"/>
      <c r="AS24" s="18"/>
    </row>
    <row r="25" spans="1:45" s="7" customFormat="1" ht="16.5" customHeight="1">
      <c r="A25" s="28"/>
      <c r="B25" s="103"/>
      <c r="C25" s="388" t="s">
        <v>46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112">
        <v>0</v>
      </c>
      <c r="M25" s="112">
        <v>0</v>
      </c>
      <c r="N25" s="112">
        <v>503.84416599999997</v>
      </c>
      <c r="O25" s="72">
        <v>0</v>
      </c>
      <c r="P25" s="72">
        <v>97.534757481230855</v>
      </c>
      <c r="Q25" s="72">
        <v>0</v>
      </c>
      <c r="R25" s="72">
        <v>0</v>
      </c>
      <c r="S25" s="72">
        <v>0</v>
      </c>
      <c r="T25" s="72">
        <v>0</v>
      </c>
      <c r="U25" s="72">
        <v>0</v>
      </c>
      <c r="V25" s="72">
        <v>0</v>
      </c>
      <c r="W25" s="72">
        <v>0</v>
      </c>
      <c r="X25" s="74">
        <v>0</v>
      </c>
      <c r="Y25" s="74">
        <v>0</v>
      </c>
      <c r="Z25" s="75">
        <v>0</v>
      </c>
      <c r="AA25" s="75">
        <v>0</v>
      </c>
      <c r="AB25" s="75">
        <v>0</v>
      </c>
      <c r="AC25" s="75">
        <v>0</v>
      </c>
      <c r="AD25" s="75">
        <v>0</v>
      </c>
      <c r="AE25" s="76">
        <v>2338.2931225256689</v>
      </c>
      <c r="AF25" s="75">
        <v>0</v>
      </c>
      <c r="AG25" s="75">
        <v>0</v>
      </c>
      <c r="AH25" s="75">
        <v>0</v>
      </c>
      <c r="AI25" s="75">
        <v>0</v>
      </c>
      <c r="AJ25" s="75">
        <v>0</v>
      </c>
      <c r="AK25" s="75">
        <v>0</v>
      </c>
      <c r="AL25" s="75">
        <v>0</v>
      </c>
      <c r="AM25" s="75">
        <v>0</v>
      </c>
      <c r="AN25" s="144">
        <v>0</v>
      </c>
      <c r="AO25" s="75">
        <v>0</v>
      </c>
      <c r="AP25" s="75">
        <v>0</v>
      </c>
      <c r="AQ25" s="85">
        <f t="shared" si="2"/>
        <v>2939.6720460068996</v>
      </c>
      <c r="AR25" s="107"/>
      <c r="AS25" s="18"/>
    </row>
    <row r="26" spans="1:45" s="2" customFormat="1" ht="16.5" customHeight="1">
      <c r="A26" s="22"/>
      <c r="B26" s="104"/>
      <c r="C26" s="430" t="s">
        <v>54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226.06032083865676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2">
        <v>1251.928036312579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71">
        <v>0</v>
      </c>
      <c r="AN26" s="112">
        <v>17.5</v>
      </c>
      <c r="AO26" s="71">
        <v>0</v>
      </c>
      <c r="AP26" s="71">
        <v>0</v>
      </c>
      <c r="AQ26" s="85">
        <f t="shared" si="2"/>
        <v>1495.4883571512357</v>
      </c>
      <c r="AR26" s="135"/>
      <c r="AS26" s="26"/>
    </row>
    <row r="27" spans="1:45" s="7" customFormat="1" ht="16.5" customHeight="1">
      <c r="A27" s="28"/>
      <c r="B27" s="103"/>
      <c r="C27" s="388" t="s">
        <v>45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112">
        <v>0</v>
      </c>
      <c r="M27" s="112">
        <v>0</v>
      </c>
      <c r="N27" s="112">
        <v>0</v>
      </c>
      <c r="O27" s="72">
        <v>0</v>
      </c>
      <c r="P27" s="72">
        <v>226.06032083865676</v>
      </c>
      <c r="Q27" s="72">
        <v>0</v>
      </c>
      <c r="R27" s="72">
        <v>0</v>
      </c>
      <c r="S27" s="72">
        <v>0</v>
      </c>
      <c r="T27" s="72">
        <v>0</v>
      </c>
      <c r="U27" s="72">
        <v>0</v>
      </c>
      <c r="V27" s="72">
        <v>0</v>
      </c>
      <c r="W27" s="72">
        <v>0</v>
      </c>
      <c r="X27" s="74">
        <v>0</v>
      </c>
      <c r="Y27" s="74">
        <v>0</v>
      </c>
      <c r="Z27" s="75">
        <v>0</v>
      </c>
      <c r="AA27" s="75">
        <v>0</v>
      </c>
      <c r="AB27" s="75">
        <v>0</v>
      </c>
      <c r="AC27" s="75">
        <v>0</v>
      </c>
      <c r="AD27" s="75">
        <v>0</v>
      </c>
      <c r="AE27" s="76">
        <v>454.17223131257907</v>
      </c>
      <c r="AF27" s="75">
        <v>0</v>
      </c>
      <c r="AG27" s="75">
        <v>0</v>
      </c>
      <c r="AH27" s="75">
        <v>0</v>
      </c>
      <c r="AI27" s="75">
        <v>0</v>
      </c>
      <c r="AJ27" s="75">
        <v>0</v>
      </c>
      <c r="AK27" s="75">
        <v>0</v>
      </c>
      <c r="AL27" s="75">
        <v>0</v>
      </c>
      <c r="AM27" s="75">
        <v>0</v>
      </c>
      <c r="AN27" s="144">
        <v>0</v>
      </c>
      <c r="AO27" s="75">
        <v>0</v>
      </c>
      <c r="AP27" s="75">
        <v>0</v>
      </c>
      <c r="AQ27" s="85">
        <f t="shared" si="2"/>
        <v>680.23255215123584</v>
      </c>
      <c r="AR27" s="107"/>
      <c r="AS27" s="18"/>
    </row>
    <row r="28" spans="1:45" s="7" customFormat="1" ht="16.5" customHeight="1">
      <c r="A28" s="28"/>
      <c r="B28" s="103"/>
      <c r="C28" s="388" t="s">
        <v>46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112">
        <v>0</v>
      </c>
      <c r="M28" s="112">
        <v>0</v>
      </c>
      <c r="N28" s="11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2">
        <v>0</v>
      </c>
      <c r="V28" s="72">
        <v>0</v>
      </c>
      <c r="W28" s="72">
        <v>0</v>
      </c>
      <c r="X28" s="74">
        <v>0</v>
      </c>
      <c r="Y28" s="74">
        <v>0</v>
      </c>
      <c r="Z28" s="75">
        <v>0</v>
      </c>
      <c r="AA28" s="75">
        <v>0</v>
      </c>
      <c r="AB28" s="75">
        <v>0</v>
      </c>
      <c r="AC28" s="75">
        <v>0</v>
      </c>
      <c r="AD28" s="75">
        <v>0</v>
      </c>
      <c r="AE28" s="76">
        <v>797.75580500000001</v>
      </c>
      <c r="AF28" s="75">
        <v>0</v>
      </c>
      <c r="AG28" s="75">
        <v>0</v>
      </c>
      <c r="AH28" s="75">
        <v>0</v>
      </c>
      <c r="AI28" s="75">
        <v>0</v>
      </c>
      <c r="AJ28" s="75">
        <v>0</v>
      </c>
      <c r="AK28" s="75">
        <v>0</v>
      </c>
      <c r="AL28" s="75">
        <v>0</v>
      </c>
      <c r="AM28" s="75">
        <v>0</v>
      </c>
      <c r="AN28" s="144">
        <v>17.5</v>
      </c>
      <c r="AO28" s="75">
        <v>0</v>
      </c>
      <c r="AP28" s="75">
        <v>0</v>
      </c>
      <c r="AQ28" s="85">
        <f t="shared" si="2"/>
        <v>815.25580500000001</v>
      </c>
      <c r="AR28" s="107"/>
      <c r="AS28" s="18"/>
    </row>
    <row r="29" spans="1:45" s="3" customFormat="1" ht="24.95" customHeight="1">
      <c r="A29" s="22"/>
      <c r="B29" s="104"/>
      <c r="C29" s="510" t="s">
        <v>55</v>
      </c>
      <c r="D29" s="112">
        <f t="shared" ref="D29:AP29" si="3">+SUM(D26,D23,D20)</f>
        <v>0</v>
      </c>
      <c r="E29" s="112">
        <f t="shared" si="3"/>
        <v>0</v>
      </c>
      <c r="F29" s="112">
        <f t="shared" si="3"/>
        <v>0</v>
      </c>
      <c r="G29" s="112">
        <f t="shared" si="3"/>
        <v>0</v>
      </c>
      <c r="H29" s="112">
        <f t="shared" si="3"/>
        <v>0</v>
      </c>
      <c r="I29" s="112">
        <f t="shared" si="3"/>
        <v>0</v>
      </c>
      <c r="J29" s="112">
        <f t="shared" si="3"/>
        <v>0</v>
      </c>
      <c r="K29" s="112">
        <f t="shared" si="3"/>
        <v>0</v>
      </c>
      <c r="L29" s="112">
        <f t="shared" si="3"/>
        <v>0</v>
      </c>
      <c r="M29" s="112">
        <f t="shared" si="3"/>
        <v>0</v>
      </c>
      <c r="N29" s="112">
        <f t="shared" si="3"/>
        <v>753.76192500000002</v>
      </c>
      <c r="O29" s="112">
        <f t="shared" si="3"/>
        <v>0</v>
      </c>
      <c r="P29" s="112">
        <f t="shared" si="3"/>
        <v>729.98586380002132</v>
      </c>
      <c r="Q29" s="112">
        <f t="shared" si="3"/>
        <v>0</v>
      </c>
      <c r="R29" s="112">
        <f t="shared" si="3"/>
        <v>0</v>
      </c>
      <c r="S29" s="112">
        <f t="shared" si="3"/>
        <v>0</v>
      </c>
      <c r="T29" s="112">
        <f t="shared" si="3"/>
        <v>0</v>
      </c>
      <c r="U29" s="112">
        <f t="shared" si="3"/>
        <v>0</v>
      </c>
      <c r="V29" s="112">
        <f t="shared" si="3"/>
        <v>0</v>
      </c>
      <c r="W29" s="112">
        <f t="shared" si="3"/>
        <v>0</v>
      </c>
      <c r="X29" s="112">
        <f t="shared" si="3"/>
        <v>0</v>
      </c>
      <c r="Y29" s="112">
        <f t="shared" si="3"/>
        <v>0</v>
      </c>
      <c r="Z29" s="112">
        <f t="shared" si="3"/>
        <v>0</v>
      </c>
      <c r="AA29" s="112">
        <f t="shared" si="3"/>
        <v>0</v>
      </c>
      <c r="AB29" s="112">
        <f t="shared" si="3"/>
        <v>0</v>
      </c>
      <c r="AC29" s="112">
        <f t="shared" si="3"/>
        <v>0</v>
      </c>
      <c r="AD29" s="112">
        <f t="shared" si="3"/>
        <v>0</v>
      </c>
      <c r="AE29" s="72">
        <f t="shared" si="3"/>
        <v>15758.937560965927</v>
      </c>
      <c r="AF29" s="112">
        <f t="shared" si="3"/>
        <v>0</v>
      </c>
      <c r="AG29" s="112">
        <f t="shared" si="3"/>
        <v>0</v>
      </c>
      <c r="AH29" s="112">
        <f t="shared" si="3"/>
        <v>0</v>
      </c>
      <c r="AI29" s="112">
        <f t="shared" si="3"/>
        <v>0</v>
      </c>
      <c r="AJ29" s="112">
        <f t="shared" si="3"/>
        <v>0</v>
      </c>
      <c r="AK29" s="112">
        <f t="shared" si="3"/>
        <v>0</v>
      </c>
      <c r="AL29" s="112">
        <f t="shared" si="3"/>
        <v>0</v>
      </c>
      <c r="AM29" s="112">
        <f t="shared" si="3"/>
        <v>0</v>
      </c>
      <c r="AN29" s="112">
        <f t="shared" si="3"/>
        <v>57.683368999999999</v>
      </c>
      <c r="AO29" s="112">
        <f t="shared" si="3"/>
        <v>0</v>
      </c>
      <c r="AP29" s="112">
        <f t="shared" si="3"/>
        <v>0</v>
      </c>
      <c r="AQ29" s="443">
        <f t="shared" si="2"/>
        <v>17300.368718765945</v>
      </c>
      <c r="AR29" s="135"/>
      <c r="AS29" s="26"/>
    </row>
    <row r="30" spans="1:45" s="8" customFormat="1" ht="36.950000000000003" customHeight="1">
      <c r="A30" s="25"/>
      <c r="B30" s="106"/>
      <c r="C30" s="433" t="s">
        <v>93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2"/>
      <c r="P30" s="72"/>
      <c r="Q30" s="72"/>
      <c r="R30" s="72"/>
      <c r="S30" s="72"/>
      <c r="T30" s="72"/>
      <c r="U30" s="72"/>
      <c r="V30" s="72"/>
      <c r="W30" s="72"/>
      <c r="X30" s="74"/>
      <c r="Y30" s="74"/>
      <c r="Z30" s="75"/>
      <c r="AA30" s="75"/>
      <c r="AB30" s="75"/>
      <c r="AC30" s="75"/>
      <c r="AD30" s="75"/>
      <c r="AE30" s="76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7"/>
      <c r="AR30" s="107"/>
      <c r="AS30" s="21"/>
    </row>
    <row r="31" spans="1:45" s="8" customFormat="1" ht="24.95" customHeight="1">
      <c r="A31" s="25"/>
      <c r="B31" s="106"/>
      <c r="C31" s="433" t="s">
        <v>67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2"/>
      <c r="P31" s="72"/>
      <c r="Q31" s="72"/>
      <c r="R31" s="72"/>
      <c r="S31" s="72"/>
      <c r="T31" s="72"/>
      <c r="U31" s="72"/>
      <c r="V31" s="72"/>
      <c r="W31" s="72"/>
      <c r="X31" s="74"/>
      <c r="Y31" s="74"/>
      <c r="Z31" s="75"/>
      <c r="AA31" s="75"/>
      <c r="AB31" s="75"/>
      <c r="AC31" s="75"/>
      <c r="AD31" s="75"/>
      <c r="AE31" s="76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7"/>
      <c r="AR31" s="107"/>
      <c r="AS31" s="21"/>
    </row>
    <row r="32" spans="1:45" s="7" customFormat="1" ht="16.5" customHeight="1">
      <c r="A32" s="28"/>
      <c r="B32" s="101"/>
      <c r="C32" s="430" t="s">
        <v>44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112">
        <v>0</v>
      </c>
      <c r="M32" s="112">
        <v>0</v>
      </c>
      <c r="N32" s="112">
        <v>0</v>
      </c>
      <c r="O32" s="72">
        <v>0</v>
      </c>
      <c r="P32" s="72">
        <v>0</v>
      </c>
      <c r="Q32" s="72">
        <v>0</v>
      </c>
      <c r="R32" s="72">
        <v>0</v>
      </c>
      <c r="S32" s="72">
        <v>0</v>
      </c>
      <c r="T32" s="72">
        <v>0</v>
      </c>
      <c r="U32" s="72">
        <v>0</v>
      </c>
      <c r="V32" s="72">
        <v>0</v>
      </c>
      <c r="W32" s="72">
        <v>0</v>
      </c>
      <c r="X32" s="74">
        <v>0</v>
      </c>
      <c r="Y32" s="74">
        <v>0</v>
      </c>
      <c r="Z32" s="75">
        <v>0</v>
      </c>
      <c r="AA32" s="75">
        <v>0</v>
      </c>
      <c r="AB32" s="75">
        <v>0</v>
      </c>
      <c r="AC32" s="75">
        <v>0</v>
      </c>
      <c r="AD32" s="75">
        <v>0</v>
      </c>
      <c r="AE32" s="75">
        <v>0</v>
      </c>
      <c r="AF32" s="75">
        <v>0</v>
      </c>
      <c r="AG32" s="75">
        <v>0</v>
      </c>
      <c r="AH32" s="75">
        <v>0</v>
      </c>
      <c r="AI32" s="75">
        <v>0</v>
      </c>
      <c r="AJ32" s="75">
        <v>0</v>
      </c>
      <c r="AK32" s="75">
        <v>0</v>
      </c>
      <c r="AL32" s="75">
        <v>0</v>
      </c>
      <c r="AM32" s="75">
        <v>0</v>
      </c>
      <c r="AN32" s="75">
        <v>0</v>
      </c>
      <c r="AO32" s="75">
        <v>0</v>
      </c>
      <c r="AP32" s="75">
        <v>0</v>
      </c>
      <c r="AQ32" s="85">
        <f t="shared" ref="AQ32:AQ41" si="4">+SUM(D32:AP32)</f>
        <v>0</v>
      </c>
      <c r="AR32" s="107"/>
      <c r="AS32" s="18"/>
    </row>
    <row r="33" spans="1:45" s="7" customFormat="1" ht="16.5" customHeight="1">
      <c r="A33" s="28"/>
      <c r="B33" s="103"/>
      <c r="C33" s="388" t="s">
        <v>45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112">
        <v>0</v>
      </c>
      <c r="M33" s="112">
        <v>0</v>
      </c>
      <c r="N33" s="112">
        <v>0</v>
      </c>
      <c r="O33" s="72">
        <v>0</v>
      </c>
      <c r="P33" s="72">
        <v>0</v>
      </c>
      <c r="Q33" s="72">
        <v>0</v>
      </c>
      <c r="R33" s="72">
        <v>0</v>
      </c>
      <c r="S33" s="72">
        <v>0</v>
      </c>
      <c r="T33" s="72">
        <v>0</v>
      </c>
      <c r="U33" s="72">
        <v>0</v>
      </c>
      <c r="V33" s="72">
        <v>0</v>
      </c>
      <c r="W33" s="72">
        <v>0</v>
      </c>
      <c r="X33" s="74">
        <v>0</v>
      </c>
      <c r="Y33" s="74">
        <v>0</v>
      </c>
      <c r="Z33" s="75">
        <v>0</v>
      </c>
      <c r="AA33" s="75">
        <v>0</v>
      </c>
      <c r="AB33" s="75">
        <v>0</v>
      </c>
      <c r="AC33" s="75">
        <v>0</v>
      </c>
      <c r="AD33" s="75">
        <v>0</v>
      </c>
      <c r="AE33" s="75">
        <v>0</v>
      </c>
      <c r="AF33" s="75">
        <v>0</v>
      </c>
      <c r="AG33" s="75">
        <v>0</v>
      </c>
      <c r="AH33" s="75">
        <v>0</v>
      </c>
      <c r="AI33" s="75">
        <v>0</v>
      </c>
      <c r="AJ33" s="75">
        <v>0</v>
      </c>
      <c r="AK33" s="75">
        <v>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85">
        <f t="shared" si="4"/>
        <v>0</v>
      </c>
      <c r="AR33" s="107"/>
      <c r="AS33" s="18"/>
    </row>
    <row r="34" spans="1:45" s="7" customFormat="1" ht="16.5" customHeight="1">
      <c r="A34" s="28"/>
      <c r="B34" s="103"/>
      <c r="C34" s="388" t="s">
        <v>46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112">
        <v>0</v>
      </c>
      <c r="M34" s="112">
        <v>0</v>
      </c>
      <c r="N34" s="112">
        <v>0</v>
      </c>
      <c r="O34" s="72">
        <v>0</v>
      </c>
      <c r="P34" s="72">
        <v>0</v>
      </c>
      <c r="Q34" s="72">
        <v>0</v>
      </c>
      <c r="R34" s="72">
        <v>0</v>
      </c>
      <c r="S34" s="72">
        <v>0</v>
      </c>
      <c r="T34" s="72">
        <v>0</v>
      </c>
      <c r="U34" s="72">
        <v>0</v>
      </c>
      <c r="V34" s="72">
        <v>0</v>
      </c>
      <c r="W34" s="72">
        <v>0</v>
      </c>
      <c r="X34" s="74">
        <v>0</v>
      </c>
      <c r="Y34" s="74">
        <v>0</v>
      </c>
      <c r="Z34" s="75">
        <v>0</v>
      </c>
      <c r="AA34" s="75">
        <v>0</v>
      </c>
      <c r="AB34" s="75">
        <v>0</v>
      </c>
      <c r="AC34" s="75">
        <v>0</v>
      </c>
      <c r="AD34" s="75">
        <v>0</v>
      </c>
      <c r="AE34" s="75">
        <v>0</v>
      </c>
      <c r="AF34" s="75">
        <v>0</v>
      </c>
      <c r="AG34" s="75">
        <v>0</v>
      </c>
      <c r="AH34" s="75">
        <v>0</v>
      </c>
      <c r="AI34" s="75">
        <v>0</v>
      </c>
      <c r="AJ34" s="75">
        <v>0</v>
      </c>
      <c r="AK34" s="75">
        <v>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85">
        <f t="shared" si="4"/>
        <v>0</v>
      </c>
      <c r="AR34" s="107"/>
      <c r="AS34" s="18"/>
    </row>
    <row r="35" spans="1:45" s="2" customFormat="1" ht="16.5" customHeight="1">
      <c r="A35" s="22"/>
      <c r="B35" s="104"/>
      <c r="C35" s="430" t="s">
        <v>47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7.0368241350935161</v>
      </c>
      <c r="Q35" s="71">
        <v>0</v>
      </c>
      <c r="R35" s="71">
        <v>0</v>
      </c>
      <c r="S35" s="71">
        <v>0</v>
      </c>
      <c r="T35" s="71">
        <v>0</v>
      </c>
      <c r="U35" s="71">
        <v>0</v>
      </c>
      <c r="V35" s="71">
        <v>0</v>
      </c>
      <c r="W35" s="71">
        <v>0</v>
      </c>
      <c r="X35" s="71">
        <v>0</v>
      </c>
      <c r="Y35" s="71">
        <v>0</v>
      </c>
      <c r="Z35" s="71">
        <v>0</v>
      </c>
      <c r="AA35" s="71">
        <v>0</v>
      </c>
      <c r="AB35" s="71">
        <v>0</v>
      </c>
      <c r="AC35" s="71">
        <v>0</v>
      </c>
      <c r="AD35" s="71">
        <v>0</v>
      </c>
      <c r="AE35" s="71">
        <v>2.6754499999999997</v>
      </c>
      <c r="AF35" s="71">
        <v>0</v>
      </c>
      <c r="AG35" s="71">
        <v>0</v>
      </c>
      <c r="AH35" s="71">
        <v>0</v>
      </c>
      <c r="AI35" s="71">
        <v>0</v>
      </c>
      <c r="AJ35" s="71">
        <v>0</v>
      </c>
      <c r="AK35" s="71">
        <v>0</v>
      </c>
      <c r="AL35" s="71">
        <v>0</v>
      </c>
      <c r="AM35" s="71">
        <v>0</v>
      </c>
      <c r="AN35" s="71">
        <v>0</v>
      </c>
      <c r="AO35" s="71">
        <v>0</v>
      </c>
      <c r="AP35" s="71">
        <v>0</v>
      </c>
      <c r="AQ35" s="85">
        <f t="shared" si="4"/>
        <v>9.7122741350935158</v>
      </c>
      <c r="AR35" s="135"/>
      <c r="AS35" s="26"/>
    </row>
    <row r="36" spans="1:45" s="7" customFormat="1" ht="16.5" customHeight="1">
      <c r="A36" s="28"/>
      <c r="B36" s="103"/>
      <c r="C36" s="388" t="s">
        <v>45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112">
        <v>0</v>
      </c>
      <c r="M36" s="112">
        <v>0</v>
      </c>
      <c r="N36" s="112">
        <v>0</v>
      </c>
      <c r="O36" s="72">
        <v>0</v>
      </c>
      <c r="P36" s="72">
        <v>7.0368241350935161</v>
      </c>
      <c r="Q36" s="72">
        <v>0</v>
      </c>
      <c r="R36" s="72">
        <v>0</v>
      </c>
      <c r="S36" s="72">
        <v>0</v>
      </c>
      <c r="T36" s="72">
        <v>0</v>
      </c>
      <c r="U36" s="72">
        <v>0</v>
      </c>
      <c r="V36" s="72">
        <v>0</v>
      </c>
      <c r="W36" s="72">
        <v>0</v>
      </c>
      <c r="X36" s="74">
        <v>0</v>
      </c>
      <c r="Y36" s="74">
        <v>0</v>
      </c>
      <c r="Z36" s="75">
        <v>0</v>
      </c>
      <c r="AA36" s="75">
        <v>0</v>
      </c>
      <c r="AB36" s="75">
        <v>0</v>
      </c>
      <c r="AC36" s="75">
        <v>0</v>
      </c>
      <c r="AD36" s="75">
        <v>0</v>
      </c>
      <c r="AE36" s="75">
        <v>2.6754499999999997</v>
      </c>
      <c r="AF36" s="75">
        <v>0</v>
      </c>
      <c r="AG36" s="75">
        <v>0</v>
      </c>
      <c r="AH36" s="75">
        <v>0</v>
      </c>
      <c r="AI36" s="75">
        <v>0</v>
      </c>
      <c r="AJ36" s="75">
        <v>0</v>
      </c>
      <c r="AK36" s="75">
        <v>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85">
        <f t="shared" si="4"/>
        <v>9.7122741350935158</v>
      </c>
      <c r="AR36" s="107"/>
      <c r="AS36" s="18"/>
    </row>
    <row r="37" spans="1:45" s="7" customFormat="1" ht="16.5" customHeight="1">
      <c r="A37" s="28"/>
      <c r="B37" s="103"/>
      <c r="C37" s="388" t="s">
        <v>46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112">
        <v>0</v>
      </c>
      <c r="M37" s="112">
        <v>0</v>
      </c>
      <c r="N37" s="112">
        <v>0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72">
        <v>0</v>
      </c>
      <c r="U37" s="72">
        <v>0</v>
      </c>
      <c r="V37" s="72">
        <v>0</v>
      </c>
      <c r="W37" s="72">
        <v>0</v>
      </c>
      <c r="X37" s="74">
        <v>0</v>
      </c>
      <c r="Y37" s="74">
        <v>0</v>
      </c>
      <c r="Z37" s="75">
        <v>0</v>
      </c>
      <c r="AA37" s="75">
        <v>0</v>
      </c>
      <c r="AB37" s="75">
        <v>0</v>
      </c>
      <c r="AC37" s="75">
        <v>0</v>
      </c>
      <c r="AD37" s="75">
        <v>0</v>
      </c>
      <c r="AE37" s="75">
        <v>0</v>
      </c>
      <c r="AF37" s="75">
        <v>0</v>
      </c>
      <c r="AG37" s="75">
        <v>0</v>
      </c>
      <c r="AH37" s="75">
        <v>0</v>
      </c>
      <c r="AI37" s="75">
        <v>0</v>
      </c>
      <c r="AJ37" s="75">
        <v>0</v>
      </c>
      <c r="AK37" s="75">
        <v>0</v>
      </c>
      <c r="AL37" s="75">
        <v>0</v>
      </c>
      <c r="AM37" s="75">
        <v>0</v>
      </c>
      <c r="AN37" s="75">
        <v>0</v>
      </c>
      <c r="AO37" s="75">
        <v>0</v>
      </c>
      <c r="AP37" s="75">
        <v>0</v>
      </c>
      <c r="AQ37" s="85">
        <f t="shared" si="4"/>
        <v>0</v>
      </c>
      <c r="AR37" s="107"/>
      <c r="AS37" s="18"/>
    </row>
    <row r="38" spans="1:45" s="2" customFormat="1" ht="16.5" customHeight="1">
      <c r="A38" s="22"/>
      <c r="B38" s="104"/>
      <c r="C38" s="430" t="s">
        <v>54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71">
        <v>0</v>
      </c>
      <c r="N38" s="71">
        <v>0</v>
      </c>
      <c r="O38" s="71">
        <v>0</v>
      </c>
      <c r="P38" s="71">
        <v>33.632605526999996</v>
      </c>
      <c r="Q38" s="71">
        <v>0</v>
      </c>
      <c r="R38" s="71">
        <v>0</v>
      </c>
      <c r="S38" s="71">
        <v>0</v>
      </c>
      <c r="T38" s="71">
        <v>0</v>
      </c>
      <c r="U38" s="71">
        <v>0</v>
      </c>
      <c r="V38" s="71">
        <v>0</v>
      </c>
      <c r="W38" s="71">
        <v>0</v>
      </c>
      <c r="X38" s="71">
        <v>0</v>
      </c>
      <c r="Y38" s="71">
        <v>0</v>
      </c>
      <c r="Z38" s="71">
        <v>0</v>
      </c>
      <c r="AA38" s="71">
        <v>0</v>
      </c>
      <c r="AB38" s="71">
        <v>0</v>
      </c>
      <c r="AC38" s="71">
        <v>0</v>
      </c>
      <c r="AD38" s="71">
        <v>0</v>
      </c>
      <c r="AE38" s="71">
        <v>49.031989432401872</v>
      </c>
      <c r="AF38" s="71">
        <v>0</v>
      </c>
      <c r="AG38" s="71">
        <v>0</v>
      </c>
      <c r="AH38" s="71">
        <v>0</v>
      </c>
      <c r="AI38" s="71">
        <v>0</v>
      </c>
      <c r="AJ38" s="71">
        <v>0</v>
      </c>
      <c r="AK38" s="71">
        <v>0</v>
      </c>
      <c r="AL38" s="71">
        <v>0</v>
      </c>
      <c r="AM38" s="71">
        <v>0</v>
      </c>
      <c r="AN38" s="71">
        <v>3</v>
      </c>
      <c r="AO38" s="71">
        <v>0</v>
      </c>
      <c r="AP38" s="71">
        <v>0</v>
      </c>
      <c r="AQ38" s="85">
        <f t="shared" si="4"/>
        <v>85.664594959401867</v>
      </c>
      <c r="AR38" s="135"/>
      <c r="AS38" s="26"/>
    </row>
    <row r="39" spans="1:45" s="7" customFormat="1" ht="16.5" customHeight="1">
      <c r="A39" s="28"/>
      <c r="B39" s="103"/>
      <c r="C39" s="388" t="s">
        <v>45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112">
        <v>0</v>
      </c>
      <c r="M39" s="112">
        <v>0</v>
      </c>
      <c r="N39" s="112">
        <v>0</v>
      </c>
      <c r="O39" s="72">
        <v>0</v>
      </c>
      <c r="P39" s="72">
        <v>33.632605526999996</v>
      </c>
      <c r="Q39" s="72">
        <v>0</v>
      </c>
      <c r="R39" s="72">
        <v>0</v>
      </c>
      <c r="S39" s="72">
        <v>0</v>
      </c>
      <c r="T39" s="72">
        <v>0</v>
      </c>
      <c r="U39" s="72">
        <v>0</v>
      </c>
      <c r="V39" s="72">
        <v>0</v>
      </c>
      <c r="W39" s="72">
        <v>0</v>
      </c>
      <c r="X39" s="74">
        <v>0</v>
      </c>
      <c r="Y39" s="74">
        <v>0</v>
      </c>
      <c r="Z39" s="75">
        <v>0</v>
      </c>
      <c r="AA39" s="75">
        <v>0</v>
      </c>
      <c r="AB39" s="75">
        <v>0</v>
      </c>
      <c r="AC39" s="75">
        <v>0</v>
      </c>
      <c r="AD39" s="75">
        <v>0</v>
      </c>
      <c r="AE39" s="75">
        <v>49.031989432401872</v>
      </c>
      <c r="AF39" s="75">
        <v>0</v>
      </c>
      <c r="AG39" s="75">
        <v>0</v>
      </c>
      <c r="AH39" s="75">
        <v>0</v>
      </c>
      <c r="AI39" s="75">
        <v>0</v>
      </c>
      <c r="AJ39" s="75">
        <v>0</v>
      </c>
      <c r="AK39" s="75">
        <v>0</v>
      </c>
      <c r="AL39" s="75">
        <v>0</v>
      </c>
      <c r="AM39" s="75">
        <v>0</v>
      </c>
      <c r="AN39" s="75">
        <v>3</v>
      </c>
      <c r="AO39" s="75">
        <v>0</v>
      </c>
      <c r="AP39" s="75">
        <v>0</v>
      </c>
      <c r="AQ39" s="85">
        <f t="shared" si="4"/>
        <v>85.664594959401867</v>
      </c>
      <c r="AR39" s="107"/>
      <c r="AS39" s="18"/>
    </row>
    <row r="40" spans="1:45" s="7" customFormat="1" ht="16.5" customHeight="1">
      <c r="A40" s="28"/>
      <c r="B40" s="103"/>
      <c r="C40" s="388" t="s">
        <v>46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112">
        <v>0</v>
      </c>
      <c r="M40" s="112">
        <v>0</v>
      </c>
      <c r="N40" s="112">
        <v>0</v>
      </c>
      <c r="O40" s="72">
        <v>0</v>
      </c>
      <c r="P40" s="72">
        <v>0</v>
      </c>
      <c r="Q40" s="72">
        <v>0</v>
      </c>
      <c r="R40" s="72">
        <v>0</v>
      </c>
      <c r="S40" s="72">
        <v>0</v>
      </c>
      <c r="T40" s="72">
        <v>0</v>
      </c>
      <c r="U40" s="72">
        <v>0</v>
      </c>
      <c r="V40" s="72">
        <v>0</v>
      </c>
      <c r="W40" s="72">
        <v>0</v>
      </c>
      <c r="X40" s="74">
        <v>0</v>
      </c>
      <c r="Y40" s="74">
        <v>0</v>
      </c>
      <c r="Z40" s="75">
        <v>0</v>
      </c>
      <c r="AA40" s="75">
        <v>0</v>
      </c>
      <c r="AB40" s="75">
        <v>0</v>
      </c>
      <c r="AC40" s="75">
        <v>0</v>
      </c>
      <c r="AD40" s="75">
        <v>0</v>
      </c>
      <c r="AE40" s="75">
        <v>0</v>
      </c>
      <c r="AF40" s="75">
        <v>0</v>
      </c>
      <c r="AG40" s="75">
        <v>0</v>
      </c>
      <c r="AH40" s="75">
        <v>0</v>
      </c>
      <c r="AI40" s="75">
        <v>0</v>
      </c>
      <c r="AJ40" s="75">
        <v>0</v>
      </c>
      <c r="AK40" s="75">
        <v>0</v>
      </c>
      <c r="AL40" s="75">
        <v>0</v>
      </c>
      <c r="AM40" s="75">
        <v>0</v>
      </c>
      <c r="AN40" s="75">
        <v>0</v>
      </c>
      <c r="AO40" s="75">
        <v>0</v>
      </c>
      <c r="AP40" s="75">
        <v>0</v>
      </c>
      <c r="AQ40" s="85">
        <f t="shared" si="4"/>
        <v>0</v>
      </c>
      <c r="AR40" s="107"/>
      <c r="AS40" s="18"/>
    </row>
    <row r="41" spans="1:45" s="2" customFormat="1" ht="24.95" customHeight="1">
      <c r="A41" s="22"/>
      <c r="B41" s="104"/>
      <c r="C41" s="510" t="s">
        <v>55</v>
      </c>
      <c r="D41" s="112">
        <f t="shared" ref="D41:AP41" si="5">+SUM(D38,D35,D32)</f>
        <v>0</v>
      </c>
      <c r="E41" s="112">
        <f t="shared" si="5"/>
        <v>0</v>
      </c>
      <c r="F41" s="112">
        <f t="shared" si="5"/>
        <v>0</v>
      </c>
      <c r="G41" s="112">
        <f t="shared" si="5"/>
        <v>0</v>
      </c>
      <c r="H41" s="112">
        <f t="shared" si="5"/>
        <v>0</v>
      </c>
      <c r="I41" s="112">
        <f t="shared" si="5"/>
        <v>0</v>
      </c>
      <c r="J41" s="112">
        <f t="shared" si="5"/>
        <v>0</v>
      </c>
      <c r="K41" s="112">
        <f t="shared" si="5"/>
        <v>0</v>
      </c>
      <c r="L41" s="112">
        <f t="shared" si="5"/>
        <v>0</v>
      </c>
      <c r="M41" s="112">
        <f t="shared" si="5"/>
        <v>0</v>
      </c>
      <c r="N41" s="112">
        <f t="shared" si="5"/>
        <v>0</v>
      </c>
      <c r="O41" s="112">
        <f t="shared" si="5"/>
        <v>0</v>
      </c>
      <c r="P41" s="112">
        <f t="shared" si="5"/>
        <v>40.669429662093513</v>
      </c>
      <c r="Q41" s="112">
        <f t="shared" si="5"/>
        <v>0</v>
      </c>
      <c r="R41" s="112">
        <f t="shared" si="5"/>
        <v>0</v>
      </c>
      <c r="S41" s="112">
        <f t="shared" si="5"/>
        <v>0</v>
      </c>
      <c r="T41" s="112">
        <f t="shared" si="5"/>
        <v>0</v>
      </c>
      <c r="U41" s="112">
        <f t="shared" si="5"/>
        <v>0</v>
      </c>
      <c r="V41" s="112">
        <f t="shared" si="5"/>
        <v>0</v>
      </c>
      <c r="W41" s="112">
        <f t="shared" si="5"/>
        <v>0</v>
      </c>
      <c r="X41" s="112">
        <f t="shared" si="5"/>
        <v>0</v>
      </c>
      <c r="Y41" s="112">
        <f t="shared" si="5"/>
        <v>0</v>
      </c>
      <c r="Z41" s="112">
        <f t="shared" si="5"/>
        <v>0</v>
      </c>
      <c r="AA41" s="112">
        <f t="shared" si="5"/>
        <v>0</v>
      </c>
      <c r="AB41" s="112">
        <f t="shared" si="5"/>
        <v>0</v>
      </c>
      <c r="AC41" s="112">
        <f t="shared" si="5"/>
        <v>0</v>
      </c>
      <c r="AD41" s="112">
        <f t="shared" si="5"/>
        <v>0</v>
      </c>
      <c r="AE41" s="72">
        <f t="shared" si="5"/>
        <v>51.70743943240187</v>
      </c>
      <c r="AF41" s="112">
        <f t="shared" si="5"/>
        <v>0</v>
      </c>
      <c r="AG41" s="112">
        <f t="shared" si="5"/>
        <v>0</v>
      </c>
      <c r="AH41" s="112">
        <f t="shared" si="5"/>
        <v>0</v>
      </c>
      <c r="AI41" s="112">
        <f t="shared" si="5"/>
        <v>0</v>
      </c>
      <c r="AJ41" s="112">
        <f t="shared" si="5"/>
        <v>0</v>
      </c>
      <c r="AK41" s="112">
        <f t="shared" si="5"/>
        <v>0</v>
      </c>
      <c r="AL41" s="112">
        <f t="shared" si="5"/>
        <v>0</v>
      </c>
      <c r="AM41" s="112">
        <f t="shared" si="5"/>
        <v>0</v>
      </c>
      <c r="AN41" s="112">
        <f t="shared" si="5"/>
        <v>3</v>
      </c>
      <c r="AO41" s="112">
        <f t="shared" si="5"/>
        <v>0</v>
      </c>
      <c r="AP41" s="112">
        <f t="shared" si="5"/>
        <v>0</v>
      </c>
      <c r="AQ41" s="85">
        <f t="shared" si="4"/>
        <v>95.37686909449539</v>
      </c>
      <c r="AR41" s="135"/>
      <c r="AS41" s="26"/>
    </row>
    <row r="42" spans="1:45" s="8" customFormat="1" ht="24.95" customHeight="1">
      <c r="A42" s="25"/>
      <c r="B42" s="106"/>
      <c r="C42" s="433" t="s">
        <v>68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2"/>
      <c r="P42" s="72"/>
      <c r="Q42" s="72"/>
      <c r="R42" s="72"/>
      <c r="S42" s="72"/>
      <c r="T42" s="72"/>
      <c r="U42" s="72"/>
      <c r="V42" s="72"/>
      <c r="W42" s="72"/>
      <c r="X42" s="74"/>
      <c r="Y42" s="74"/>
      <c r="Z42" s="75"/>
      <c r="AA42" s="75"/>
      <c r="AB42" s="75"/>
      <c r="AC42" s="75"/>
      <c r="AD42" s="75"/>
      <c r="AE42" s="76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7"/>
      <c r="AR42" s="107"/>
      <c r="AS42" s="21"/>
    </row>
    <row r="43" spans="1:45" s="7" customFormat="1" ht="16.5" customHeight="1">
      <c r="A43" s="28"/>
      <c r="B43" s="101"/>
      <c r="C43" s="430" t="s">
        <v>44</v>
      </c>
      <c r="D43" s="71">
        <v>0</v>
      </c>
      <c r="E43" s="71">
        <v>0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112">
        <v>0</v>
      </c>
      <c r="M43" s="112">
        <v>0</v>
      </c>
      <c r="N43" s="112">
        <v>0</v>
      </c>
      <c r="O43" s="72">
        <v>0</v>
      </c>
      <c r="P43" s="72">
        <v>33.632605526999996</v>
      </c>
      <c r="Q43" s="72">
        <v>0</v>
      </c>
      <c r="R43" s="72">
        <v>0</v>
      </c>
      <c r="S43" s="72">
        <v>0</v>
      </c>
      <c r="T43" s="72">
        <v>0</v>
      </c>
      <c r="U43" s="72">
        <v>0</v>
      </c>
      <c r="V43" s="72">
        <v>0</v>
      </c>
      <c r="W43" s="72">
        <v>0</v>
      </c>
      <c r="X43" s="74">
        <v>0</v>
      </c>
      <c r="Y43" s="74">
        <v>0</v>
      </c>
      <c r="Z43" s="75">
        <v>0</v>
      </c>
      <c r="AA43" s="75">
        <v>0</v>
      </c>
      <c r="AB43" s="75">
        <v>0</v>
      </c>
      <c r="AC43" s="75">
        <v>0</v>
      </c>
      <c r="AD43" s="75">
        <v>0</v>
      </c>
      <c r="AE43" s="75">
        <v>77.725020312458796</v>
      </c>
      <c r="AF43" s="75">
        <v>0</v>
      </c>
      <c r="AG43" s="75">
        <v>0</v>
      </c>
      <c r="AH43" s="75">
        <v>0</v>
      </c>
      <c r="AI43" s="75">
        <v>0</v>
      </c>
      <c r="AJ43" s="75">
        <v>0</v>
      </c>
      <c r="AK43" s="75">
        <v>0</v>
      </c>
      <c r="AL43" s="75">
        <v>0</v>
      </c>
      <c r="AM43" s="75">
        <v>0</v>
      </c>
      <c r="AN43" s="75">
        <v>3</v>
      </c>
      <c r="AO43" s="75">
        <v>0</v>
      </c>
      <c r="AP43" s="75">
        <v>0</v>
      </c>
      <c r="AQ43" s="85">
        <f t="shared" ref="AQ43:AQ53" si="6">+SUM(D43:AP43)</f>
        <v>114.35762583945879</v>
      </c>
      <c r="AR43" s="107"/>
      <c r="AS43" s="18"/>
    </row>
    <row r="44" spans="1:45" s="7" customFormat="1" ht="16.5" customHeight="1">
      <c r="A44" s="28"/>
      <c r="B44" s="103"/>
      <c r="C44" s="388" t="s">
        <v>45</v>
      </c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112">
        <v>0</v>
      </c>
      <c r="M44" s="112">
        <v>0</v>
      </c>
      <c r="N44" s="112">
        <v>0</v>
      </c>
      <c r="O44" s="72">
        <v>0</v>
      </c>
      <c r="P44" s="72">
        <v>0</v>
      </c>
      <c r="Q44" s="72">
        <v>0</v>
      </c>
      <c r="R44" s="72">
        <v>0</v>
      </c>
      <c r="S44" s="72">
        <v>0</v>
      </c>
      <c r="T44" s="72">
        <v>0</v>
      </c>
      <c r="U44" s="72">
        <v>0</v>
      </c>
      <c r="V44" s="72">
        <v>0</v>
      </c>
      <c r="W44" s="72">
        <v>0</v>
      </c>
      <c r="X44" s="74">
        <v>0</v>
      </c>
      <c r="Y44" s="74">
        <v>0</v>
      </c>
      <c r="Z44" s="75">
        <v>0</v>
      </c>
      <c r="AA44" s="75">
        <v>0</v>
      </c>
      <c r="AB44" s="75">
        <v>0</v>
      </c>
      <c r="AC44" s="75">
        <v>0</v>
      </c>
      <c r="AD44" s="75">
        <v>0</v>
      </c>
      <c r="AE44" s="75">
        <v>0</v>
      </c>
      <c r="AF44" s="75">
        <v>0</v>
      </c>
      <c r="AG44" s="75">
        <v>0</v>
      </c>
      <c r="AH44" s="75">
        <v>0</v>
      </c>
      <c r="AI44" s="75">
        <v>0</v>
      </c>
      <c r="AJ44" s="75">
        <v>0</v>
      </c>
      <c r="AK44" s="75">
        <v>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85">
        <f t="shared" si="6"/>
        <v>0</v>
      </c>
      <c r="AR44" s="107"/>
      <c r="AS44" s="18"/>
    </row>
    <row r="45" spans="1:45" s="7" customFormat="1" ht="16.5" customHeight="1">
      <c r="A45" s="28"/>
      <c r="B45" s="103"/>
      <c r="C45" s="388" t="s">
        <v>46</v>
      </c>
      <c r="D45" s="71">
        <v>0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112">
        <v>0</v>
      </c>
      <c r="M45" s="112">
        <v>0</v>
      </c>
      <c r="N45" s="112">
        <v>0</v>
      </c>
      <c r="O45" s="72">
        <v>0</v>
      </c>
      <c r="P45" s="72">
        <v>33.632605526999996</v>
      </c>
      <c r="Q45" s="72">
        <v>0</v>
      </c>
      <c r="R45" s="72">
        <v>0</v>
      </c>
      <c r="S45" s="72">
        <v>0</v>
      </c>
      <c r="T45" s="72">
        <v>0</v>
      </c>
      <c r="U45" s="72">
        <v>0</v>
      </c>
      <c r="V45" s="72">
        <v>0</v>
      </c>
      <c r="W45" s="72">
        <v>0</v>
      </c>
      <c r="X45" s="74">
        <v>0</v>
      </c>
      <c r="Y45" s="74">
        <v>0</v>
      </c>
      <c r="Z45" s="75">
        <v>0</v>
      </c>
      <c r="AA45" s="75">
        <v>0</v>
      </c>
      <c r="AB45" s="75">
        <v>0</v>
      </c>
      <c r="AC45" s="75">
        <v>0</v>
      </c>
      <c r="AD45" s="75">
        <v>0</v>
      </c>
      <c r="AE45" s="75">
        <v>77.725020312458796</v>
      </c>
      <c r="AF45" s="75">
        <v>0</v>
      </c>
      <c r="AG45" s="75">
        <v>0</v>
      </c>
      <c r="AH45" s="75">
        <v>0</v>
      </c>
      <c r="AI45" s="75">
        <v>0</v>
      </c>
      <c r="AJ45" s="75">
        <v>0</v>
      </c>
      <c r="AK45" s="75">
        <v>0</v>
      </c>
      <c r="AL45" s="75">
        <v>0</v>
      </c>
      <c r="AM45" s="75">
        <v>0</v>
      </c>
      <c r="AN45" s="75">
        <v>3</v>
      </c>
      <c r="AO45" s="75">
        <v>0</v>
      </c>
      <c r="AP45" s="75">
        <v>0</v>
      </c>
      <c r="AQ45" s="85">
        <f t="shared" si="6"/>
        <v>114.35762583945879</v>
      </c>
      <c r="AR45" s="107"/>
      <c r="AS45" s="18"/>
    </row>
    <row r="46" spans="1:45" s="2" customFormat="1" ht="16.5" customHeight="1">
      <c r="A46" s="22"/>
      <c r="B46" s="104"/>
      <c r="C46" s="430" t="s">
        <v>47</v>
      </c>
      <c r="D46" s="71">
        <v>0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1">
        <v>14.356229547449919</v>
      </c>
      <c r="Q46" s="71">
        <v>0</v>
      </c>
      <c r="R46" s="71">
        <v>0</v>
      </c>
      <c r="S46" s="71">
        <v>0</v>
      </c>
      <c r="T46" s="71">
        <v>0</v>
      </c>
      <c r="U46" s="71">
        <v>0</v>
      </c>
      <c r="V46" s="71">
        <v>0</v>
      </c>
      <c r="W46" s="71">
        <v>0</v>
      </c>
      <c r="X46" s="71">
        <v>0</v>
      </c>
      <c r="Y46" s="71">
        <v>0</v>
      </c>
      <c r="Z46" s="71">
        <v>0</v>
      </c>
      <c r="AA46" s="71">
        <v>0</v>
      </c>
      <c r="AB46" s="71">
        <v>0</v>
      </c>
      <c r="AC46" s="71">
        <v>0</v>
      </c>
      <c r="AD46" s="71">
        <v>0</v>
      </c>
      <c r="AE46" s="71">
        <v>0</v>
      </c>
      <c r="AF46" s="71">
        <v>0</v>
      </c>
      <c r="AG46" s="71">
        <v>0</v>
      </c>
      <c r="AH46" s="71">
        <v>0</v>
      </c>
      <c r="AI46" s="71">
        <v>0</v>
      </c>
      <c r="AJ46" s="71">
        <v>0</v>
      </c>
      <c r="AK46" s="71">
        <v>0</v>
      </c>
      <c r="AL46" s="71">
        <v>0</v>
      </c>
      <c r="AM46" s="71">
        <v>0</v>
      </c>
      <c r="AN46" s="71">
        <v>0</v>
      </c>
      <c r="AO46" s="71">
        <v>0</v>
      </c>
      <c r="AP46" s="71">
        <v>0</v>
      </c>
      <c r="AQ46" s="85">
        <f t="shared" si="6"/>
        <v>14.356229547449919</v>
      </c>
      <c r="AR46" s="135"/>
      <c r="AS46" s="26"/>
    </row>
    <row r="47" spans="1:45" s="7" customFormat="1" ht="16.5" customHeight="1">
      <c r="A47" s="28"/>
      <c r="B47" s="103"/>
      <c r="C47" s="388" t="s">
        <v>45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112">
        <v>0</v>
      </c>
      <c r="M47" s="112">
        <v>0</v>
      </c>
      <c r="N47" s="112">
        <v>0</v>
      </c>
      <c r="O47" s="72">
        <v>0</v>
      </c>
      <c r="P47" s="72">
        <v>0</v>
      </c>
      <c r="Q47" s="72">
        <v>0</v>
      </c>
      <c r="R47" s="72">
        <v>0</v>
      </c>
      <c r="S47" s="72">
        <v>0</v>
      </c>
      <c r="T47" s="72">
        <v>0</v>
      </c>
      <c r="U47" s="72">
        <v>0</v>
      </c>
      <c r="V47" s="72">
        <v>0</v>
      </c>
      <c r="W47" s="72">
        <v>0</v>
      </c>
      <c r="X47" s="74">
        <v>0</v>
      </c>
      <c r="Y47" s="74">
        <v>0</v>
      </c>
      <c r="Z47" s="75">
        <v>0</v>
      </c>
      <c r="AA47" s="75">
        <v>0</v>
      </c>
      <c r="AB47" s="75">
        <v>0</v>
      </c>
      <c r="AC47" s="75">
        <v>0</v>
      </c>
      <c r="AD47" s="75">
        <v>0</v>
      </c>
      <c r="AE47" s="75">
        <v>0</v>
      </c>
      <c r="AF47" s="75">
        <v>0</v>
      </c>
      <c r="AG47" s="75">
        <v>0</v>
      </c>
      <c r="AH47" s="75">
        <v>0</v>
      </c>
      <c r="AI47" s="75">
        <v>0</v>
      </c>
      <c r="AJ47" s="75">
        <v>0</v>
      </c>
      <c r="AK47" s="75">
        <v>0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85">
        <f t="shared" si="6"/>
        <v>0</v>
      </c>
      <c r="AR47" s="107"/>
      <c r="AS47" s="18"/>
    </row>
    <row r="48" spans="1:45" s="7" customFormat="1" ht="16.5" customHeight="1">
      <c r="A48" s="28"/>
      <c r="B48" s="103"/>
      <c r="C48" s="388" t="s">
        <v>46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  <c r="J48" s="71">
        <v>0</v>
      </c>
      <c r="K48" s="71">
        <v>0</v>
      </c>
      <c r="L48" s="112">
        <v>0</v>
      </c>
      <c r="M48" s="112">
        <v>0</v>
      </c>
      <c r="N48" s="112">
        <v>0</v>
      </c>
      <c r="O48" s="72">
        <v>0</v>
      </c>
      <c r="P48" s="72">
        <v>14.356229547449919</v>
      </c>
      <c r="Q48" s="72">
        <v>0</v>
      </c>
      <c r="R48" s="72">
        <v>0</v>
      </c>
      <c r="S48" s="72">
        <v>0</v>
      </c>
      <c r="T48" s="72">
        <v>0</v>
      </c>
      <c r="U48" s="72">
        <v>0</v>
      </c>
      <c r="V48" s="72">
        <v>0</v>
      </c>
      <c r="W48" s="72">
        <v>0</v>
      </c>
      <c r="X48" s="74">
        <v>0</v>
      </c>
      <c r="Y48" s="74">
        <v>0</v>
      </c>
      <c r="Z48" s="75">
        <v>0</v>
      </c>
      <c r="AA48" s="75">
        <v>0</v>
      </c>
      <c r="AB48" s="75">
        <v>0</v>
      </c>
      <c r="AC48" s="75">
        <v>0</v>
      </c>
      <c r="AD48" s="75">
        <v>0</v>
      </c>
      <c r="AE48" s="75">
        <v>0</v>
      </c>
      <c r="AF48" s="75">
        <v>0</v>
      </c>
      <c r="AG48" s="75">
        <v>0</v>
      </c>
      <c r="AH48" s="75">
        <v>0</v>
      </c>
      <c r="AI48" s="75">
        <v>0</v>
      </c>
      <c r="AJ48" s="75">
        <v>0</v>
      </c>
      <c r="AK48" s="75">
        <v>0</v>
      </c>
      <c r="AL48" s="75">
        <v>0</v>
      </c>
      <c r="AM48" s="75">
        <v>0</v>
      </c>
      <c r="AN48" s="75">
        <v>0</v>
      </c>
      <c r="AO48" s="75">
        <v>0</v>
      </c>
      <c r="AP48" s="75">
        <v>0</v>
      </c>
      <c r="AQ48" s="85">
        <f t="shared" si="6"/>
        <v>14.356229547449919</v>
      </c>
      <c r="AR48" s="107"/>
      <c r="AS48" s="18"/>
    </row>
    <row r="49" spans="1:45" s="2" customFormat="1" ht="16.5" customHeight="1">
      <c r="A49" s="22"/>
      <c r="B49" s="104"/>
      <c r="C49" s="430" t="s">
        <v>54</v>
      </c>
      <c r="D49" s="71">
        <v>0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  <c r="J49" s="71">
        <v>0</v>
      </c>
      <c r="K49" s="71">
        <v>0</v>
      </c>
      <c r="L49" s="71">
        <v>0</v>
      </c>
      <c r="M49" s="71">
        <v>0</v>
      </c>
      <c r="N49" s="71">
        <v>0</v>
      </c>
      <c r="O49" s="71">
        <v>0</v>
      </c>
      <c r="P49" s="71">
        <v>0</v>
      </c>
      <c r="Q49" s="71">
        <v>0</v>
      </c>
      <c r="R49" s="71">
        <v>0</v>
      </c>
      <c r="S49" s="71">
        <v>0</v>
      </c>
      <c r="T49" s="71">
        <v>0</v>
      </c>
      <c r="U49" s="71">
        <v>0</v>
      </c>
      <c r="V49" s="71">
        <v>0</v>
      </c>
      <c r="W49" s="71">
        <v>0</v>
      </c>
      <c r="X49" s="71">
        <v>0</v>
      </c>
      <c r="Y49" s="71">
        <v>0</v>
      </c>
      <c r="Z49" s="71">
        <v>0</v>
      </c>
      <c r="AA49" s="71">
        <v>0</v>
      </c>
      <c r="AB49" s="71">
        <v>0</v>
      </c>
      <c r="AC49" s="71">
        <v>0</v>
      </c>
      <c r="AD49" s="71">
        <v>0</v>
      </c>
      <c r="AE49" s="71">
        <v>0</v>
      </c>
      <c r="AF49" s="71">
        <v>0</v>
      </c>
      <c r="AG49" s="71">
        <v>0</v>
      </c>
      <c r="AH49" s="71">
        <v>0</v>
      </c>
      <c r="AI49" s="71">
        <v>0</v>
      </c>
      <c r="AJ49" s="71">
        <v>0</v>
      </c>
      <c r="AK49" s="71">
        <v>0</v>
      </c>
      <c r="AL49" s="71">
        <v>0</v>
      </c>
      <c r="AM49" s="71">
        <v>0</v>
      </c>
      <c r="AN49" s="71">
        <v>0</v>
      </c>
      <c r="AO49" s="71">
        <v>0</v>
      </c>
      <c r="AP49" s="71">
        <v>0</v>
      </c>
      <c r="AQ49" s="85">
        <f t="shared" si="6"/>
        <v>0</v>
      </c>
      <c r="AR49" s="135"/>
      <c r="AS49" s="26"/>
    </row>
    <row r="50" spans="1:45" s="7" customFormat="1" ht="16.5" customHeight="1">
      <c r="A50" s="28"/>
      <c r="B50" s="103"/>
      <c r="C50" s="388" t="s">
        <v>45</v>
      </c>
      <c r="D50" s="71">
        <v>0</v>
      </c>
      <c r="E50" s="71">
        <v>0</v>
      </c>
      <c r="F50" s="71">
        <v>0</v>
      </c>
      <c r="G50" s="71">
        <v>0</v>
      </c>
      <c r="H50" s="71">
        <v>0</v>
      </c>
      <c r="I50" s="71">
        <v>0</v>
      </c>
      <c r="J50" s="71">
        <v>0</v>
      </c>
      <c r="K50" s="71">
        <v>0</v>
      </c>
      <c r="L50" s="112">
        <v>0</v>
      </c>
      <c r="M50" s="112">
        <v>0</v>
      </c>
      <c r="N50" s="112">
        <v>0</v>
      </c>
      <c r="O50" s="72">
        <v>0</v>
      </c>
      <c r="P50" s="72">
        <v>0</v>
      </c>
      <c r="Q50" s="72">
        <v>0</v>
      </c>
      <c r="R50" s="72">
        <v>0</v>
      </c>
      <c r="S50" s="72">
        <v>0</v>
      </c>
      <c r="T50" s="72">
        <v>0</v>
      </c>
      <c r="U50" s="72">
        <v>0</v>
      </c>
      <c r="V50" s="72">
        <v>0</v>
      </c>
      <c r="W50" s="72">
        <v>0</v>
      </c>
      <c r="X50" s="74">
        <v>0</v>
      </c>
      <c r="Y50" s="74">
        <v>0</v>
      </c>
      <c r="Z50" s="75">
        <v>0</v>
      </c>
      <c r="AA50" s="75">
        <v>0</v>
      </c>
      <c r="AB50" s="75">
        <v>0</v>
      </c>
      <c r="AC50" s="75">
        <v>0</v>
      </c>
      <c r="AD50" s="75">
        <v>0</v>
      </c>
      <c r="AE50" s="75">
        <v>0</v>
      </c>
      <c r="AF50" s="75">
        <v>0</v>
      </c>
      <c r="AG50" s="75">
        <v>0</v>
      </c>
      <c r="AH50" s="75">
        <v>0</v>
      </c>
      <c r="AI50" s="75">
        <v>0</v>
      </c>
      <c r="AJ50" s="75">
        <v>0</v>
      </c>
      <c r="AK50" s="75">
        <v>0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85">
        <f t="shared" si="6"/>
        <v>0</v>
      </c>
      <c r="AR50" s="107"/>
      <c r="AS50" s="18"/>
    </row>
    <row r="51" spans="1:45" s="7" customFormat="1" ht="16.5" customHeight="1">
      <c r="A51" s="28"/>
      <c r="B51" s="103"/>
      <c r="C51" s="388" t="s">
        <v>46</v>
      </c>
      <c r="D51" s="71">
        <v>0</v>
      </c>
      <c r="E51" s="71">
        <v>0</v>
      </c>
      <c r="F51" s="71">
        <v>0</v>
      </c>
      <c r="G51" s="71">
        <v>0</v>
      </c>
      <c r="H51" s="71">
        <v>0</v>
      </c>
      <c r="I51" s="71">
        <v>0</v>
      </c>
      <c r="J51" s="71">
        <v>0</v>
      </c>
      <c r="K51" s="71">
        <v>0</v>
      </c>
      <c r="L51" s="112">
        <v>0</v>
      </c>
      <c r="M51" s="112">
        <v>0</v>
      </c>
      <c r="N51" s="112">
        <v>0</v>
      </c>
      <c r="O51" s="72">
        <v>0</v>
      </c>
      <c r="P51" s="72">
        <v>0</v>
      </c>
      <c r="Q51" s="72">
        <v>0</v>
      </c>
      <c r="R51" s="72">
        <v>0</v>
      </c>
      <c r="S51" s="72">
        <v>0</v>
      </c>
      <c r="T51" s="72">
        <v>0</v>
      </c>
      <c r="U51" s="72">
        <v>0</v>
      </c>
      <c r="V51" s="72">
        <v>0</v>
      </c>
      <c r="W51" s="72">
        <v>0</v>
      </c>
      <c r="X51" s="74">
        <v>0</v>
      </c>
      <c r="Y51" s="74">
        <v>0</v>
      </c>
      <c r="Z51" s="75">
        <v>0</v>
      </c>
      <c r="AA51" s="75">
        <v>0</v>
      </c>
      <c r="AB51" s="75">
        <v>0</v>
      </c>
      <c r="AC51" s="75">
        <v>0</v>
      </c>
      <c r="AD51" s="75">
        <v>0</v>
      </c>
      <c r="AE51" s="75">
        <v>0</v>
      </c>
      <c r="AF51" s="75">
        <v>0</v>
      </c>
      <c r="AG51" s="75">
        <v>0</v>
      </c>
      <c r="AH51" s="75">
        <v>0</v>
      </c>
      <c r="AI51" s="75">
        <v>0</v>
      </c>
      <c r="AJ51" s="75">
        <v>0</v>
      </c>
      <c r="AK51" s="75">
        <v>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85">
        <f t="shared" si="6"/>
        <v>0</v>
      </c>
      <c r="AR51" s="107"/>
      <c r="AS51" s="18"/>
    </row>
    <row r="52" spans="1:45" s="2" customFormat="1" ht="24.95" customHeight="1">
      <c r="A52" s="22"/>
      <c r="B52" s="104"/>
      <c r="C52" s="510" t="s">
        <v>55</v>
      </c>
      <c r="D52" s="112">
        <f t="shared" ref="D52:AP52" si="7">+SUM(D49,D46,D43)</f>
        <v>0</v>
      </c>
      <c r="E52" s="112">
        <f t="shared" si="7"/>
        <v>0</v>
      </c>
      <c r="F52" s="112">
        <f t="shared" si="7"/>
        <v>0</v>
      </c>
      <c r="G52" s="112">
        <f t="shared" si="7"/>
        <v>0</v>
      </c>
      <c r="H52" s="112">
        <f t="shared" si="7"/>
        <v>0</v>
      </c>
      <c r="I52" s="112">
        <f t="shared" si="7"/>
        <v>0</v>
      </c>
      <c r="J52" s="112">
        <f t="shared" si="7"/>
        <v>0</v>
      </c>
      <c r="K52" s="112">
        <f t="shared" si="7"/>
        <v>0</v>
      </c>
      <c r="L52" s="112">
        <f t="shared" si="7"/>
        <v>0</v>
      </c>
      <c r="M52" s="112">
        <f t="shared" si="7"/>
        <v>0</v>
      </c>
      <c r="N52" s="112">
        <f t="shared" si="7"/>
        <v>0</v>
      </c>
      <c r="O52" s="112">
        <f t="shared" si="7"/>
        <v>0</v>
      </c>
      <c r="P52" s="112">
        <f t="shared" si="7"/>
        <v>47.988835074449916</v>
      </c>
      <c r="Q52" s="112">
        <f t="shared" si="7"/>
        <v>0</v>
      </c>
      <c r="R52" s="112">
        <f t="shared" si="7"/>
        <v>0</v>
      </c>
      <c r="S52" s="112">
        <f t="shared" si="7"/>
        <v>0</v>
      </c>
      <c r="T52" s="112">
        <f t="shared" si="7"/>
        <v>0</v>
      </c>
      <c r="U52" s="112">
        <f t="shared" si="7"/>
        <v>0</v>
      </c>
      <c r="V52" s="112">
        <f t="shared" si="7"/>
        <v>0</v>
      </c>
      <c r="W52" s="112">
        <f t="shared" si="7"/>
        <v>0</v>
      </c>
      <c r="X52" s="112">
        <f t="shared" si="7"/>
        <v>0</v>
      </c>
      <c r="Y52" s="112">
        <f t="shared" si="7"/>
        <v>0</v>
      </c>
      <c r="Z52" s="112">
        <f t="shared" si="7"/>
        <v>0</v>
      </c>
      <c r="AA52" s="112">
        <f t="shared" si="7"/>
        <v>0</v>
      </c>
      <c r="AB52" s="112">
        <f t="shared" si="7"/>
        <v>0</v>
      </c>
      <c r="AC52" s="112">
        <f t="shared" si="7"/>
        <v>0</v>
      </c>
      <c r="AD52" s="112">
        <f t="shared" si="7"/>
        <v>0</v>
      </c>
      <c r="AE52" s="72">
        <f t="shared" si="7"/>
        <v>77.725020312458796</v>
      </c>
      <c r="AF52" s="112">
        <f t="shared" si="7"/>
        <v>0</v>
      </c>
      <c r="AG52" s="112">
        <f t="shared" si="7"/>
        <v>0</v>
      </c>
      <c r="AH52" s="112">
        <f t="shared" si="7"/>
        <v>0</v>
      </c>
      <c r="AI52" s="112">
        <f t="shared" si="7"/>
        <v>0</v>
      </c>
      <c r="AJ52" s="112">
        <f t="shared" si="7"/>
        <v>0</v>
      </c>
      <c r="AK52" s="112">
        <f t="shared" si="7"/>
        <v>0</v>
      </c>
      <c r="AL52" s="112">
        <f t="shared" si="7"/>
        <v>0</v>
      </c>
      <c r="AM52" s="112">
        <f t="shared" si="7"/>
        <v>0</v>
      </c>
      <c r="AN52" s="112">
        <f t="shared" si="7"/>
        <v>3</v>
      </c>
      <c r="AO52" s="112">
        <f t="shared" si="7"/>
        <v>0</v>
      </c>
      <c r="AP52" s="112">
        <f t="shared" si="7"/>
        <v>0</v>
      </c>
      <c r="AQ52" s="85">
        <f t="shared" si="6"/>
        <v>128.7138553869087</v>
      </c>
      <c r="AR52" s="135"/>
      <c r="AS52" s="26"/>
    </row>
    <row r="53" spans="1:45" s="8" customFormat="1" ht="24.95" customHeight="1">
      <c r="A53" s="25"/>
      <c r="B53" s="106"/>
      <c r="C53" s="433" t="s">
        <v>94</v>
      </c>
      <c r="D53" s="80">
        <f t="shared" ref="D53:AP53" si="8">+D52+D41</f>
        <v>0</v>
      </c>
      <c r="E53" s="80">
        <f t="shared" si="8"/>
        <v>0</v>
      </c>
      <c r="F53" s="80">
        <f t="shared" si="8"/>
        <v>0</v>
      </c>
      <c r="G53" s="80">
        <f t="shared" si="8"/>
        <v>0</v>
      </c>
      <c r="H53" s="80">
        <f t="shared" si="8"/>
        <v>0</v>
      </c>
      <c r="I53" s="80">
        <f t="shared" si="8"/>
        <v>0</v>
      </c>
      <c r="J53" s="80">
        <f t="shared" si="8"/>
        <v>0</v>
      </c>
      <c r="K53" s="80">
        <f t="shared" si="8"/>
        <v>0</v>
      </c>
      <c r="L53" s="80">
        <f t="shared" si="8"/>
        <v>0</v>
      </c>
      <c r="M53" s="80">
        <f t="shared" si="8"/>
        <v>0</v>
      </c>
      <c r="N53" s="80">
        <f t="shared" si="8"/>
        <v>0</v>
      </c>
      <c r="O53" s="80">
        <f t="shared" si="8"/>
        <v>0</v>
      </c>
      <c r="P53" s="80">
        <f t="shared" si="8"/>
        <v>88.65826473654343</v>
      </c>
      <c r="Q53" s="80">
        <f t="shared" si="8"/>
        <v>0</v>
      </c>
      <c r="R53" s="80">
        <f t="shared" si="8"/>
        <v>0</v>
      </c>
      <c r="S53" s="80">
        <f t="shared" si="8"/>
        <v>0</v>
      </c>
      <c r="T53" s="80">
        <f t="shared" si="8"/>
        <v>0</v>
      </c>
      <c r="U53" s="80">
        <f t="shared" si="8"/>
        <v>0</v>
      </c>
      <c r="V53" s="80">
        <f t="shared" si="8"/>
        <v>0</v>
      </c>
      <c r="W53" s="80">
        <f t="shared" si="8"/>
        <v>0</v>
      </c>
      <c r="X53" s="80">
        <f t="shared" si="8"/>
        <v>0</v>
      </c>
      <c r="Y53" s="80">
        <f t="shared" si="8"/>
        <v>0</v>
      </c>
      <c r="Z53" s="80">
        <f t="shared" si="8"/>
        <v>0</v>
      </c>
      <c r="AA53" s="80">
        <f t="shared" si="8"/>
        <v>0</v>
      </c>
      <c r="AB53" s="80">
        <f t="shared" si="8"/>
        <v>0</v>
      </c>
      <c r="AC53" s="80">
        <f t="shared" si="8"/>
        <v>0</v>
      </c>
      <c r="AD53" s="80">
        <f t="shared" si="8"/>
        <v>0</v>
      </c>
      <c r="AE53" s="81">
        <f t="shared" si="8"/>
        <v>129.43245974486067</v>
      </c>
      <c r="AF53" s="80">
        <f t="shared" si="8"/>
        <v>0</v>
      </c>
      <c r="AG53" s="80">
        <f t="shared" si="8"/>
        <v>0</v>
      </c>
      <c r="AH53" s="80">
        <f t="shared" si="8"/>
        <v>0</v>
      </c>
      <c r="AI53" s="80">
        <f t="shared" si="8"/>
        <v>0</v>
      </c>
      <c r="AJ53" s="80">
        <f t="shared" si="8"/>
        <v>0</v>
      </c>
      <c r="AK53" s="80">
        <f t="shared" si="8"/>
        <v>0</v>
      </c>
      <c r="AL53" s="80">
        <f t="shared" si="8"/>
        <v>0</v>
      </c>
      <c r="AM53" s="80">
        <f t="shared" si="8"/>
        <v>0</v>
      </c>
      <c r="AN53" s="80">
        <f t="shared" si="8"/>
        <v>6</v>
      </c>
      <c r="AO53" s="80">
        <f t="shared" si="8"/>
        <v>0</v>
      </c>
      <c r="AP53" s="80">
        <f t="shared" si="8"/>
        <v>0</v>
      </c>
      <c r="AQ53" s="442">
        <f t="shared" si="6"/>
        <v>224.0907244814041</v>
      </c>
      <c r="AR53" s="107"/>
      <c r="AS53" s="21"/>
    </row>
    <row r="54" spans="1:45" s="8" customFormat="1" ht="24.95" customHeight="1">
      <c r="A54" s="25"/>
      <c r="B54" s="106"/>
      <c r="C54" s="433" t="s">
        <v>85</v>
      </c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4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5"/>
      <c r="AR54" s="107"/>
      <c r="AS54" s="21"/>
    </row>
    <row r="55" spans="1:45" s="8" customFormat="1" ht="36.950000000000003" customHeight="1">
      <c r="A55" s="25"/>
      <c r="B55" s="106"/>
      <c r="C55" s="433" t="s">
        <v>95</v>
      </c>
      <c r="D55" s="80">
        <f t="shared" ref="D55:AP55" si="9">+D18+D29+D41+D52+D54</f>
        <v>0</v>
      </c>
      <c r="E55" s="80">
        <f t="shared" si="9"/>
        <v>0</v>
      </c>
      <c r="F55" s="80">
        <f t="shared" si="9"/>
        <v>0</v>
      </c>
      <c r="G55" s="80">
        <f t="shared" si="9"/>
        <v>0</v>
      </c>
      <c r="H55" s="80">
        <f t="shared" si="9"/>
        <v>0</v>
      </c>
      <c r="I55" s="80">
        <f t="shared" si="9"/>
        <v>0</v>
      </c>
      <c r="J55" s="80">
        <f t="shared" si="9"/>
        <v>0</v>
      </c>
      <c r="K55" s="80">
        <f t="shared" si="9"/>
        <v>0</v>
      </c>
      <c r="L55" s="80">
        <f t="shared" si="9"/>
        <v>0</v>
      </c>
      <c r="M55" s="80">
        <f t="shared" si="9"/>
        <v>0</v>
      </c>
      <c r="N55" s="80">
        <f t="shared" si="9"/>
        <v>753.76192500000002</v>
      </c>
      <c r="O55" s="80">
        <f t="shared" si="9"/>
        <v>0</v>
      </c>
      <c r="P55" s="80">
        <f t="shared" si="9"/>
        <v>818.64412853656472</v>
      </c>
      <c r="Q55" s="80">
        <f t="shared" si="9"/>
        <v>0</v>
      </c>
      <c r="R55" s="80">
        <f t="shared" si="9"/>
        <v>0</v>
      </c>
      <c r="S55" s="80">
        <f t="shared" si="9"/>
        <v>0</v>
      </c>
      <c r="T55" s="80">
        <f t="shared" si="9"/>
        <v>0</v>
      </c>
      <c r="U55" s="80">
        <f t="shared" si="9"/>
        <v>0</v>
      </c>
      <c r="V55" s="80">
        <f t="shared" si="9"/>
        <v>0</v>
      </c>
      <c r="W55" s="80">
        <f t="shared" si="9"/>
        <v>0</v>
      </c>
      <c r="X55" s="80">
        <f t="shared" si="9"/>
        <v>0</v>
      </c>
      <c r="Y55" s="80">
        <f t="shared" si="9"/>
        <v>0</v>
      </c>
      <c r="Z55" s="80">
        <f t="shared" si="9"/>
        <v>0</v>
      </c>
      <c r="AA55" s="80">
        <f t="shared" si="9"/>
        <v>0</v>
      </c>
      <c r="AB55" s="80">
        <f t="shared" si="9"/>
        <v>0</v>
      </c>
      <c r="AC55" s="80">
        <f t="shared" si="9"/>
        <v>0</v>
      </c>
      <c r="AD55" s="80">
        <f t="shared" si="9"/>
        <v>0</v>
      </c>
      <c r="AE55" s="81">
        <f t="shared" si="9"/>
        <v>34854.237393435214</v>
      </c>
      <c r="AF55" s="80">
        <f t="shared" si="9"/>
        <v>0</v>
      </c>
      <c r="AG55" s="80">
        <f t="shared" si="9"/>
        <v>0</v>
      </c>
      <c r="AH55" s="80">
        <f t="shared" si="9"/>
        <v>0</v>
      </c>
      <c r="AI55" s="80">
        <f t="shared" si="9"/>
        <v>0</v>
      </c>
      <c r="AJ55" s="80">
        <f t="shared" si="9"/>
        <v>0</v>
      </c>
      <c r="AK55" s="80">
        <f t="shared" si="9"/>
        <v>0</v>
      </c>
      <c r="AL55" s="80">
        <f t="shared" si="9"/>
        <v>0</v>
      </c>
      <c r="AM55" s="80">
        <f t="shared" si="9"/>
        <v>0</v>
      </c>
      <c r="AN55" s="80">
        <f t="shared" si="9"/>
        <v>63.683368999999999</v>
      </c>
      <c r="AO55" s="80">
        <f t="shared" si="9"/>
        <v>0</v>
      </c>
      <c r="AP55" s="80">
        <f t="shared" si="9"/>
        <v>0</v>
      </c>
      <c r="AQ55" s="442">
        <f>+SUM(D55:AP55)+AQ54</f>
        <v>36490.326815971777</v>
      </c>
      <c r="AR55" s="107"/>
      <c r="AS55" s="21"/>
    </row>
    <row r="56" spans="1:45" s="185" customFormat="1" ht="16.5" customHeight="1">
      <c r="A56" s="182"/>
      <c r="B56" s="183"/>
      <c r="C56" s="500" t="s">
        <v>86</v>
      </c>
      <c r="D56" s="507"/>
      <c r="E56" s="507"/>
      <c r="F56" s="507"/>
      <c r="G56" s="507"/>
      <c r="H56" s="507"/>
      <c r="I56" s="507"/>
      <c r="J56" s="507"/>
      <c r="K56" s="507"/>
      <c r="L56" s="507"/>
      <c r="M56" s="507"/>
      <c r="N56" s="507"/>
      <c r="O56" s="507"/>
      <c r="P56" s="507"/>
      <c r="Q56" s="507"/>
      <c r="R56" s="507"/>
      <c r="S56" s="507"/>
      <c r="T56" s="507"/>
      <c r="U56" s="507"/>
      <c r="V56" s="507"/>
      <c r="W56" s="507"/>
      <c r="X56" s="507"/>
      <c r="Y56" s="507"/>
      <c r="Z56" s="507"/>
      <c r="AA56" s="507"/>
      <c r="AB56" s="507"/>
      <c r="AC56" s="507"/>
      <c r="AD56" s="507"/>
      <c r="AE56" s="508"/>
      <c r="AF56" s="507"/>
      <c r="AG56" s="507"/>
      <c r="AH56" s="507"/>
      <c r="AI56" s="507"/>
      <c r="AJ56" s="507"/>
      <c r="AK56" s="507"/>
      <c r="AL56" s="507"/>
      <c r="AM56" s="507"/>
      <c r="AN56" s="507"/>
      <c r="AO56" s="507"/>
      <c r="AP56" s="507"/>
      <c r="AQ56" s="126">
        <v>7097.1796325270006</v>
      </c>
      <c r="AR56" s="509"/>
      <c r="AS56" s="184"/>
    </row>
    <row r="57" spans="1:45" s="16" customFormat="1" ht="16.5" customHeight="1">
      <c r="A57" s="41"/>
      <c r="B57" s="108"/>
      <c r="C57" s="86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8"/>
      <c r="AF57" s="87"/>
      <c r="AG57" s="87"/>
      <c r="AH57" s="87"/>
      <c r="AI57" s="87"/>
      <c r="AJ57" s="87"/>
      <c r="AK57" s="87"/>
      <c r="AL57" s="87"/>
      <c r="AM57" s="87"/>
      <c r="AN57" s="89"/>
      <c r="AO57" s="90"/>
      <c r="AP57" s="88"/>
      <c r="AQ57" s="91"/>
      <c r="AR57" s="109"/>
      <c r="AS57" s="92"/>
    </row>
    <row r="58" spans="1:45"/>
    <row r="59" spans="1:45" hidden="1"/>
  </sheetData>
  <mergeCells count="5">
    <mergeCell ref="C2:AQ2"/>
    <mergeCell ref="D6:AR6"/>
    <mergeCell ref="C3:AS3"/>
    <mergeCell ref="C4:AS4"/>
    <mergeCell ref="C5:AS5"/>
  </mergeCells>
  <phoneticPr fontId="0" type="noConversion"/>
  <conditionalFormatting sqref="Y6:AR6">
    <cfRule type="expression" dxfId="11" priority="17" stopIfTrue="1">
      <formula>COUNTA(Y9:BM56)&lt;&gt;COUNTIF(Y9:BM56,"&gt;=0")</formula>
    </cfRule>
  </conditionalFormatting>
  <conditionalFormatting sqref="D6:F6">
    <cfRule type="expression" dxfId="10" priority="49" stopIfTrue="1">
      <formula>COUNTA(D9:AQ56)&lt;&gt;COUNTIF(D9:AQ56,"&gt;=0")</formula>
    </cfRule>
  </conditionalFormatting>
  <conditionalFormatting sqref="G6:X6">
    <cfRule type="expression" dxfId="9" priority="50" stopIfTrue="1">
      <formula>COUNTA(G9:AS56)&lt;&gt;COUNTIF(G9:AS56,"&gt;=0")</formula>
    </cfRule>
  </conditionalFormatting>
  <conditionalFormatting sqref="D9:AP17">
    <cfRule type="expression" dxfId="8" priority="5" stopIfTrue="1">
      <formula>AND(D9&lt;&gt;"",OR(D9&lt;0,NOT(ISNUMBER(D9))))</formula>
    </cfRule>
  </conditionalFormatting>
  <conditionalFormatting sqref="D20:AP28">
    <cfRule type="expression" dxfId="7" priority="4" stopIfTrue="1">
      <formula>AND(D20&lt;&gt;"",OR(D20&lt;0,NOT(ISNUMBER(D20))))</formula>
    </cfRule>
  </conditionalFormatting>
  <conditionalFormatting sqref="D32:AP40">
    <cfRule type="expression" dxfId="6" priority="3" stopIfTrue="1">
      <formula>AND(D32&lt;&gt;"",OR(D32&lt;0,NOT(ISNUMBER(D32))))</formula>
    </cfRule>
  </conditionalFormatting>
  <conditionalFormatting sqref="D43:AP51">
    <cfRule type="expression" dxfId="5" priority="2" stopIfTrue="1">
      <formula>AND(D43&lt;&gt;"",OR(D43&lt;0,NOT(ISNUMBER(D43))))</formula>
    </cfRule>
  </conditionalFormatting>
  <conditionalFormatting sqref="AQ56">
    <cfRule type="expression" dxfId="4" priority="1" stopIfTrue="1">
      <formula>AND(AQ56&lt;&gt;"",OR(AQ56&lt;0,NOT(ISNUMBER(AQ56))))</formula>
    </cfRule>
  </conditionalFormatting>
  <pageMargins left="0.66" right="0.2" top="1" bottom="1" header="0.5" footer="0.5"/>
  <pageSetup paperSize="8" scale="60" orientation="landscape" r:id="rId1"/>
  <headerFooter alignWithMargins="0">
    <oddFooter>&amp;R2013 Triennial Central Bank Survey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0EB40-2E8B-457F-BB91-07C82213EA48}">
  <sheetPr>
    <outlinePr summaryBelow="0" summaryRight="0"/>
  </sheetPr>
  <dimension ref="A1:AS59"/>
  <sheetViews>
    <sheetView showGridLines="0" zoomScale="70" zoomScaleNormal="70" workbookViewId="0">
      <pane xSplit="3" ySplit="7" topLeftCell="D8" activePane="bottomRight" state="frozen"/>
      <selection activeCell="D9" sqref="D9"/>
      <selection pane="topRight" activeCell="D9" sqref="D9"/>
      <selection pane="bottomLeft" activeCell="D9" sqref="D9"/>
      <selection pane="bottomRight" activeCell="D8" sqref="D8"/>
    </sheetView>
  </sheetViews>
  <sheetFormatPr defaultColWidth="0" defaultRowHeight="12" customHeight="1" zeroHeight="1"/>
  <cols>
    <col min="1" max="2" width="1.7109375" style="23" customWidth="1"/>
    <col min="3" max="3" width="105.140625" style="49" customWidth="1"/>
    <col min="4" max="41" width="6.7109375" style="50" customWidth="1"/>
    <col min="42" max="43" width="7.7109375" style="50" customWidth="1"/>
    <col min="44" max="44" width="1.7109375" style="50" customWidth="1"/>
    <col min="45" max="45" width="1.7109375" style="23" customWidth="1"/>
    <col min="46" max="16384" width="0" style="4" hidden="1"/>
  </cols>
  <sheetData>
    <row r="1" spans="1:45" s="5" customFormat="1" ht="20.100000000000001" customHeight="1">
      <c r="A1" s="14"/>
      <c r="B1" s="415" t="s">
        <v>89</v>
      </c>
      <c r="C1" s="412"/>
      <c r="D1" s="416"/>
      <c r="E1" s="416"/>
      <c r="F1" s="416"/>
      <c r="G1" s="416"/>
      <c r="H1" s="416"/>
      <c r="I1" s="416"/>
      <c r="J1" s="416"/>
      <c r="K1" s="416"/>
      <c r="L1" s="419"/>
      <c r="M1" s="416"/>
      <c r="N1" s="416"/>
      <c r="O1" s="420"/>
      <c r="P1" s="420"/>
      <c r="Q1" s="420"/>
      <c r="R1" s="420"/>
      <c r="S1" s="420"/>
      <c r="T1" s="420"/>
      <c r="U1" s="420"/>
      <c r="V1" s="420"/>
      <c r="W1" s="420"/>
      <c r="X1" s="411"/>
      <c r="Y1" s="411"/>
      <c r="Z1" s="412"/>
      <c r="AA1" s="412"/>
      <c r="AB1" s="412"/>
      <c r="AC1" s="412"/>
      <c r="AD1" s="412"/>
      <c r="AE1" s="412"/>
      <c r="AF1" s="412"/>
      <c r="AG1" s="412"/>
      <c r="AH1" s="412"/>
      <c r="AI1" s="412"/>
      <c r="AJ1" s="412"/>
      <c r="AK1" s="412"/>
      <c r="AL1" s="412"/>
      <c r="AM1" s="412"/>
      <c r="AN1" s="412"/>
      <c r="AO1" s="412"/>
      <c r="AP1" s="412"/>
      <c r="AQ1" s="417"/>
      <c r="AR1" s="412"/>
      <c r="AS1" s="413"/>
    </row>
    <row r="2" spans="1:45" s="5" customFormat="1" ht="20.100000000000001" customHeight="1">
      <c r="A2" s="14"/>
      <c r="B2" s="413"/>
      <c r="C2" s="561" t="s">
        <v>28</v>
      </c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561"/>
      <c r="AH2" s="561"/>
      <c r="AI2" s="561"/>
      <c r="AJ2" s="561"/>
      <c r="AK2" s="561"/>
      <c r="AL2" s="561"/>
      <c r="AM2" s="561"/>
      <c r="AN2" s="561"/>
      <c r="AO2" s="561"/>
      <c r="AP2" s="561"/>
      <c r="AQ2" s="561"/>
      <c r="AR2" s="418"/>
      <c r="AS2" s="413"/>
    </row>
    <row r="3" spans="1:45" s="5" customFormat="1" ht="20.100000000000001" customHeight="1">
      <c r="A3" s="14"/>
      <c r="B3" s="413"/>
      <c r="C3" s="561" t="s">
        <v>90</v>
      </c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561"/>
      <c r="X3" s="561"/>
      <c r="Y3" s="561"/>
      <c r="Z3" s="561"/>
      <c r="AA3" s="561"/>
      <c r="AB3" s="561"/>
      <c r="AC3" s="561"/>
      <c r="AD3" s="561"/>
      <c r="AE3" s="561"/>
      <c r="AF3" s="561"/>
      <c r="AG3" s="561"/>
      <c r="AH3" s="561"/>
      <c r="AI3" s="561"/>
      <c r="AJ3" s="561"/>
      <c r="AK3" s="561"/>
      <c r="AL3" s="561"/>
      <c r="AM3" s="561"/>
      <c r="AN3" s="561"/>
      <c r="AO3" s="561"/>
      <c r="AP3" s="561"/>
      <c r="AQ3" s="561"/>
      <c r="AR3" s="561"/>
      <c r="AS3" s="561"/>
    </row>
    <row r="4" spans="1:45" s="1" customFormat="1" ht="20.100000000000001" customHeight="1">
      <c r="A4" s="47"/>
      <c r="B4" s="421"/>
      <c r="C4" s="573" t="s">
        <v>73</v>
      </c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573"/>
      <c r="T4" s="573"/>
      <c r="U4" s="573"/>
      <c r="V4" s="573"/>
      <c r="W4" s="573"/>
      <c r="X4" s="573"/>
      <c r="Y4" s="573"/>
      <c r="Z4" s="573"/>
      <c r="AA4" s="573"/>
      <c r="AB4" s="573"/>
      <c r="AC4" s="573"/>
      <c r="AD4" s="573"/>
      <c r="AE4" s="573"/>
      <c r="AF4" s="573"/>
      <c r="AG4" s="573"/>
      <c r="AH4" s="573"/>
      <c r="AI4" s="573"/>
      <c r="AJ4" s="573"/>
      <c r="AK4" s="573"/>
      <c r="AL4" s="573"/>
      <c r="AM4" s="573"/>
      <c r="AN4" s="573"/>
      <c r="AO4" s="573"/>
      <c r="AP4" s="573"/>
      <c r="AQ4" s="573"/>
      <c r="AR4" s="573"/>
      <c r="AS4" s="573"/>
    </row>
    <row r="5" spans="1:45" s="5" customFormat="1" ht="20.100000000000001" customHeight="1">
      <c r="A5" s="14"/>
      <c r="B5" s="413"/>
      <c r="C5" s="561" t="s">
        <v>74</v>
      </c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1"/>
      <c r="R5" s="561"/>
      <c r="S5" s="561"/>
      <c r="T5" s="561"/>
      <c r="U5" s="561"/>
      <c r="V5" s="561"/>
      <c r="W5" s="561"/>
      <c r="X5" s="561"/>
      <c r="Y5" s="561"/>
      <c r="Z5" s="561"/>
      <c r="AA5" s="561"/>
      <c r="AB5" s="561"/>
      <c r="AC5" s="561"/>
      <c r="AD5" s="561"/>
      <c r="AE5" s="561"/>
      <c r="AF5" s="561"/>
      <c r="AG5" s="561"/>
      <c r="AH5" s="561"/>
      <c r="AI5" s="561"/>
      <c r="AJ5" s="561"/>
      <c r="AK5" s="561"/>
      <c r="AL5" s="561"/>
      <c r="AM5" s="561"/>
      <c r="AN5" s="561"/>
      <c r="AO5" s="561"/>
      <c r="AP5" s="561"/>
      <c r="AQ5" s="561"/>
      <c r="AR5" s="561"/>
      <c r="AS5" s="561"/>
    </row>
    <row r="6" spans="1:45" s="5" customFormat="1" ht="39.950000000000003" customHeight="1">
      <c r="A6" s="14"/>
      <c r="B6" s="413"/>
      <c r="C6" s="413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4"/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64"/>
      <c r="AA6" s="564"/>
      <c r="AB6" s="564"/>
      <c r="AC6" s="564"/>
      <c r="AD6" s="564"/>
      <c r="AE6" s="564"/>
      <c r="AF6" s="564"/>
      <c r="AG6" s="564"/>
      <c r="AH6" s="564"/>
      <c r="AI6" s="564"/>
      <c r="AJ6" s="564"/>
      <c r="AK6" s="564"/>
      <c r="AL6" s="564"/>
      <c r="AM6" s="564"/>
      <c r="AN6" s="564"/>
      <c r="AO6" s="564"/>
      <c r="AP6" s="564"/>
      <c r="AQ6" s="564"/>
      <c r="AR6" s="564"/>
      <c r="AS6" s="413"/>
    </row>
    <row r="7" spans="1:45" s="6" customFormat="1" ht="27.95" customHeight="1">
      <c r="A7" s="48"/>
      <c r="B7" s="422"/>
      <c r="C7" s="423" t="s">
        <v>75</v>
      </c>
      <c r="D7" s="424" t="s">
        <v>31</v>
      </c>
      <c r="E7" s="424" t="s">
        <v>5</v>
      </c>
      <c r="F7" s="424" t="s">
        <v>38</v>
      </c>
      <c r="G7" s="424" t="s">
        <v>32</v>
      </c>
      <c r="H7" s="424" t="s">
        <v>9</v>
      </c>
      <c r="I7" s="424" t="s">
        <v>4</v>
      </c>
      <c r="J7" s="424" t="s">
        <v>3</v>
      </c>
      <c r="K7" s="424" t="s">
        <v>30</v>
      </c>
      <c r="L7" s="424" t="s">
        <v>21</v>
      </c>
      <c r="M7" s="424" t="s">
        <v>33</v>
      </c>
      <c r="N7" s="424" t="s">
        <v>10</v>
      </c>
      <c r="O7" s="424" t="s">
        <v>7</v>
      </c>
      <c r="P7" s="425" t="s">
        <v>6</v>
      </c>
      <c r="Q7" s="424" t="s">
        <v>2</v>
      </c>
      <c r="R7" s="424" t="s">
        <v>11</v>
      </c>
      <c r="S7" s="424" t="s">
        <v>12</v>
      </c>
      <c r="T7" s="424" t="s">
        <v>22</v>
      </c>
      <c r="U7" s="424" t="s">
        <v>34</v>
      </c>
      <c r="V7" s="424" t="s">
        <v>23</v>
      </c>
      <c r="W7" s="424" t="s">
        <v>1</v>
      </c>
      <c r="X7" s="424" t="s">
        <v>13</v>
      </c>
      <c r="Y7" s="424" t="s">
        <v>14</v>
      </c>
      <c r="Z7" s="424" t="s">
        <v>35</v>
      </c>
      <c r="AA7" s="424" t="s">
        <v>25</v>
      </c>
      <c r="AB7" s="424" t="s">
        <v>24</v>
      </c>
      <c r="AC7" s="424" t="s">
        <v>36</v>
      </c>
      <c r="AD7" s="424" t="s">
        <v>15</v>
      </c>
      <c r="AE7" s="424" t="s">
        <v>16</v>
      </c>
      <c r="AF7" s="424" t="s">
        <v>39</v>
      </c>
      <c r="AG7" s="424" t="s">
        <v>17</v>
      </c>
      <c r="AH7" s="424" t="s">
        <v>37</v>
      </c>
      <c r="AI7" s="424" t="s">
        <v>8</v>
      </c>
      <c r="AJ7" s="424" t="s">
        <v>26</v>
      </c>
      <c r="AK7" s="424" t="s">
        <v>18</v>
      </c>
      <c r="AL7" s="424" t="s">
        <v>40</v>
      </c>
      <c r="AM7" s="424" t="s">
        <v>19</v>
      </c>
      <c r="AN7" s="425" t="s">
        <v>0</v>
      </c>
      <c r="AO7" s="424" t="s">
        <v>20</v>
      </c>
      <c r="AP7" s="428" t="s">
        <v>77</v>
      </c>
      <c r="AQ7" s="427" t="s">
        <v>55</v>
      </c>
      <c r="AR7" s="426"/>
      <c r="AS7" s="414"/>
    </row>
    <row r="8" spans="1:45" s="8" customFormat="1" ht="36.950000000000003" customHeight="1">
      <c r="A8" s="25"/>
      <c r="B8" s="93"/>
      <c r="C8" s="429" t="s">
        <v>91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5"/>
      <c r="P8" s="95"/>
      <c r="Q8" s="95"/>
      <c r="R8" s="95"/>
      <c r="S8" s="95"/>
      <c r="T8" s="95"/>
      <c r="U8" s="95"/>
      <c r="V8" s="95"/>
      <c r="W8" s="95"/>
      <c r="X8" s="96"/>
      <c r="Y8" s="96"/>
      <c r="Z8" s="97"/>
      <c r="AA8" s="97"/>
      <c r="AB8" s="97"/>
      <c r="AC8" s="97"/>
      <c r="AD8" s="97"/>
      <c r="AE8" s="98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9"/>
      <c r="AR8" s="100"/>
      <c r="AS8" s="21"/>
    </row>
    <row r="9" spans="1:45" s="7" customFormat="1" ht="16.5" customHeight="1">
      <c r="A9" s="28"/>
      <c r="B9" s="101"/>
      <c r="C9" s="430" t="s">
        <v>44</v>
      </c>
      <c r="D9" s="512">
        <v>0</v>
      </c>
      <c r="E9" s="512">
        <v>0</v>
      </c>
      <c r="F9" s="512">
        <v>0</v>
      </c>
      <c r="G9" s="512">
        <v>0</v>
      </c>
      <c r="H9" s="512">
        <v>0</v>
      </c>
      <c r="I9" s="512">
        <v>0</v>
      </c>
      <c r="J9" s="512">
        <v>0</v>
      </c>
      <c r="K9" s="512">
        <v>0</v>
      </c>
      <c r="L9" s="512">
        <v>0</v>
      </c>
      <c r="M9" s="512">
        <v>0</v>
      </c>
      <c r="N9" s="512">
        <v>0</v>
      </c>
      <c r="O9" s="512">
        <v>0</v>
      </c>
      <c r="P9" s="512">
        <v>0</v>
      </c>
      <c r="Q9" s="512">
        <v>0</v>
      </c>
      <c r="R9" s="512">
        <v>0</v>
      </c>
      <c r="S9" s="512">
        <v>0</v>
      </c>
      <c r="T9" s="512">
        <v>0</v>
      </c>
      <c r="U9" s="512">
        <v>0</v>
      </c>
      <c r="V9" s="512">
        <v>0</v>
      </c>
      <c r="W9" s="512">
        <v>0</v>
      </c>
      <c r="X9" s="512">
        <v>0</v>
      </c>
      <c r="Y9" s="512">
        <v>0</v>
      </c>
      <c r="Z9" s="512">
        <v>0</v>
      </c>
      <c r="AA9" s="512">
        <v>0</v>
      </c>
      <c r="AB9" s="512">
        <v>0</v>
      </c>
      <c r="AC9" s="512">
        <v>0</v>
      </c>
      <c r="AD9" s="512">
        <v>0</v>
      </c>
      <c r="AE9" s="512">
        <v>13751.972125286538</v>
      </c>
      <c r="AF9" s="512">
        <v>0</v>
      </c>
      <c r="AG9" s="512">
        <v>0</v>
      </c>
      <c r="AH9" s="512">
        <v>0</v>
      </c>
      <c r="AI9" s="512">
        <v>0</v>
      </c>
      <c r="AJ9" s="512">
        <v>0</v>
      </c>
      <c r="AK9" s="512">
        <v>0</v>
      </c>
      <c r="AL9" s="512">
        <v>0</v>
      </c>
      <c r="AM9" s="512">
        <v>0</v>
      </c>
      <c r="AN9" s="512">
        <v>0</v>
      </c>
      <c r="AO9" s="512">
        <v>0</v>
      </c>
      <c r="AP9" s="512">
        <v>0</v>
      </c>
      <c r="AQ9" s="455">
        <f t="shared" ref="AQ9:AQ18" si="0">+SUM(D9:AP9)</f>
        <v>13751.972125286538</v>
      </c>
      <c r="AR9" s="102"/>
      <c r="AS9" s="18"/>
    </row>
    <row r="10" spans="1:45" s="7" customFormat="1" ht="16.5" customHeight="1">
      <c r="A10" s="28"/>
      <c r="B10" s="103"/>
      <c r="C10" s="388" t="s">
        <v>45</v>
      </c>
      <c r="D10" s="512">
        <v>0</v>
      </c>
      <c r="E10" s="512">
        <v>0</v>
      </c>
      <c r="F10" s="512">
        <v>0</v>
      </c>
      <c r="G10" s="512">
        <v>0</v>
      </c>
      <c r="H10" s="512">
        <v>0</v>
      </c>
      <c r="I10" s="512">
        <v>0</v>
      </c>
      <c r="J10" s="512">
        <v>0</v>
      </c>
      <c r="K10" s="512">
        <v>0</v>
      </c>
      <c r="L10" s="512">
        <v>0</v>
      </c>
      <c r="M10" s="512">
        <v>0</v>
      </c>
      <c r="N10" s="512">
        <v>0</v>
      </c>
      <c r="O10" s="512">
        <v>0</v>
      </c>
      <c r="P10" s="512">
        <v>0</v>
      </c>
      <c r="Q10" s="512">
        <v>0</v>
      </c>
      <c r="R10" s="512">
        <v>0</v>
      </c>
      <c r="S10" s="512">
        <v>0</v>
      </c>
      <c r="T10" s="512">
        <v>0</v>
      </c>
      <c r="U10" s="512">
        <v>0</v>
      </c>
      <c r="V10" s="512">
        <v>0</v>
      </c>
      <c r="W10" s="512">
        <v>0</v>
      </c>
      <c r="X10" s="512">
        <v>0</v>
      </c>
      <c r="Y10" s="512">
        <v>0</v>
      </c>
      <c r="Z10" s="512">
        <v>0</v>
      </c>
      <c r="AA10" s="512">
        <v>0</v>
      </c>
      <c r="AB10" s="512">
        <v>0</v>
      </c>
      <c r="AC10" s="512">
        <v>0</v>
      </c>
      <c r="AD10" s="512">
        <v>0</v>
      </c>
      <c r="AE10" s="512">
        <v>2813.7143221770157</v>
      </c>
      <c r="AF10" s="512">
        <v>0</v>
      </c>
      <c r="AG10" s="512">
        <v>0</v>
      </c>
      <c r="AH10" s="512">
        <v>0</v>
      </c>
      <c r="AI10" s="512">
        <v>0</v>
      </c>
      <c r="AJ10" s="512">
        <v>0</v>
      </c>
      <c r="AK10" s="512">
        <v>0</v>
      </c>
      <c r="AL10" s="512">
        <v>0</v>
      </c>
      <c r="AM10" s="512">
        <v>0</v>
      </c>
      <c r="AN10" s="512">
        <v>0</v>
      </c>
      <c r="AO10" s="512">
        <v>0</v>
      </c>
      <c r="AP10" s="512">
        <v>0</v>
      </c>
      <c r="AQ10" s="455">
        <f t="shared" si="0"/>
        <v>2813.7143221770157</v>
      </c>
      <c r="AR10" s="102"/>
      <c r="AS10" s="18"/>
    </row>
    <row r="11" spans="1:45" s="7" customFormat="1" ht="16.5" customHeight="1">
      <c r="A11" s="28"/>
      <c r="B11" s="103"/>
      <c r="C11" s="388" t="s">
        <v>46</v>
      </c>
      <c r="D11" s="512">
        <v>0</v>
      </c>
      <c r="E11" s="512">
        <v>0</v>
      </c>
      <c r="F11" s="512">
        <v>0</v>
      </c>
      <c r="G11" s="512">
        <v>0</v>
      </c>
      <c r="H11" s="512">
        <v>0</v>
      </c>
      <c r="I11" s="512">
        <v>0</v>
      </c>
      <c r="J11" s="512">
        <v>0</v>
      </c>
      <c r="K11" s="512">
        <v>0</v>
      </c>
      <c r="L11" s="512">
        <v>0</v>
      </c>
      <c r="M11" s="512">
        <v>0</v>
      </c>
      <c r="N11" s="512">
        <v>0</v>
      </c>
      <c r="O11" s="512">
        <v>0</v>
      </c>
      <c r="P11" s="512">
        <v>0</v>
      </c>
      <c r="Q11" s="512">
        <v>0</v>
      </c>
      <c r="R11" s="512">
        <v>0</v>
      </c>
      <c r="S11" s="512">
        <v>0</v>
      </c>
      <c r="T11" s="512">
        <v>0</v>
      </c>
      <c r="U11" s="512">
        <v>0</v>
      </c>
      <c r="V11" s="512">
        <v>0</v>
      </c>
      <c r="W11" s="512">
        <v>0</v>
      </c>
      <c r="X11" s="512">
        <v>0</v>
      </c>
      <c r="Y11" s="512">
        <v>0</v>
      </c>
      <c r="Z11" s="512">
        <v>0</v>
      </c>
      <c r="AA11" s="512">
        <v>0</v>
      </c>
      <c r="AB11" s="512">
        <v>0</v>
      </c>
      <c r="AC11" s="512">
        <v>0</v>
      </c>
      <c r="AD11" s="512">
        <v>0</v>
      </c>
      <c r="AE11" s="512">
        <v>10938.257803109522</v>
      </c>
      <c r="AF11" s="512">
        <v>0</v>
      </c>
      <c r="AG11" s="512">
        <v>0</v>
      </c>
      <c r="AH11" s="512">
        <v>0</v>
      </c>
      <c r="AI11" s="512">
        <v>0</v>
      </c>
      <c r="AJ11" s="512">
        <v>0</v>
      </c>
      <c r="AK11" s="512">
        <v>0</v>
      </c>
      <c r="AL11" s="512">
        <v>0</v>
      </c>
      <c r="AM11" s="512">
        <v>0</v>
      </c>
      <c r="AN11" s="512">
        <v>0</v>
      </c>
      <c r="AO11" s="512">
        <v>0</v>
      </c>
      <c r="AP11" s="512">
        <v>0</v>
      </c>
      <c r="AQ11" s="455">
        <f t="shared" si="0"/>
        <v>10938.257803109522</v>
      </c>
      <c r="AR11" s="102"/>
      <c r="AS11" s="18"/>
    </row>
    <row r="12" spans="1:45" s="2" customFormat="1" ht="16.5" customHeight="1">
      <c r="A12" s="22"/>
      <c r="B12" s="104"/>
      <c r="C12" s="430" t="s">
        <v>47</v>
      </c>
      <c r="D12" s="512">
        <v>0</v>
      </c>
      <c r="E12" s="512">
        <v>0</v>
      </c>
      <c r="F12" s="512">
        <v>0</v>
      </c>
      <c r="G12" s="512">
        <v>0</v>
      </c>
      <c r="H12" s="512">
        <v>0</v>
      </c>
      <c r="I12" s="512">
        <v>0</v>
      </c>
      <c r="J12" s="512">
        <v>0</v>
      </c>
      <c r="K12" s="512">
        <v>0</v>
      </c>
      <c r="L12" s="512">
        <v>0</v>
      </c>
      <c r="M12" s="512">
        <v>0</v>
      </c>
      <c r="N12" s="512">
        <v>0</v>
      </c>
      <c r="O12" s="512">
        <v>0</v>
      </c>
      <c r="P12" s="512">
        <v>0</v>
      </c>
      <c r="Q12" s="512">
        <v>0</v>
      </c>
      <c r="R12" s="512">
        <v>0</v>
      </c>
      <c r="S12" s="512">
        <v>0</v>
      </c>
      <c r="T12" s="512">
        <v>0</v>
      </c>
      <c r="U12" s="512">
        <v>0</v>
      </c>
      <c r="V12" s="512">
        <v>0</v>
      </c>
      <c r="W12" s="512">
        <v>0</v>
      </c>
      <c r="X12" s="512">
        <v>0</v>
      </c>
      <c r="Y12" s="512">
        <v>0</v>
      </c>
      <c r="Z12" s="512">
        <v>0</v>
      </c>
      <c r="AA12" s="512">
        <v>0</v>
      </c>
      <c r="AB12" s="512">
        <v>0</v>
      </c>
      <c r="AC12" s="512">
        <v>0</v>
      </c>
      <c r="AD12" s="512">
        <v>0</v>
      </c>
      <c r="AE12" s="512">
        <v>4411.8319164378918</v>
      </c>
      <c r="AF12" s="512">
        <v>0</v>
      </c>
      <c r="AG12" s="512">
        <v>0</v>
      </c>
      <c r="AH12" s="512">
        <v>0</v>
      </c>
      <c r="AI12" s="512">
        <v>0</v>
      </c>
      <c r="AJ12" s="512">
        <v>0</v>
      </c>
      <c r="AK12" s="512">
        <v>0</v>
      </c>
      <c r="AL12" s="512">
        <v>0</v>
      </c>
      <c r="AM12" s="512">
        <v>0</v>
      </c>
      <c r="AN12" s="512">
        <v>0</v>
      </c>
      <c r="AO12" s="512">
        <v>0</v>
      </c>
      <c r="AP12" s="512">
        <v>0</v>
      </c>
      <c r="AQ12" s="455">
        <f t="shared" si="0"/>
        <v>4411.8319164378918</v>
      </c>
      <c r="AR12" s="105"/>
      <c r="AS12" s="26"/>
    </row>
    <row r="13" spans="1:45" s="7" customFormat="1" ht="16.5" customHeight="1">
      <c r="A13" s="28"/>
      <c r="B13" s="103"/>
      <c r="C13" s="388" t="s">
        <v>45</v>
      </c>
      <c r="D13" s="512">
        <v>0</v>
      </c>
      <c r="E13" s="512">
        <v>0</v>
      </c>
      <c r="F13" s="512">
        <v>0</v>
      </c>
      <c r="G13" s="512">
        <v>0</v>
      </c>
      <c r="H13" s="512">
        <v>0</v>
      </c>
      <c r="I13" s="512">
        <v>0</v>
      </c>
      <c r="J13" s="512">
        <v>0</v>
      </c>
      <c r="K13" s="512">
        <v>0</v>
      </c>
      <c r="L13" s="512">
        <v>0</v>
      </c>
      <c r="M13" s="512">
        <v>0</v>
      </c>
      <c r="N13" s="512">
        <v>0</v>
      </c>
      <c r="O13" s="512">
        <v>0</v>
      </c>
      <c r="P13" s="512">
        <v>0</v>
      </c>
      <c r="Q13" s="512">
        <v>0</v>
      </c>
      <c r="R13" s="512">
        <v>0</v>
      </c>
      <c r="S13" s="512">
        <v>0</v>
      </c>
      <c r="T13" s="512">
        <v>0</v>
      </c>
      <c r="U13" s="512">
        <v>0</v>
      </c>
      <c r="V13" s="512">
        <v>0</v>
      </c>
      <c r="W13" s="512">
        <v>0</v>
      </c>
      <c r="X13" s="512">
        <v>0</v>
      </c>
      <c r="Y13" s="512">
        <v>0</v>
      </c>
      <c r="Z13" s="512">
        <v>0</v>
      </c>
      <c r="AA13" s="512">
        <v>0</v>
      </c>
      <c r="AB13" s="512">
        <v>0</v>
      </c>
      <c r="AC13" s="512">
        <v>0</v>
      </c>
      <c r="AD13" s="512">
        <v>0</v>
      </c>
      <c r="AE13" s="512">
        <v>198.97001299999999</v>
      </c>
      <c r="AF13" s="512">
        <v>0</v>
      </c>
      <c r="AG13" s="512">
        <v>0</v>
      </c>
      <c r="AH13" s="512">
        <v>0</v>
      </c>
      <c r="AI13" s="512">
        <v>0</v>
      </c>
      <c r="AJ13" s="512">
        <v>0</v>
      </c>
      <c r="AK13" s="512">
        <v>0</v>
      </c>
      <c r="AL13" s="512">
        <v>0</v>
      </c>
      <c r="AM13" s="512">
        <v>0</v>
      </c>
      <c r="AN13" s="512">
        <v>0</v>
      </c>
      <c r="AO13" s="512">
        <v>0</v>
      </c>
      <c r="AP13" s="512">
        <v>0</v>
      </c>
      <c r="AQ13" s="455">
        <f t="shared" si="0"/>
        <v>198.97001299999999</v>
      </c>
      <c r="AR13" s="102"/>
      <c r="AS13" s="18"/>
    </row>
    <row r="14" spans="1:45" s="7" customFormat="1" ht="16.5" customHeight="1">
      <c r="A14" s="28"/>
      <c r="B14" s="103"/>
      <c r="C14" s="388" t="s">
        <v>46</v>
      </c>
      <c r="D14" s="512">
        <v>0</v>
      </c>
      <c r="E14" s="512">
        <v>0</v>
      </c>
      <c r="F14" s="512">
        <v>0</v>
      </c>
      <c r="G14" s="512">
        <v>0</v>
      </c>
      <c r="H14" s="512">
        <v>0</v>
      </c>
      <c r="I14" s="512">
        <v>0</v>
      </c>
      <c r="J14" s="512">
        <v>0</v>
      </c>
      <c r="K14" s="512">
        <v>0</v>
      </c>
      <c r="L14" s="512">
        <v>0</v>
      </c>
      <c r="M14" s="512">
        <v>0</v>
      </c>
      <c r="N14" s="512">
        <v>0</v>
      </c>
      <c r="O14" s="512">
        <v>0</v>
      </c>
      <c r="P14" s="512">
        <v>0</v>
      </c>
      <c r="Q14" s="512">
        <v>0</v>
      </c>
      <c r="R14" s="512">
        <v>0</v>
      </c>
      <c r="S14" s="512">
        <v>0</v>
      </c>
      <c r="T14" s="512">
        <v>0</v>
      </c>
      <c r="U14" s="512">
        <v>0</v>
      </c>
      <c r="V14" s="512">
        <v>0</v>
      </c>
      <c r="W14" s="512">
        <v>0</v>
      </c>
      <c r="X14" s="512">
        <v>0</v>
      </c>
      <c r="Y14" s="512">
        <v>0</v>
      </c>
      <c r="Z14" s="512">
        <v>0</v>
      </c>
      <c r="AA14" s="512">
        <v>0</v>
      </c>
      <c r="AB14" s="512">
        <v>0</v>
      </c>
      <c r="AC14" s="512">
        <v>0</v>
      </c>
      <c r="AD14" s="512">
        <v>0</v>
      </c>
      <c r="AE14" s="512">
        <v>4212.8619034378917</v>
      </c>
      <c r="AF14" s="512">
        <v>0</v>
      </c>
      <c r="AG14" s="512">
        <v>0</v>
      </c>
      <c r="AH14" s="512">
        <v>0</v>
      </c>
      <c r="AI14" s="512">
        <v>0</v>
      </c>
      <c r="AJ14" s="512">
        <v>0</v>
      </c>
      <c r="AK14" s="512">
        <v>0</v>
      </c>
      <c r="AL14" s="512">
        <v>0</v>
      </c>
      <c r="AM14" s="512">
        <v>0</v>
      </c>
      <c r="AN14" s="512">
        <v>0</v>
      </c>
      <c r="AO14" s="512">
        <v>0</v>
      </c>
      <c r="AP14" s="512">
        <v>0</v>
      </c>
      <c r="AQ14" s="455">
        <f t="shared" si="0"/>
        <v>4212.8619034378917</v>
      </c>
      <c r="AR14" s="102"/>
      <c r="AS14" s="18"/>
    </row>
    <row r="15" spans="1:45" s="2" customFormat="1" ht="16.5" customHeight="1">
      <c r="A15" s="22"/>
      <c r="B15" s="104"/>
      <c r="C15" s="430" t="s">
        <v>54</v>
      </c>
      <c r="D15" s="512">
        <v>0</v>
      </c>
      <c r="E15" s="512">
        <v>0</v>
      </c>
      <c r="F15" s="512">
        <v>0</v>
      </c>
      <c r="G15" s="512">
        <v>0</v>
      </c>
      <c r="H15" s="512">
        <v>0</v>
      </c>
      <c r="I15" s="512">
        <v>0</v>
      </c>
      <c r="J15" s="512">
        <v>0</v>
      </c>
      <c r="K15" s="512">
        <v>0</v>
      </c>
      <c r="L15" s="512">
        <v>0</v>
      </c>
      <c r="M15" s="512">
        <v>0</v>
      </c>
      <c r="N15" s="512">
        <v>0</v>
      </c>
      <c r="O15" s="512">
        <v>0</v>
      </c>
      <c r="P15" s="512">
        <v>0</v>
      </c>
      <c r="Q15" s="512">
        <v>0</v>
      </c>
      <c r="R15" s="512">
        <v>0</v>
      </c>
      <c r="S15" s="512">
        <v>0</v>
      </c>
      <c r="T15" s="512">
        <v>0</v>
      </c>
      <c r="U15" s="512">
        <v>0</v>
      </c>
      <c r="V15" s="512">
        <v>0</v>
      </c>
      <c r="W15" s="512">
        <v>0</v>
      </c>
      <c r="X15" s="512">
        <v>0</v>
      </c>
      <c r="Y15" s="512">
        <v>0</v>
      </c>
      <c r="Z15" s="512">
        <v>0</v>
      </c>
      <c r="AA15" s="512">
        <v>0</v>
      </c>
      <c r="AB15" s="512">
        <v>0</v>
      </c>
      <c r="AC15" s="512">
        <v>0</v>
      </c>
      <c r="AD15" s="512">
        <v>0</v>
      </c>
      <c r="AE15" s="512">
        <v>802.06333099999995</v>
      </c>
      <c r="AF15" s="512">
        <v>0</v>
      </c>
      <c r="AG15" s="512">
        <v>0</v>
      </c>
      <c r="AH15" s="512">
        <v>0</v>
      </c>
      <c r="AI15" s="512">
        <v>0</v>
      </c>
      <c r="AJ15" s="512">
        <v>0</v>
      </c>
      <c r="AK15" s="512">
        <v>0</v>
      </c>
      <c r="AL15" s="512">
        <v>0</v>
      </c>
      <c r="AM15" s="512">
        <v>0</v>
      </c>
      <c r="AN15" s="512">
        <v>0</v>
      </c>
      <c r="AO15" s="512">
        <v>0</v>
      </c>
      <c r="AP15" s="512">
        <v>0</v>
      </c>
      <c r="AQ15" s="455">
        <f t="shared" si="0"/>
        <v>802.06333099999995</v>
      </c>
      <c r="AR15" s="105"/>
      <c r="AS15" s="26"/>
    </row>
    <row r="16" spans="1:45" s="7" customFormat="1" ht="16.5" customHeight="1">
      <c r="A16" s="28"/>
      <c r="B16" s="103"/>
      <c r="C16" s="388" t="s">
        <v>45</v>
      </c>
      <c r="D16" s="512">
        <v>0</v>
      </c>
      <c r="E16" s="512">
        <v>0</v>
      </c>
      <c r="F16" s="512">
        <v>0</v>
      </c>
      <c r="G16" s="512">
        <v>0</v>
      </c>
      <c r="H16" s="512">
        <v>0</v>
      </c>
      <c r="I16" s="512">
        <v>0</v>
      </c>
      <c r="J16" s="512">
        <v>0</v>
      </c>
      <c r="K16" s="512">
        <v>0</v>
      </c>
      <c r="L16" s="512">
        <v>0</v>
      </c>
      <c r="M16" s="512">
        <v>0</v>
      </c>
      <c r="N16" s="512">
        <v>0</v>
      </c>
      <c r="O16" s="512">
        <v>0</v>
      </c>
      <c r="P16" s="512">
        <v>0</v>
      </c>
      <c r="Q16" s="512">
        <v>0</v>
      </c>
      <c r="R16" s="512">
        <v>0</v>
      </c>
      <c r="S16" s="512">
        <v>0</v>
      </c>
      <c r="T16" s="512">
        <v>0</v>
      </c>
      <c r="U16" s="512">
        <v>0</v>
      </c>
      <c r="V16" s="512">
        <v>0</v>
      </c>
      <c r="W16" s="512">
        <v>0</v>
      </c>
      <c r="X16" s="512">
        <v>0</v>
      </c>
      <c r="Y16" s="512">
        <v>0</v>
      </c>
      <c r="Z16" s="512">
        <v>0</v>
      </c>
      <c r="AA16" s="512">
        <v>0</v>
      </c>
      <c r="AB16" s="512">
        <v>0</v>
      </c>
      <c r="AC16" s="512">
        <v>0</v>
      </c>
      <c r="AD16" s="512">
        <v>0</v>
      </c>
      <c r="AE16" s="512">
        <v>0</v>
      </c>
      <c r="AF16" s="512">
        <v>0</v>
      </c>
      <c r="AG16" s="512">
        <v>0</v>
      </c>
      <c r="AH16" s="512">
        <v>0</v>
      </c>
      <c r="AI16" s="512">
        <v>0</v>
      </c>
      <c r="AJ16" s="512">
        <v>0</v>
      </c>
      <c r="AK16" s="512">
        <v>0</v>
      </c>
      <c r="AL16" s="512">
        <v>0</v>
      </c>
      <c r="AM16" s="512">
        <v>0</v>
      </c>
      <c r="AN16" s="512">
        <v>0</v>
      </c>
      <c r="AO16" s="512">
        <v>0</v>
      </c>
      <c r="AP16" s="512">
        <v>0</v>
      </c>
      <c r="AQ16" s="455">
        <f t="shared" si="0"/>
        <v>0</v>
      </c>
      <c r="AR16" s="102"/>
      <c r="AS16" s="18"/>
    </row>
    <row r="17" spans="1:45" s="7" customFormat="1" ht="16.5" customHeight="1">
      <c r="A17" s="28"/>
      <c r="B17" s="103"/>
      <c r="C17" s="388" t="s">
        <v>46</v>
      </c>
      <c r="D17" s="512">
        <v>0</v>
      </c>
      <c r="E17" s="512">
        <v>0</v>
      </c>
      <c r="F17" s="512">
        <v>0</v>
      </c>
      <c r="G17" s="512">
        <v>0</v>
      </c>
      <c r="H17" s="512">
        <v>0</v>
      </c>
      <c r="I17" s="512">
        <v>0</v>
      </c>
      <c r="J17" s="512">
        <v>0</v>
      </c>
      <c r="K17" s="512">
        <v>0</v>
      </c>
      <c r="L17" s="512">
        <v>0</v>
      </c>
      <c r="M17" s="512">
        <v>0</v>
      </c>
      <c r="N17" s="512">
        <v>0</v>
      </c>
      <c r="O17" s="512">
        <v>0</v>
      </c>
      <c r="P17" s="512">
        <v>0</v>
      </c>
      <c r="Q17" s="512">
        <v>0</v>
      </c>
      <c r="R17" s="512">
        <v>0</v>
      </c>
      <c r="S17" s="512">
        <v>0</v>
      </c>
      <c r="T17" s="512">
        <v>0</v>
      </c>
      <c r="U17" s="512">
        <v>0</v>
      </c>
      <c r="V17" s="512">
        <v>0</v>
      </c>
      <c r="W17" s="512">
        <v>0</v>
      </c>
      <c r="X17" s="512">
        <v>0</v>
      </c>
      <c r="Y17" s="512">
        <v>0</v>
      </c>
      <c r="Z17" s="512">
        <v>0</v>
      </c>
      <c r="AA17" s="512">
        <v>0</v>
      </c>
      <c r="AB17" s="512">
        <v>0</v>
      </c>
      <c r="AC17" s="512">
        <v>0</v>
      </c>
      <c r="AD17" s="512">
        <v>0</v>
      </c>
      <c r="AE17" s="512">
        <v>802.06333099999995</v>
      </c>
      <c r="AF17" s="512">
        <v>0</v>
      </c>
      <c r="AG17" s="512">
        <v>0</v>
      </c>
      <c r="AH17" s="512">
        <v>0</v>
      </c>
      <c r="AI17" s="512">
        <v>0</v>
      </c>
      <c r="AJ17" s="512">
        <v>0</v>
      </c>
      <c r="AK17" s="512">
        <v>0</v>
      </c>
      <c r="AL17" s="512">
        <v>0</v>
      </c>
      <c r="AM17" s="512">
        <v>0</v>
      </c>
      <c r="AN17" s="512">
        <v>0</v>
      </c>
      <c r="AO17" s="512">
        <v>0</v>
      </c>
      <c r="AP17" s="512">
        <v>0</v>
      </c>
      <c r="AQ17" s="455">
        <f t="shared" si="0"/>
        <v>802.06333099999995</v>
      </c>
      <c r="AR17" s="102"/>
      <c r="AS17" s="18"/>
    </row>
    <row r="18" spans="1:45" s="2" customFormat="1" ht="24.95" customHeight="1">
      <c r="A18" s="22"/>
      <c r="B18" s="104"/>
      <c r="C18" s="510" t="s">
        <v>55</v>
      </c>
      <c r="D18" s="513">
        <f t="shared" ref="D18:AP18" si="1">+SUM(D15,D12,D9)</f>
        <v>0</v>
      </c>
      <c r="E18" s="513">
        <f t="shared" si="1"/>
        <v>0</v>
      </c>
      <c r="F18" s="513">
        <f t="shared" si="1"/>
        <v>0</v>
      </c>
      <c r="G18" s="513">
        <f t="shared" si="1"/>
        <v>0</v>
      </c>
      <c r="H18" s="513">
        <f t="shared" si="1"/>
        <v>0</v>
      </c>
      <c r="I18" s="513">
        <f t="shared" si="1"/>
        <v>0</v>
      </c>
      <c r="J18" s="513">
        <f t="shared" si="1"/>
        <v>0</v>
      </c>
      <c r="K18" s="513">
        <f t="shared" si="1"/>
        <v>0</v>
      </c>
      <c r="L18" s="513">
        <f t="shared" si="1"/>
        <v>0</v>
      </c>
      <c r="M18" s="513">
        <f t="shared" si="1"/>
        <v>0</v>
      </c>
      <c r="N18" s="513">
        <f t="shared" si="1"/>
        <v>0</v>
      </c>
      <c r="O18" s="513">
        <f t="shared" si="1"/>
        <v>0</v>
      </c>
      <c r="P18" s="513">
        <f t="shared" si="1"/>
        <v>0</v>
      </c>
      <c r="Q18" s="513">
        <f t="shared" si="1"/>
        <v>0</v>
      </c>
      <c r="R18" s="513">
        <f t="shared" si="1"/>
        <v>0</v>
      </c>
      <c r="S18" s="513">
        <f t="shared" si="1"/>
        <v>0</v>
      </c>
      <c r="T18" s="513">
        <f t="shared" si="1"/>
        <v>0</v>
      </c>
      <c r="U18" s="513">
        <f t="shared" si="1"/>
        <v>0</v>
      </c>
      <c r="V18" s="513">
        <f t="shared" si="1"/>
        <v>0</v>
      </c>
      <c r="W18" s="513">
        <f t="shared" si="1"/>
        <v>0</v>
      </c>
      <c r="X18" s="513">
        <f t="shared" si="1"/>
        <v>0</v>
      </c>
      <c r="Y18" s="513">
        <f t="shared" si="1"/>
        <v>0</v>
      </c>
      <c r="Z18" s="513">
        <f t="shared" si="1"/>
        <v>0</v>
      </c>
      <c r="AA18" s="513">
        <f t="shared" si="1"/>
        <v>0</v>
      </c>
      <c r="AB18" s="513">
        <f t="shared" si="1"/>
        <v>0</v>
      </c>
      <c r="AC18" s="513">
        <f t="shared" si="1"/>
        <v>0</v>
      </c>
      <c r="AD18" s="513">
        <f t="shared" si="1"/>
        <v>0</v>
      </c>
      <c r="AE18" s="513">
        <f t="shared" si="1"/>
        <v>18965.867372724431</v>
      </c>
      <c r="AF18" s="513">
        <f t="shared" si="1"/>
        <v>0</v>
      </c>
      <c r="AG18" s="513">
        <f t="shared" si="1"/>
        <v>0</v>
      </c>
      <c r="AH18" s="513">
        <f t="shared" si="1"/>
        <v>0</v>
      </c>
      <c r="AI18" s="513">
        <f t="shared" si="1"/>
        <v>0</v>
      </c>
      <c r="AJ18" s="513">
        <f t="shared" si="1"/>
        <v>0</v>
      </c>
      <c r="AK18" s="513">
        <f t="shared" si="1"/>
        <v>0</v>
      </c>
      <c r="AL18" s="513">
        <f t="shared" si="1"/>
        <v>0</v>
      </c>
      <c r="AM18" s="513">
        <f t="shared" si="1"/>
        <v>0</v>
      </c>
      <c r="AN18" s="513">
        <f t="shared" si="1"/>
        <v>0</v>
      </c>
      <c r="AO18" s="513">
        <f t="shared" si="1"/>
        <v>0</v>
      </c>
      <c r="AP18" s="513">
        <f t="shared" si="1"/>
        <v>0</v>
      </c>
      <c r="AQ18" s="463">
        <f t="shared" si="0"/>
        <v>18965.867372724431</v>
      </c>
      <c r="AR18" s="105"/>
      <c r="AS18" s="26"/>
    </row>
    <row r="19" spans="1:45" s="8" customFormat="1" ht="36.950000000000003" customHeight="1">
      <c r="A19" s="25"/>
      <c r="B19" s="106"/>
      <c r="C19" s="431" t="s">
        <v>92</v>
      </c>
      <c r="D19" s="512"/>
      <c r="E19" s="512"/>
      <c r="F19" s="512"/>
      <c r="G19" s="512"/>
      <c r="H19" s="512"/>
      <c r="I19" s="512"/>
      <c r="J19" s="512"/>
      <c r="K19" s="512"/>
      <c r="L19" s="512"/>
      <c r="M19" s="512"/>
      <c r="N19" s="512"/>
      <c r="O19" s="514"/>
      <c r="P19" s="514"/>
      <c r="Q19" s="514"/>
      <c r="R19" s="514"/>
      <c r="S19" s="514"/>
      <c r="T19" s="514"/>
      <c r="U19" s="514"/>
      <c r="V19" s="514"/>
      <c r="W19" s="514"/>
      <c r="X19" s="515"/>
      <c r="Y19" s="515"/>
      <c r="Z19" s="516"/>
      <c r="AA19" s="516"/>
      <c r="AB19" s="516"/>
      <c r="AC19" s="516"/>
      <c r="AD19" s="516"/>
      <c r="AE19" s="516"/>
      <c r="AF19" s="516"/>
      <c r="AG19" s="516"/>
      <c r="AH19" s="516"/>
      <c r="AI19" s="516"/>
      <c r="AJ19" s="516"/>
      <c r="AK19" s="516"/>
      <c r="AL19" s="516"/>
      <c r="AM19" s="516"/>
      <c r="AN19" s="516"/>
      <c r="AO19" s="516"/>
      <c r="AP19" s="516"/>
      <c r="AQ19" s="517"/>
      <c r="AR19" s="107"/>
      <c r="AS19" s="21"/>
    </row>
    <row r="20" spans="1:45" s="7" customFormat="1" ht="16.5" customHeight="1">
      <c r="A20" s="28"/>
      <c r="B20" s="101"/>
      <c r="C20" s="430" t="s">
        <v>44</v>
      </c>
      <c r="D20" s="512">
        <v>0</v>
      </c>
      <c r="E20" s="512">
        <v>0</v>
      </c>
      <c r="F20" s="512">
        <v>0</v>
      </c>
      <c r="G20" s="512">
        <v>0</v>
      </c>
      <c r="H20" s="512">
        <v>0</v>
      </c>
      <c r="I20" s="512">
        <v>0</v>
      </c>
      <c r="J20" s="512">
        <v>0</v>
      </c>
      <c r="K20" s="512">
        <v>0</v>
      </c>
      <c r="L20" s="518">
        <v>0</v>
      </c>
      <c r="M20" s="518">
        <v>0</v>
      </c>
      <c r="N20" s="518">
        <v>249.91775900000002</v>
      </c>
      <c r="O20" s="514">
        <v>0</v>
      </c>
      <c r="P20" s="514">
        <v>369.53352947004316</v>
      </c>
      <c r="Q20" s="514">
        <v>0</v>
      </c>
      <c r="R20" s="514">
        <v>0</v>
      </c>
      <c r="S20" s="514">
        <v>0</v>
      </c>
      <c r="T20" s="514">
        <v>0</v>
      </c>
      <c r="U20" s="514">
        <v>0</v>
      </c>
      <c r="V20" s="514">
        <v>0</v>
      </c>
      <c r="W20" s="514">
        <v>0</v>
      </c>
      <c r="X20" s="515">
        <v>0</v>
      </c>
      <c r="Y20" s="515">
        <v>0</v>
      </c>
      <c r="Z20" s="516">
        <v>0</v>
      </c>
      <c r="AA20" s="516">
        <v>0</v>
      </c>
      <c r="AB20" s="516">
        <v>0</v>
      </c>
      <c r="AC20" s="516">
        <v>0</v>
      </c>
      <c r="AD20" s="516">
        <v>0</v>
      </c>
      <c r="AE20" s="519">
        <v>11078.800884273503</v>
      </c>
      <c r="AF20" s="516">
        <v>0</v>
      </c>
      <c r="AG20" s="516">
        <v>0</v>
      </c>
      <c r="AH20" s="516">
        <v>0</v>
      </c>
      <c r="AI20" s="516">
        <v>0</v>
      </c>
      <c r="AJ20" s="516">
        <v>0</v>
      </c>
      <c r="AK20" s="516">
        <v>0</v>
      </c>
      <c r="AL20" s="516">
        <v>0</v>
      </c>
      <c r="AM20" s="516">
        <v>0</v>
      </c>
      <c r="AN20" s="516">
        <v>12.683368999999999</v>
      </c>
      <c r="AO20" s="516">
        <v>0</v>
      </c>
      <c r="AP20" s="516">
        <v>0</v>
      </c>
      <c r="AQ20" s="455">
        <f t="shared" ref="AQ20:AQ29" si="2">+SUM(D20:AP20)</f>
        <v>11710.935541743547</v>
      </c>
      <c r="AR20" s="102"/>
      <c r="AS20" s="18"/>
    </row>
    <row r="21" spans="1:45" s="7" customFormat="1" ht="16.5" customHeight="1">
      <c r="A21" s="28"/>
      <c r="B21" s="103"/>
      <c r="C21" s="388" t="s">
        <v>45</v>
      </c>
      <c r="D21" s="512">
        <v>0</v>
      </c>
      <c r="E21" s="512">
        <v>0</v>
      </c>
      <c r="F21" s="512">
        <v>0</v>
      </c>
      <c r="G21" s="512">
        <v>0</v>
      </c>
      <c r="H21" s="512">
        <v>0</v>
      </c>
      <c r="I21" s="512">
        <v>0</v>
      </c>
      <c r="J21" s="512">
        <v>0</v>
      </c>
      <c r="K21" s="512">
        <v>0</v>
      </c>
      <c r="L21" s="518">
        <v>0</v>
      </c>
      <c r="M21" s="518">
        <v>0</v>
      </c>
      <c r="N21" s="518">
        <v>0</v>
      </c>
      <c r="O21" s="514">
        <v>0</v>
      </c>
      <c r="P21" s="514">
        <v>35.289475397977846</v>
      </c>
      <c r="Q21" s="514">
        <v>0</v>
      </c>
      <c r="R21" s="514">
        <v>0</v>
      </c>
      <c r="S21" s="514">
        <v>0</v>
      </c>
      <c r="T21" s="514">
        <v>0</v>
      </c>
      <c r="U21" s="514">
        <v>0</v>
      </c>
      <c r="V21" s="514">
        <v>0</v>
      </c>
      <c r="W21" s="514">
        <v>0</v>
      </c>
      <c r="X21" s="515">
        <v>0</v>
      </c>
      <c r="Y21" s="515">
        <v>0</v>
      </c>
      <c r="Z21" s="516">
        <v>0</v>
      </c>
      <c r="AA21" s="516">
        <v>0</v>
      </c>
      <c r="AB21" s="516">
        <v>0</v>
      </c>
      <c r="AC21" s="516">
        <v>0</v>
      </c>
      <c r="AD21" s="516">
        <v>0</v>
      </c>
      <c r="AE21" s="519">
        <v>4690.0798476596019</v>
      </c>
      <c r="AF21" s="516">
        <v>0</v>
      </c>
      <c r="AG21" s="516">
        <v>0</v>
      </c>
      <c r="AH21" s="516">
        <v>0</v>
      </c>
      <c r="AI21" s="516">
        <v>0</v>
      </c>
      <c r="AJ21" s="516">
        <v>0</v>
      </c>
      <c r="AK21" s="516">
        <v>0</v>
      </c>
      <c r="AL21" s="516">
        <v>0</v>
      </c>
      <c r="AM21" s="516">
        <v>0</v>
      </c>
      <c r="AN21" s="516">
        <v>0</v>
      </c>
      <c r="AO21" s="516">
        <v>0</v>
      </c>
      <c r="AP21" s="516">
        <v>0</v>
      </c>
      <c r="AQ21" s="455">
        <f t="shared" si="2"/>
        <v>4725.36932305758</v>
      </c>
      <c r="AR21" s="102"/>
      <c r="AS21" s="18"/>
    </row>
    <row r="22" spans="1:45" s="7" customFormat="1" ht="16.5" customHeight="1">
      <c r="A22" s="28"/>
      <c r="B22" s="103"/>
      <c r="C22" s="388" t="s">
        <v>46</v>
      </c>
      <c r="D22" s="512">
        <v>0</v>
      </c>
      <c r="E22" s="512">
        <v>0</v>
      </c>
      <c r="F22" s="512">
        <v>0</v>
      </c>
      <c r="G22" s="512">
        <v>0</v>
      </c>
      <c r="H22" s="512">
        <v>0</v>
      </c>
      <c r="I22" s="512">
        <v>0</v>
      </c>
      <c r="J22" s="512">
        <v>0</v>
      </c>
      <c r="K22" s="512">
        <v>0</v>
      </c>
      <c r="L22" s="518">
        <v>0</v>
      </c>
      <c r="M22" s="518">
        <v>0</v>
      </c>
      <c r="N22" s="518">
        <v>249.91775900000002</v>
      </c>
      <c r="O22" s="514">
        <v>0</v>
      </c>
      <c r="P22" s="514">
        <v>334.2440540720653</v>
      </c>
      <c r="Q22" s="514">
        <v>0</v>
      </c>
      <c r="R22" s="514">
        <v>0</v>
      </c>
      <c r="S22" s="514">
        <v>0</v>
      </c>
      <c r="T22" s="514">
        <v>0</v>
      </c>
      <c r="U22" s="514">
        <v>0</v>
      </c>
      <c r="V22" s="514">
        <v>0</v>
      </c>
      <c r="W22" s="514">
        <v>0</v>
      </c>
      <c r="X22" s="515">
        <v>0</v>
      </c>
      <c r="Y22" s="515">
        <v>0</v>
      </c>
      <c r="Z22" s="516">
        <v>0</v>
      </c>
      <c r="AA22" s="516">
        <v>0</v>
      </c>
      <c r="AB22" s="516">
        <v>0</v>
      </c>
      <c r="AC22" s="516">
        <v>0</v>
      </c>
      <c r="AD22" s="516">
        <v>0</v>
      </c>
      <c r="AE22" s="519">
        <v>6388.7210366139025</v>
      </c>
      <c r="AF22" s="516">
        <v>0</v>
      </c>
      <c r="AG22" s="516">
        <v>0</v>
      </c>
      <c r="AH22" s="516">
        <v>0</v>
      </c>
      <c r="AI22" s="516">
        <v>0</v>
      </c>
      <c r="AJ22" s="516">
        <v>0</v>
      </c>
      <c r="AK22" s="516">
        <v>0</v>
      </c>
      <c r="AL22" s="516">
        <v>0</v>
      </c>
      <c r="AM22" s="516">
        <v>0</v>
      </c>
      <c r="AN22" s="516">
        <v>12.683368999999999</v>
      </c>
      <c r="AO22" s="516">
        <v>0</v>
      </c>
      <c r="AP22" s="516">
        <v>0</v>
      </c>
      <c r="AQ22" s="455">
        <f t="shared" si="2"/>
        <v>6985.5662186859681</v>
      </c>
      <c r="AR22" s="102"/>
      <c r="AS22" s="18"/>
    </row>
    <row r="23" spans="1:45" s="2" customFormat="1" ht="16.5" customHeight="1">
      <c r="A23" s="22"/>
      <c r="B23" s="104"/>
      <c r="C23" s="430" t="s">
        <v>47</v>
      </c>
      <c r="D23" s="512">
        <v>0</v>
      </c>
      <c r="E23" s="512">
        <v>0</v>
      </c>
      <c r="F23" s="512">
        <v>0</v>
      </c>
      <c r="G23" s="512">
        <v>0</v>
      </c>
      <c r="H23" s="512">
        <v>0</v>
      </c>
      <c r="I23" s="512">
        <v>0</v>
      </c>
      <c r="J23" s="512">
        <v>0</v>
      </c>
      <c r="K23" s="512">
        <v>0</v>
      </c>
      <c r="L23" s="512">
        <v>0</v>
      </c>
      <c r="M23" s="512">
        <v>0</v>
      </c>
      <c r="N23" s="512">
        <v>131.81679299999999</v>
      </c>
      <c r="O23" s="512">
        <v>0</v>
      </c>
      <c r="P23" s="512">
        <v>84.819010491321364</v>
      </c>
      <c r="Q23" s="512">
        <v>0</v>
      </c>
      <c r="R23" s="512">
        <v>0</v>
      </c>
      <c r="S23" s="512">
        <v>0</v>
      </c>
      <c r="T23" s="512">
        <v>0</v>
      </c>
      <c r="U23" s="512">
        <v>0</v>
      </c>
      <c r="V23" s="512">
        <v>0</v>
      </c>
      <c r="W23" s="512">
        <v>0</v>
      </c>
      <c r="X23" s="512">
        <v>0</v>
      </c>
      <c r="Y23" s="512">
        <v>0</v>
      </c>
      <c r="Z23" s="512">
        <v>0</v>
      </c>
      <c r="AA23" s="512">
        <v>0</v>
      </c>
      <c r="AB23" s="512">
        <v>0</v>
      </c>
      <c r="AC23" s="512">
        <v>0</v>
      </c>
      <c r="AD23" s="512">
        <v>0</v>
      </c>
      <c r="AE23" s="514">
        <v>2409.0489163798438</v>
      </c>
      <c r="AF23" s="512">
        <v>0</v>
      </c>
      <c r="AG23" s="512">
        <v>0</v>
      </c>
      <c r="AH23" s="512">
        <v>0</v>
      </c>
      <c r="AI23" s="512">
        <v>0</v>
      </c>
      <c r="AJ23" s="512">
        <v>0</v>
      </c>
      <c r="AK23" s="512">
        <v>0</v>
      </c>
      <c r="AL23" s="512">
        <v>0</v>
      </c>
      <c r="AM23" s="512">
        <v>0</v>
      </c>
      <c r="AN23" s="512">
        <v>27.5</v>
      </c>
      <c r="AO23" s="512">
        <v>0</v>
      </c>
      <c r="AP23" s="512">
        <v>0</v>
      </c>
      <c r="AQ23" s="455">
        <f t="shared" si="2"/>
        <v>2653.1847198711653</v>
      </c>
      <c r="AR23" s="105"/>
      <c r="AS23" s="26"/>
    </row>
    <row r="24" spans="1:45" s="7" customFormat="1" ht="16.5" customHeight="1">
      <c r="A24" s="28"/>
      <c r="B24" s="103"/>
      <c r="C24" s="388" t="s">
        <v>45</v>
      </c>
      <c r="D24" s="512">
        <v>0</v>
      </c>
      <c r="E24" s="512">
        <v>0</v>
      </c>
      <c r="F24" s="512">
        <v>0</v>
      </c>
      <c r="G24" s="512">
        <v>0</v>
      </c>
      <c r="H24" s="512">
        <v>0</v>
      </c>
      <c r="I24" s="512">
        <v>0</v>
      </c>
      <c r="J24" s="512">
        <v>0</v>
      </c>
      <c r="K24" s="512">
        <v>0</v>
      </c>
      <c r="L24" s="518">
        <v>0</v>
      </c>
      <c r="M24" s="518">
        <v>0</v>
      </c>
      <c r="N24" s="518">
        <v>0</v>
      </c>
      <c r="O24" s="514">
        <v>0</v>
      </c>
      <c r="P24" s="514">
        <v>36.857256010090524</v>
      </c>
      <c r="Q24" s="514">
        <v>0</v>
      </c>
      <c r="R24" s="514">
        <v>0</v>
      </c>
      <c r="S24" s="514">
        <v>0</v>
      </c>
      <c r="T24" s="514">
        <v>0</v>
      </c>
      <c r="U24" s="514">
        <v>0</v>
      </c>
      <c r="V24" s="514">
        <v>0</v>
      </c>
      <c r="W24" s="514">
        <v>0</v>
      </c>
      <c r="X24" s="515">
        <v>0</v>
      </c>
      <c r="Y24" s="515">
        <v>0</v>
      </c>
      <c r="Z24" s="516">
        <v>0</v>
      </c>
      <c r="AA24" s="516">
        <v>0</v>
      </c>
      <c r="AB24" s="516">
        <v>0</v>
      </c>
      <c r="AC24" s="516">
        <v>0</v>
      </c>
      <c r="AD24" s="516">
        <v>0</v>
      </c>
      <c r="AE24" s="519">
        <v>965.06320585417473</v>
      </c>
      <c r="AF24" s="516">
        <v>0</v>
      </c>
      <c r="AG24" s="516">
        <v>0</v>
      </c>
      <c r="AH24" s="516">
        <v>0</v>
      </c>
      <c r="AI24" s="516">
        <v>0</v>
      </c>
      <c r="AJ24" s="516">
        <v>0</v>
      </c>
      <c r="AK24" s="516">
        <v>0</v>
      </c>
      <c r="AL24" s="516">
        <v>0</v>
      </c>
      <c r="AM24" s="516">
        <v>0</v>
      </c>
      <c r="AN24" s="516">
        <v>27.5</v>
      </c>
      <c r="AO24" s="516">
        <v>0</v>
      </c>
      <c r="AP24" s="516">
        <v>0</v>
      </c>
      <c r="AQ24" s="455">
        <f t="shared" si="2"/>
        <v>1029.4204618642652</v>
      </c>
      <c r="AR24" s="102"/>
      <c r="AS24" s="18"/>
    </row>
    <row r="25" spans="1:45" s="7" customFormat="1" ht="16.5" customHeight="1">
      <c r="A25" s="28"/>
      <c r="B25" s="103"/>
      <c r="C25" s="388" t="s">
        <v>46</v>
      </c>
      <c r="D25" s="512">
        <v>0</v>
      </c>
      <c r="E25" s="512">
        <v>0</v>
      </c>
      <c r="F25" s="512">
        <v>0</v>
      </c>
      <c r="G25" s="512">
        <v>0</v>
      </c>
      <c r="H25" s="512">
        <v>0</v>
      </c>
      <c r="I25" s="512">
        <v>0</v>
      </c>
      <c r="J25" s="512">
        <v>0</v>
      </c>
      <c r="K25" s="512">
        <v>0</v>
      </c>
      <c r="L25" s="518">
        <v>0</v>
      </c>
      <c r="M25" s="518">
        <v>0</v>
      </c>
      <c r="N25" s="518">
        <v>131.81679299999999</v>
      </c>
      <c r="O25" s="514">
        <v>0</v>
      </c>
      <c r="P25" s="514">
        <v>47.961754481230848</v>
      </c>
      <c r="Q25" s="514">
        <v>0</v>
      </c>
      <c r="R25" s="514">
        <v>0</v>
      </c>
      <c r="S25" s="514">
        <v>0</v>
      </c>
      <c r="T25" s="514">
        <v>0</v>
      </c>
      <c r="U25" s="514">
        <v>0</v>
      </c>
      <c r="V25" s="514">
        <v>0</v>
      </c>
      <c r="W25" s="514">
        <v>0</v>
      </c>
      <c r="X25" s="515">
        <v>0</v>
      </c>
      <c r="Y25" s="515">
        <v>0</v>
      </c>
      <c r="Z25" s="516">
        <v>0</v>
      </c>
      <c r="AA25" s="516">
        <v>0</v>
      </c>
      <c r="AB25" s="516">
        <v>0</v>
      </c>
      <c r="AC25" s="516">
        <v>0</v>
      </c>
      <c r="AD25" s="516">
        <v>0</v>
      </c>
      <c r="AE25" s="519">
        <v>1443.985710525669</v>
      </c>
      <c r="AF25" s="516">
        <v>0</v>
      </c>
      <c r="AG25" s="516">
        <v>0</v>
      </c>
      <c r="AH25" s="516">
        <v>0</v>
      </c>
      <c r="AI25" s="516">
        <v>0</v>
      </c>
      <c r="AJ25" s="516">
        <v>0</v>
      </c>
      <c r="AK25" s="516">
        <v>0</v>
      </c>
      <c r="AL25" s="516">
        <v>0</v>
      </c>
      <c r="AM25" s="516">
        <v>0</v>
      </c>
      <c r="AN25" s="516">
        <v>0</v>
      </c>
      <c r="AO25" s="516">
        <v>0</v>
      </c>
      <c r="AP25" s="516">
        <v>0</v>
      </c>
      <c r="AQ25" s="455">
        <f t="shared" si="2"/>
        <v>1623.7642580068998</v>
      </c>
      <c r="AR25" s="102"/>
      <c r="AS25" s="18"/>
    </row>
    <row r="26" spans="1:45" s="2" customFormat="1" ht="16.5" customHeight="1">
      <c r="A26" s="22"/>
      <c r="B26" s="104"/>
      <c r="C26" s="430" t="s">
        <v>54</v>
      </c>
      <c r="D26" s="512">
        <v>0</v>
      </c>
      <c r="E26" s="512">
        <v>0</v>
      </c>
      <c r="F26" s="512">
        <v>0</v>
      </c>
      <c r="G26" s="512">
        <v>0</v>
      </c>
      <c r="H26" s="512">
        <v>0</v>
      </c>
      <c r="I26" s="512">
        <v>0</v>
      </c>
      <c r="J26" s="512">
        <v>0</v>
      </c>
      <c r="K26" s="512">
        <v>0</v>
      </c>
      <c r="L26" s="512">
        <v>0</v>
      </c>
      <c r="M26" s="512">
        <v>0</v>
      </c>
      <c r="N26" s="512">
        <v>0</v>
      </c>
      <c r="O26" s="512">
        <v>0</v>
      </c>
      <c r="P26" s="512">
        <v>226.06032083865676</v>
      </c>
      <c r="Q26" s="512">
        <v>0</v>
      </c>
      <c r="R26" s="512">
        <v>0</v>
      </c>
      <c r="S26" s="512">
        <v>0</v>
      </c>
      <c r="T26" s="512">
        <v>0</v>
      </c>
      <c r="U26" s="512">
        <v>0</v>
      </c>
      <c r="V26" s="512">
        <v>0</v>
      </c>
      <c r="W26" s="512">
        <v>0</v>
      </c>
      <c r="X26" s="512">
        <v>0</v>
      </c>
      <c r="Y26" s="512">
        <v>0</v>
      </c>
      <c r="Z26" s="512">
        <v>0</v>
      </c>
      <c r="AA26" s="512">
        <v>0</v>
      </c>
      <c r="AB26" s="512">
        <v>0</v>
      </c>
      <c r="AC26" s="512">
        <v>0</v>
      </c>
      <c r="AD26" s="512">
        <v>0</v>
      </c>
      <c r="AE26" s="514">
        <v>1251.928036312579</v>
      </c>
      <c r="AF26" s="512">
        <v>0</v>
      </c>
      <c r="AG26" s="512">
        <v>0</v>
      </c>
      <c r="AH26" s="512">
        <v>0</v>
      </c>
      <c r="AI26" s="512">
        <v>0</v>
      </c>
      <c r="AJ26" s="512">
        <v>0</v>
      </c>
      <c r="AK26" s="512">
        <v>0</v>
      </c>
      <c r="AL26" s="512">
        <v>0</v>
      </c>
      <c r="AM26" s="512">
        <v>0</v>
      </c>
      <c r="AN26" s="512">
        <v>17.5</v>
      </c>
      <c r="AO26" s="512">
        <v>0</v>
      </c>
      <c r="AP26" s="512">
        <v>0</v>
      </c>
      <c r="AQ26" s="455">
        <f t="shared" si="2"/>
        <v>1495.4883571512357</v>
      </c>
      <c r="AR26" s="105"/>
      <c r="AS26" s="26"/>
    </row>
    <row r="27" spans="1:45" s="7" customFormat="1" ht="16.5" customHeight="1">
      <c r="A27" s="28"/>
      <c r="B27" s="103"/>
      <c r="C27" s="388" t="s">
        <v>45</v>
      </c>
      <c r="D27" s="512">
        <v>0</v>
      </c>
      <c r="E27" s="512">
        <v>0</v>
      </c>
      <c r="F27" s="512">
        <v>0</v>
      </c>
      <c r="G27" s="512">
        <v>0</v>
      </c>
      <c r="H27" s="512">
        <v>0</v>
      </c>
      <c r="I27" s="512">
        <v>0</v>
      </c>
      <c r="J27" s="512">
        <v>0</v>
      </c>
      <c r="K27" s="512">
        <v>0</v>
      </c>
      <c r="L27" s="518">
        <v>0</v>
      </c>
      <c r="M27" s="518">
        <v>0</v>
      </c>
      <c r="N27" s="518">
        <v>0</v>
      </c>
      <c r="O27" s="514">
        <v>0</v>
      </c>
      <c r="P27" s="514">
        <v>226.06032083865676</v>
      </c>
      <c r="Q27" s="514">
        <v>0</v>
      </c>
      <c r="R27" s="514">
        <v>0</v>
      </c>
      <c r="S27" s="514">
        <v>0</v>
      </c>
      <c r="T27" s="514">
        <v>0</v>
      </c>
      <c r="U27" s="514">
        <v>0</v>
      </c>
      <c r="V27" s="514">
        <v>0</v>
      </c>
      <c r="W27" s="514">
        <v>0</v>
      </c>
      <c r="X27" s="515">
        <v>0</v>
      </c>
      <c r="Y27" s="515">
        <v>0</v>
      </c>
      <c r="Z27" s="516">
        <v>0</v>
      </c>
      <c r="AA27" s="516">
        <v>0</v>
      </c>
      <c r="AB27" s="516">
        <v>0</v>
      </c>
      <c r="AC27" s="516">
        <v>0</v>
      </c>
      <c r="AD27" s="516">
        <v>0</v>
      </c>
      <c r="AE27" s="519">
        <v>454.17223131257907</v>
      </c>
      <c r="AF27" s="516">
        <v>0</v>
      </c>
      <c r="AG27" s="516">
        <v>0</v>
      </c>
      <c r="AH27" s="516">
        <v>0</v>
      </c>
      <c r="AI27" s="516">
        <v>0</v>
      </c>
      <c r="AJ27" s="516">
        <v>0</v>
      </c>
      <c r="AK27" s="516">
        <v>0</v>
      </c>
      <c r="AL27" s="516">
        <v>0</v>
      </c>
      <c r="AM27" s="516">
        <v>0</v>
      </c>
      <c r="AN27" s="516">
        <v>0</v>
      </c>
      <c r="AO27" s="516">
        <v>0</v>
      </c>
      <c r="AP27" s="516">
        <v>0</v>
      </c>
      <c r="AQ27" s="455">
        <f t="shared" si="2"/>
        <v>680.23255215123584</v>
      </c>
      <c r="AR27" s="102"/>
      <c r="AS27" s="18"/>
    </row>
    <row r="28" spans="1:45" s="7" customFormat="1" ht="16.5" customHeight="1">
      <c r="A28" s="28"/>
      <c r="B28" s="103"/>
      <c r="C28" s="388" t="s">
        <v>46</v>
      </c>
      <c r="D28" s="512">
        <v>0</v>
      </c>
      <c r="E28" s="512">
        <v>0</v>
      </c>
      <c r="F28" s="512">
        <v>0</v>
      </c>
      <c r="G28" s="512">
        <v>0</v>
      </c>
      <c r="H28" s="512">
        <v>0</v>
      </c>
      <c r="I28" s="512">
        <v>0</v>
      </c>
      <c r="J28" s="512">
        <v>0</v>
      </c>
      <c r="K28" s="512">
        <v>0</v>
      </c>
      <c r="L28" s="518">
        <v>0</v>
      </c>
      <c r="M28" s="518">
        <v>0</v>
      </c>
      <c r="N28" s="518">
        <v>0</v>
      </c>
      <c r="O28" s="514">
        <v>0</v>
      </c>
      <c r="P28" s="514">
        <v>0</v>
      </c>
      <c r="Q28" s="514">
        <v>0</v>
      </c>
      <c r="R28" s="514">
        <v>0</v>
      </c>
      <c r="S28" s="514">
        <v>0</v>
      </c>
      <c r="T28" s="514">
        <v>0</v>
      </c>
      <c r="U28" s="514">
        <v>0</v>
      </c>
      <c r="V28" s="514">
        <v>0</v>
      </c>
      <c r="W28" s="514">
        <v>0</v>
      </c>
      <c r="X28" s="515">
        <v>0</v>
      </c>
      <c r="Y28" s="515">
        <v>0</v>
      </c>
      <c r="Z28" s="516">
        <v>0</v>
      </c>
      <c r="AA28" s="516">
        <v>0</v>
      </c>
      <c r="AB28" s="516">
        <v>0</v>
      </c>
      <c r="AC28" s="516">
        <v>0</v>
      </c>
      <c r="AD28" s="516">
        <v>0</v>
      </c>
      <c r="AE28" s="519">
        <v>797.75580500000001</v>
      </c>
      <c r="AF28" s="516">
        <v>0</v>
      </c>
      <c r="AG28" s="516">
        <v>0</v>
      </c>
      <c r="AH28" s="516">
        <v>0</v>
      </c>
      <c r="AI28" s="516">
        <v>0</v>
      </c>
      <c r="AJ28" s="516">
        <v>0</v>
      </c>
      <c r="AK28" s="516">
        <v>0</v>
      </c>
      <c r="AL28" s="516">
        <v>0</v>
      </c>
      <c r="AM28" s="516">
        <v>0</v>
      </c>
      <c r="AN28" s="516">
        <v>17.5</v>
      </c>
      <c r="AO28" s="516">
        <v>0</v>
      </c>
      <c r="AP28" s="516">
        <v>0</v>
      </c>
      <c r="AQ28" s="455">
        <f t="shared" si="2"/>
        <v>815.25580500000001</v>
      </c>
      <c r="AR28" s="102"/>
      <c r="AS28" s="18"/>
    </row>
    <row r="29" spans="1:45" s="3" customFormat="1" ht="24.95" customHeight="1">
      <c r="A29" s="22"/>
      <c r="B29" s="104"/>
      <c r="C29" s="510" t="s">
        <v>55</v>
      </c>
      <c r="D29" s="513">
        <f t="shared" ref="D29:AP29" si="3">+SUM(D26,D23,D20)</f>
        <v>0</v>
      </c>
      <c r="E29" s="513">
        <f t="shared" si="3"/>
        <v>0</v>
      </c>
      <c r="F29" s="513">
        <f t="shared" si="3"/>
        <v>0</v>
      </c>
      <c r="G29" s="513">
        <f t="shared" si="3"/>
        <v>0</v>
      </c>
      <c r="H29" s="513">
        <f t="shared" si="3"/>
        <v>0</v>
      </c>
      <c r="I29" s="513">
        <f t="shared" si="3"/>
        <v>0</v>
      </c>
      <c r="J29" s="513">
        <f t="shared" si="3"/>
        <v>0</v>
      </c>
      <c r="K29" s="513">
        <f t="shared" si="3"/>
        <v>0</v>
      </c>
      <c r="L29" s="513">
        <f t="shared" si="3"/>
        <v>0</v>
      </c>
      <c r="M29" s="513">
        <f t="shared" si="3"/>
        <v>0</v>
      </c>
      <c r="N29" s="513">
        <f t="shared" si="3"/>
        <v>381.73455200000001</v>
      </c>
      <c r="O29" s="513">
        <f t="shared" si="3"/>
        <v>0</v>
      </c>
      <c r="P29" s="513">
        <f t="shared" si="3"/>
        <v>680.41286080002124</v>
      </c>
      <c r="Q29" s="513">
        <f t="shared" si="3"/>
        <v>0</v>
      </c>
      <c r="R29" s="513">
        <f t="shared" si="3"/>
        <v>0</v>
      </c>
      <c r="S29" s="513">
        <f t="shared" si="3"/>
        <v>0</v>
      </c>
      <c r="T29" s="513">
        <f t="shared" si="3"/>
        <v>0</v>
      </c>
      <c r="U29" s="513">
        <f t="shared" si="3"/>
        <v>0</v>
      </c>
      <c r="V29" s="513">
        <f t="shared" si="3"/>
        <v>0</v>
      </c>
      <c r="W29" s="513">
        <f t="shared" si="3"/>
        <v>0</v>
      </c>
      <c r="X29" s="513">
        <f t="shared" si="3"/>
        <v>0</v>
      </c>
      <c r="Y29" s="513">
        <f t="shared" si="3"/>
        <v>0</v>
      </c>
      <c r="Z29" s="513">
        <f t="shared" si="3"/>
        <v>0</v>
      </c>
      <c r="AA29" s="513">
        <f t="shared" si="3"/>
        <v>0</v>
      </c>
      <c r="AB29" s="513">
        <f t="shared" si="3"/>
        <v>0</v>
      </c>
      <c r="AC29" s="513">
        <f t="shared" si="3"/>
        <v>0</v>
      </c>
      <c r="AD29" s="513">
        <f t="shared" si="3"/>
        <v>0</v>
      </c>
      <c r="AE29" s="520">
        <f t="shared" si="3"/>
        <v>14739.777836965926</v>
      </c>
      <c r="AF29" s="513">
        <f t="shared" si="3"/>
        <v>0</v>
      </c>
      <c r="AG29" s="513">
        <f t="shared" si="3"/>
        <v>0</v>
      </c>
      <c r="AH29" s="513">
        <f t="shared" si="3"/>
        <v>0</v>
      </c>
      <c r="AI29" s="513">
        <f t="shared" si="3"/>
        <v>0</v>
      </c>
      <c r="AJ29" s="513">
        <f t="shared" si="3"/>
        <v>0</v>
      </c>
      <c r="AK29" s="513">
        <f t="shared" si="3"/>
        <v>0</v>
      </c>
      <c r="AL29" s="513">
        <f t="shared" si="3"/>
        <v>0</v>
      </c>
      <c r="AM29" s="513">
        <f t="shared" si="3"/>
        <v>0</v>
      </c>
      <c r="AN29" s="513">
        <f t="shared" si="3"/>
        <v>57.683368999999999</v>
      </c>
      <c r="AO29" s="513">
        <f t="shared" si="3"/>
        <v>0</v>
      </c>
      <c r="AP29" s="513">
        <f t="shared" si="3"/>
        <v>0</v>
      </c>
      <c r="AQ29" s="463">
        <f t="shared" si="2"/>
        <v>15859.608618765948</v>
      </c>
      <c r="AR29" s="105"/>
      <c r="AS29" s="26"/>
    </row>
    <row r="30" spans="1:45" s="8" customFormat="1" ht="36.950000000000003" customHeight="1">
      <c r="A30" s="25"/>
      <c r="B30" s="106"/>
      <c r="C30" s="433" t="s">
        <v>93</v>
      </c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14"/>
      <c r="P30" s="514"/>
      <c r="Q30" s="514"/>
      <c r="R30" s="514"/>
      <c r="S30" s="514"/>
      <c r="T30" s="514"/>
      <c r="U30" s="514"/>
      <c r="V30" s="514"/>
      <c r="W30" s="514"/>
      <c r="X30" s="515"/>
      <c r="Y30" s="515"/>
      <c r="Z30" s="516"/>
      <c r="AA30" s="516"/>
      <c r="AB30" s="516"/>
      <c r="AC30" s="516"/>
      <c r="AD30" s="516"/>
      <c r="AE30" s="516"/>
      <c r="AF30" s="516"/>
      <c r="AG30" s="516"/>
      <c r="AH30" s="516"/>
      <c r="AI30" s="516"/>
      <c r="AJ30" s="516"/>
      <c r="AK30" s="516"/>
      <c r="AL30" s="516"/>
      <c r="AM30" s="516"/>
      <c r="AN30" s="516"/>
      <c r="AO30" s="516"/>
      <c r="AP30" s="516"/>
      <c r="AQ30" s="517"/>
      <c r="AR30" s="107"/>
      <c r="AS30" s="21"/>
    </row>
    <row r="31" spans="1:45" s="8" customFormat="1" ht="24.95" customHeight="1">
      <c r="A31" s="25"/>
      <c r="B31" s="106"/>
      <c r="C31" s="433" t="s">
        <v>67</v>
      </c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14"/>
      <c r="P31" s="514"/>
      <c r="Q31" s="514"/>
      <c r="R31" s="514"/>
      <c r="S31" s="514"/>
      <c r="T31" s="514"/>
      <c r="U31" s="514"/>
      <c r="V31" s="514"/>
      <c r="W31" s="514"/>
      <c r="X31" s="515"/>
      <c r="Y31" s="515"/>
      <c r="Z31" s="516"/>
      <c r="AA31" s="516"/>
      <c r="AB31" s="516"/>
      <c r="AC31" s="516"/>
      <c r="AD31" s="516"/>
      <c r="AE31" s="516"/>
      <c r="AF31" s="516"/>
      <c r="AG31" s="516"/>
      <c r="AH31" s="516"/>
      <c r="AI31" s="516"/>
      <c r="AJ31" s="516"/>
      <c r="AK31" s="516"/>
      <c r="AL31" s="516"/>
      <c r="AM31" s="516"/>
      <c r="AN31" s="516"/>
      <c r="AO31" s="516"/>
      <c r="AP31" s="516"/>
      <c r="AQ31" s="517"/>
      <c r="AR31" s="107"/>
      <c r="AS31" s="21"/>
    </row>
    <row r="32" spans="1:45" s="7" customFormat="1" ht="16.5" customHeight="1">
      <c r="A32" s="28"/>
      <c r="B32" s="101"/>
      <c r="C32" s="430" t="s">
        <v>44</v>
      </c>
      <c r="D32" s="512">
        <v>0</v>
      </c>
      <c r="E32" s="512">
        <v>0</v>
      </c>
      <c r="F32" s="512">
        <v>0</v>
      </c>
      <c r="G32" s="512">
        <v>0</v>
      </c>
      <c r="H32" s="512">
        <v>0</v>
      </c>
      <c r="I32" s="512">
        <v>0</v>
      </c>
      <c r="J32" s="512">
        <v>0</v>
      </c>
      <c r="K32" s="512">
        <v>0</v>
      </c>
      <c r="L32" s="518">
        <v>0</v>
      </c>
      <c r="M32" s="518">
        <v>0</v>
      </c>
      <c r="N32" s="518">
        <v>0</v>
      </c>
      <c r="O32" s="514">
        <v>0</v>
      </c>
      <c r="P32" s="514">
        <v>0</v>
      </c>
      <c r="Q32" s="514">
        <v>0</v>
      </c>
      <c r="R32" s="514">
        <v>0</v>
      </c>
      <c r="S32" s="514">
        <v>0</v>
      </c>
      <c r="T32" s="514">
        <v>0</v>
      </c>
      <c r="U32" s="514">
        <v>0</v>
      </c>
      <c r="V32" s="514">
        <v>0</v>
      </c>
      <c r="W32" s="514">
        <v>0</v>
      </c>
      <c r="X32" s="515">
        <v>0</v>
      </c>
      <c r="Y32" s="515">
        <v>0</v>
      </c>
      <c r="Z32" s="516">
        <v>0</v>
      </c>
      <c r="AA32" s="516">
        <v>0</v>
      </c>
      <c r="AB32" s="516">
        <v>0</v>
      </c>
      <c r="AC32" s="516">
        <v>0</v>
      </c>
      <c r="AD32" s="516">
        <v>0</v>
      </c>
      <c r="AE32" s="516">
        <v>0</v>
      </c>
      <c r="AF32" s="516">
        <v>0</v>
      </c>
      <c r="AG32" s="516">
        <v>0</v>
      </c>
      <c r="AH32" s="516">
        <v>0</v>
      </c>
      <c r="AI32" s="516">
        <v>0</v>
      </c>
      <c r="AJ32" s="516">
        <v>0</v>
      </c>
      <c r="AK32" s="516">
        <v>0</v>
      </c>
      <c r="AL32" s="516">
        <v>0</v>
      </c>
      <c r="AM32" s="516">
        <v>0</v>
      </c>
      <c r="AN32" s="516">
        <v>0</v>
      </c>
      <c r="AO32" s="516">
        <v>0</v>
      </c>
      <c r="AP32" s="516">
        <v>0</v>
      </c>
      <c r="AQ32" s="455">
        <f t="shared" ref="AQ32:AQ41" si="4">+SUM(D32:AP32)</f>
        <v>0</v>
      </c>
      <c r="AR32" s="102"/>
      <c r="AS32" s="18"/>
    </row>
    <row r="33" spans="1:45" s="7" customFormat="1" ht="16.5" customHeight="1">
      <c r="A33" s="28"/>
      <c r="B33" s="103"/>
      <c r="C33" s="388" t="s">
        <v>45</v>
      </c>
      <c r="D33" s="512">
        <v>0</v>
      </c>
      <c r="E33" s="512">
        <v>0</v>
      </c>
      <c r="F33" s="512">
        <v>0</v>
      </c>
      <c r="G33" s="512">
        <v>0</v>
      </c>
      <c r="H33" s="512">
        <v>0</v>
      </c>
      <c r="I33" s="512">
        <v>0</v>
      </c>
      <c r="J33" s="512">
        <v>0</v>
      </c>
      <c r="K33" s="512">
        <v>0</v>
      </c>
      <c r="L33" s="518">
        <v>0</v>
      </c>
      <c r="M33" s="518">
        <v>0</v>
      </c>
      <c r="N33" s="518">
        <v>0</v>
      </c>
      <c r="O33" s="514">
        <v>0</v>
      </c>
      <c r="P33" s="514">
        <v>0</v>
      </c>
      <c r="Q33" s="514">
        <v>0</v>
      </c>
      <c r="R33" s="514">
        <v>0</v>
      </c>
      <c r="S33" s="514">
        <v>0</v>
      </c>
      <c r="T33" s="514">
        <v>0</v>
      </c>
      <c r="U33" s="514">
        <v>0</v>
      </c>
      <c r="V33" s="514">
        <v>0</v>
      </c>
      <c r="W33" s="514">
        <v>0</v>
      </c>
      <c r="X33" s="515">
        <v>0</v>
      </c>
      <c r="Y33" s="515">
        <v>0</v>
      </c>
      <c r="Z33" s="516">
        <v>0</v>
      </c>
      <c r="AA33" s="516">
        <v>0</v>
      </c>
      <c r="AB33" s="516">
        <v>0</v>
      </c>
      <c r="AC33" s="516">
        <v>0</v>
      </c>
      <c r="AD33" s="516">
        <v>0</v>
      </c>
      <c r="AE33" s="516">
        <v>0</v>
      </c>
      <c r="AF33" s="516">
        <v>0</v>
      </c>
      <c r="AG33" s="516">
        <v>0</v>
      </c>
      <c r="AH33" s="516">
        <v>0</v>
      </c>
      <c r="AI33" s="516">
        <v>0</v>
      </c>
      <c r="AJ33" s="516">
        <v>0</v>
      </c>
      <c r="AK33" s="516">
        <v>0</v>
      </c>
      <c r="AL33" s="516">
        <v>0</v>
      </c>
      <c r="AM33" s="516">
        <v>0</v>
      </c>
      <c r="AN33" s="516">
        <v>0</v>
      </c>
      <c r="AO33" s="516">
        <v>0</v>
      </c>
      <c r="AP33" s="516">
        <v>0</v>
      </c>
      <c r="AQ33" s="455">
        <f t="shared" si="4"/>
        <v>0</v>
      </c>
      <c r="AR33" s="102"/>
      <c r="AS33" s="18"/>
    </row>
    <row r="34" spans="1:45" s="7" customFormat="1" ht="16.5" customHeight="1">
      <c r="A34" s="28"/>
      <c r="B34" s="103"/>
      <c r="C34" s="388" t="s">
        <v>46</v>
      </c>
      <c r="D34" s="512">
        <v>0</v>
      </c>
      <c r="E34" s="512">
        <v>0</v>
      </c>
      <c r="F34" s="512">
        <v>0</v>
      </c>
      <c r="G34" s="512">
        <v>0</v>
      </c>
      <c r="H34" s="512">
        <v>0</v>
      </c>
      <c r="I34" s="512">
        <v>0</v>
      </c>
      <c r="J34" s="512">
        <v>0</v>
      </c>
      <c r="K34" s="512">
        <v>0</v>
      </c>
      <c r="L34" s="518">
        <v>0</v>
      </c>
      <c r="M34" s="518">
        <v>0</v>
      </c>
      <c r="N34" s="518">
        <v>0</v>
      </c>
      <c r="O34" s="514">
        <v>0</v>
      </c>
      <c r="P34" s="514">
        <v>0</v>
      </c>
      <c r="Q34" s="514">
        <v>0</v>
      </c>
      <c r="R34" s="514">
        <v>0</v>
      </c>
      <c r="S34" s="514">
        <v>0</v>
      </c>
      <c r="T34" s="514">
        <v>0</v>
      </c>
      <c r="U34" s="514">
        <v>0</v>
      </c>
      <c r="V34" s="514">
        <v>0</v>
      </c>
      <c r="W34" s="514">
        <v>0</v>
      </c>
      <c r="X34" s="515">
        <v>0</v>
      </c>
      <c r="Y34" s="515">
        <v>0</v>
      </c>
      <c r="Z34" s="516">
        <v>0</v>
      </c>
      <c r="AA34" s="516">
        <v>0</v>
      </c>
      <c r="AB34" s="516">
        <v>0</v>
      </c>
      <c r="AC34" s="516">
        <v>0</v>
      </c>
      <c r="AD34" s="516">
        <v>0</v>
      </c>
      <c r="AE34" s="516">
        <v>0</v>
      </c>
      <c r="AF34" s="516">
        <v>0</v>
      </c>
      <c r="AG34" s="516">
        <v>0</v>
      </c>
      <c r="AH34" s="516">
        <v>0</v>
      </c>
      <c r="AI34" s="516">
        <v>0</v>
      </c>
      <c r="AJ34" s="516">
        <v>0</v>
      </c>
      <c r="AK34" s="516">
        <v>0</v>
      </c>
      <c r="AL34" s="516">
        <v>0</v>
      </c>
      <c r="AM34" s="516">
        <v>0</v>
      </c>
      <c r="AN34" s="516">
        <v>0</v>
      </c>
      <c r="AO34" s="516">
        <v>0</v>
      </c>
      <c r="AP34" s="516">
        <v>0</v>
      </c>
      <c r="AQ34" s="455">
        <f t="shared" si="4"/>
        <v>0</v>
      </c>
      <c r="AR34" s="102"/>
      <c r="AS34" s="18"/>
    </row>
    <row r="35" spans="1:45" s="2" customFormat="1" ht="16.5" customHeight="1">
      <c r="A35" s="22"/>
      <c r="B35" s="104"/>
      <c r="C35" s="430" t="s">
        <v>47</v>
      </c>
      <c r="D35" s="512">
        <v>0</v>
      </c>
      <c r="E35" s="512">
        <v>0</v>
      </c>
      <c r="F35" s="512">
        <v>0</v>
      </c>
      <c r="G35" s="512">
        <v>0</v>
      </c>
      <c r="H35" s="512">
        <v>0</v>
      </c>
      <c r="I35" s="512">
        <v>0</v>
      </c>
      <c r="J35" s="512">
        <v>0</v>
      </c>
      <c r="K35" s="512">
        <v>0</v>
      </c>
      <c r="L35" s="512">
        <v>0</v>
      </c>
      <c r="M35" s="512">
        <v>0</v>
      </c>
      <c r="N35" s="512">
        <v>0</v>
      </c>
      <c r="O35" s="512">
        <v>0</v>
      </c>
      <c r="P35" s="512">
        <v>7.0368241350935161</v>
      </c>
      <c r="Q35" s="512">
        <v>0</v>
      </c>
      <c r="R35" s="512">
        <v>0</v>
      </c>
      <c r="S35" s="512">
        <v>0</v>
      </c>
      <c r="T35" s="512">
        <v>0</v>
      </c>
      <c r="U35" s="512">
        <v>0</v>
      </c>
      <c r="V35" s="512">
        <v>0</v>
      </c>
      <c r="W35" s="512">
        <v>0</v>
      </c>
      <c r="X35" s="512">
        <v>0</v>
      </c>
      <c r="Y35" s="512">
        <v>0</v>
      </c>
      <c r="Z35" s="512">
        <v>0</v>
      </c>
      <c r="AA35" s="512">
        <v>0</v>
      </c>
      <c r="AB35" s="512">
        <v>0</v>
      </c>
      <c r="AC35" s="512">
        <v>0</v>
      </c>
      <c r="AD35" s="512">
        <v>0</v>
      </c>
      <c r="AE35" s="512">
        <v>2.6754499999999997</v>
      </c>
      <c r="AF35" s="512">
        <v>0</v>
      </c>
      <c r="AG35" s="512">
        <v>0</v>
      </c>
      <c r="AH35" s="512">
        <v>0</v>
      </c>
      <c r="AI35" s="512">
        <v>0</v>
      </c>
      <c r="AJ35" s="512">
        <v>0</v>
      </c>
      <c r="AK35" s="512">
        <v>0</v>
      </c>
      <c r="AL35" s="512">
        <v>0</v>
      </c>
      <c r="AM35" s="512">
        <v>0</v>
      </c>
      <c r="AN35" s="512">
        <v>0</v>
      </c>
      <c r="AO35" s="512">
        <v>0</v>
      </c>
      <c r="AP35" s="512">
        <v>0</v>
      </c>
      <c r="AQ35" s="455">
        <f t="shared" si="4"/>
        <v>9.7122741350935158</v>
      </c>
      <c r="AR35" s="105"/>
      <c r="AS35" s="26"/>
    </row>
    <row r="36" spans="1:45" s="7" customFormat="1" ht="16.5" customHeight="1">
      <c r="A36" s="28"/>
      <c r="B36" s="103"/>
      <c r="C36" s="388" t="s">
        <v>45</v>
      </c>
      <c r="D36" s="512">
        <v>0</v>
      </c>
      <c r="E36" s="512">
        <v>0</v>
      </c>
      <c r="F36" s="512">
        <v>0</v>
      </c>
      <c r="G36" s="512">
        <v>0</v>
      </c>
      <c r="H36" s="512">
        <v>0</v>
      </c>
      <c r="I36" s="512">
        <v>0</v>
      </c>
      <c r="J36" s="512">
        <v>0</v>
      </c>
      <c r="K36" s="512">
        <v>0</v>
      </c>
      <c r="L36" s="518">
        <v>0</v>
      </c>
      <c r="M36" s="518">
        <v>0</v>
      </c>
      <c r="N36" s="518">
        <v>0</v>
      </c>
      <c r="O36" s="514">
        <v>0</v>
      </c>
      <c r="P36" s="514">
        <v>7.0368241350935161</v>
      </c>
      <c r="Q36" s="514">
        <v>0</v>
      </c>
      <c r="R36" s="514">
        <v>0</v>
      </c>
      <c r="S36" s="514">
        <v>0</v>
      </c>
      <c r="T36" s="514">
        <v>0</v>
      </c>
      <c r="U36" s="514">
        <v>0</v>
      </c>
      <c r="V36" s="514">
        <v>0</v>
      </c>
      <c r="W36" s="514">
        <v>0</v>
      </c>
      <c r="X36" s="515">
        <v>0</v>
      </c>
      <c r="Y36" s="515">
        <v>0</v>
      </c>
      <c r="Z36" s="516">
        <v>0</v>
      </c>
      <c r="AA36" s="516">
        <v>0</v>
      </c>
      <c r="AB36" s="516">
        <v>0</v>
      </c>
      <c r="AC36" s="516">
        <v>0</v>
      </c>
      <c r="AD36" s="516">
        <v>0</v>
      </c>
      <c r="AE36" s="516">
        <v>2.6754499999999997</v>
      </c>
      <c r="AF36" s="516">
        <v>0</v>
      </c>
      <c r="AG36" s="516">
        <v>0</v>
      </c>
      <c r="AH36" s="516">
        <v>0</v>
      </c>
      <c r="AI36" s="516">
        <v>0</v>
      </c>
      <c r="AJ36" s="516">
        <v>0</v>
      </c>
      <c r="AK36" s="516">
        <v>0</v>
      </c>
      <c r="AL36" s="516">
        <v>0</v>
      </c>
      <c r="AM36" s="516">
        <v>0</v>
      </c>
      <c r="AN36" s="516">
        <v>0</v>
      </c>
      <c r="AO36" s="516">
        <v>0</v>
      </c>
      <c r="AP36" s="516">
        <v>0</v>
      </c>
      <c r="AQ36" s="455">
        <f t="shared" si="4"/>
        <v>9.7122741350935158</v>
      </c>
      <c r="AR36" s="102"/>
      <c r="AS36" s="18"/>
    </row>
    <row r="37" spans="1:45" s="7" customFormat="1" ht="16.5" customHeight="1">
      <c r="A37" s="28"/>
      <c r="B37" s="103"/>
      <c r="C37" s="388" t="s">
        <v>46</v>
      </c>
      <c r="D37" s="512">
        <v>0</v>
      </c>
      <c r="E37" s="512">
        <v>0</v>
      </c>
      <c r="F37" s="512">
        <v>0</v>
      </c>
      <c r="G37" s="512">
        <v>0</v>
      </c>
      <c r="H37" s="512">
        <v>0</v>
      </c>
      <c r="I37" s="512">
        <v>0</v>
      </c>
      <c r="J37" s="512">
        <v>0</v>
      </c>
      <c r="K37" s="512">
        <v>0</v>
      </c>
      <c r="L37" s="518">
        <v>0</v>
      </c>
      <c r="M37" s="518">
        <v>0</v>
      </c>
      <c r="N37" s="518">
        <v>0</v>
      </c>
      <c r="O37" s="514">
        <v>0</v>
      </c>
      <c r="P37" s="514">
        <v>0</v>
      </c>
      <c r="Q37" s="514">
        <v>0</v>
      </c>
      <c r="R37" s="514">
        <v>0</v>
      </c>
      <c r="S37" s="514">
        <v>0</v>
      </c>
      <c r="T37" s="514">
        <v>0</v>
      </c>
      <c r="U37" s="514">
        <v>0</v>
      </c>
      <c r="V37" s="514">
        <v>0</v>
      </c>
      <c r="W37" s="514">
        <v>0</v>
      </c>
      <c r="X37" s="515">
        <v>0</v>
      </c>
      <c r="Y37" s="515">
        <v>0</v>
      </c>
      <c r="Z37" s="516">
        <v>0</v>
      </c>
      <c r="AA37" s="516">
        <v>0</v>
      </c>
      <c r="AB37" s="516">
        <v>0</v>
      </c>
      <c r="AC37" s="516">
        <v>0</v>
      </c>
      <c r="AD37" s="516">
        <v>0</v>
      </c>
      <c r="AE37" s="516">
        <v>0</v>
      </c>
      <c r="AF37" s="516">
        <v>0</v>
      </c>
      <c r="AG37" s="516">
        <v>0</v>
      </c>
      <c r="AH37" s="516">
        <v>0</v>
      </c>
      <c r="AI37" s="516">
        <v>0</v>
      </c>
      <c r="AJ37" s="516">
        <v>0</v>
      </c>
      <c r="AK37" s="516">
        <v>0</v>
      </c>
      <c r="AL37" s="516">
        <v>0</v>
      </c>
      <c r="AM37" s="516">
        <v>0</v>
      </c>
      <c r="AN37" s="516">
        <v>0</v>
      </c>
      <c r="AO37" s="516">
        <v>0</v>
      </c>
      <c r="AP37" s="516">
        <v>0</v>
      </c>
      <c r="AQ37" s="455">
        <f t="shared" si="4"/>
        <v>0</v>
      </c>
      <c r="AR37" s="102"/>
      <c r="AS37" s="18"/>
    </row>
    <row r="38" spans="1:45" s="2" customFormat="1" ht="16.5" customHeight="1">
      <c r="A38" s="22"/>
      <c r="B38" s="104"/>
      <c r="C38" s="430" t="s">
        <v>54</v>
      </c>
      <c r="D38" s="512">
        <v>0</v>
      </c>
      <c r="E38" s="512">
        <v>0</v>
      </c>
      <c r="F38" s="512">
        <v>0</v>
      </c>
      <c r="G38" s="512">
        <v>0</v>
      </c>
      <c r="H38" s="512">
        <v>0</v>
      </c>
      <c r="I38" s="512">
        <v>0</v>
      </c>
      <c r="J38" s="512">
        <v>0</v>
      </c>
      <c r="K38" s="512">
        <v>0</v>
      </c>
      <c r="L38" s="512">
        <v>0</v>
      </c>
      <c r="M38" s="512">
        <v>0</v>
      </c>
      <c r="N38" s="512">
        <v>0</v>
      </c>
      <c r="O38" s="512">
        <v>0</v>
      </c>
      <c r="P38" s="512">
        <v>33.632605526999996</v>
      </c>
      <c r="Q38" s="512">
        <v>0</v>
      </c>
      <c r="R38" s="512">
        <v>0</v>
      </c>
      <c r="S38" s="512">
        <v>0</v>
      </c>
      <c r="T38" s="512">
        <v>0</v>
      </c>
      <c r="U38" s="512">
        <v>0</v>
      </c>
      <c r="V38" s="512">
        <v>0</v>
      </c>
      <c r="W38" s="512">
        <v>0</v>
      </c>
      <c r="X38" s="512">
        <v>0</v>
      </c>
      <c r="Y38" s="512">
        <v>0</v>
      </c>
      <c r="Z38" s="512">
        <v>0</v>
      </c>
      <c r="AA38" s="512">
        <v>0</v>
      </c>
      <c r="AB38" s="512">
        <v>0</v>
      </c>
      <c r="AC38" s="512">
        <v>0</v>
      </c>
      <c r="AD38" s="512">
        <v>0</v>
      </c>
      <c r="AE38" s="512">
        <v>49.031989432401872</v>
      </c>
      <c r="AF38" s="512">
        <v>0</v>
      </c>
      <c r="AG38" s="512">
        <v>0</v>
      </c>
      <c r="AH38" s="512">
        <v>0</v>
      </c>
      <c r="AI38" s="512">
        <v>0</v>
      </c>
      <c r="AJ38" s="512">
        <v>0</v>
      </c>
      <c r="AK38" s="512">
        <v>0</v>
      </c>
      <c r="AL38" s="512">
        <v>0</v>
      </c>
      <c r="AM38" s="512">
        <v>0</v>
      </c>
      <c r="AN38" s="512">
        <v>3</v>
      </c>
      <c r="AO38" s="512">
        <v>0</v>
      </c>
      <c r="AP38" s="512">
        <v>0</v>
      </c>
      <c r="AQ38" s="455">
        <f t="shared" si="4"/>
        <v>85.664594959401867</v>
      </c>
      <c r="AR38" s="105"/>
      <c r="AS38" s="26"/>
    </row>
    <row r="39" spans="1:45" s="7" customFormat="1" ht="16.5" customHeight="1">
      <c r="A39" s="28"/>
      <c r="B39" s="103"/>
      <c r="C39" s="388" t="s">
        <v>45</v>
      </c>
      <c r="D39" s="512">
        <v>0</v>
      </c>
      <c r="E39" s="512">
        <v>0</v>
      </c>
      <c r="F39" s="512">
        <v>0</v>
      </c>
      <c r="G39" s="512">
        <v>0</v>
      </c>
      <c r="H39" s="512">
        <v>0</v>
      </c>
      <c r="I39" s="512">
        <v>0</v>
      </c>
      <c r="J39" s="512">
        <v>0</v>
      </c>
      <c r="K39" s="512">
        <v>0</v>
      </c>
      <c r="L39" s="518">
        <v>0</v>
      </c>
      <c r="M39" s="518">
        <v>0</v>
      </c>
      <c r="N39" s="518">
        <v>0</v>
      </c>
      <c r="O39" s="514">
        <v>0</v>
      </c>
      <c r="P39" s="514">
        <v>33.632605526999996</v>
      </c>
      <c r="Q39" s="514">
        <v>0</v>
      </c>
      <c r="R39" s="514">
        <v>0</v>
      </c>
      <c r="S39" s="514">
        <v>0</v>
      </c>
      <c r="T39" s="514">
        <v>0</v>
      </c>
      <c r="U39" s="514">
        <v>0</v>
      </c>
      <c r="V39" s="514">
        <v>0</v>
      </c>
      <c r="W39" s="514">
        <v>0</v>
      </c>
      <c r="X39" s="515">
        <v>0</v>
      </c>
      <c r="Y39" s="515">
        <v>0</v>
      </c>
      <c r="Z39" s="516">
        <v>0</v>
      </c>
      <c r="AA39" s="516">
        <v>0</v>
      </c>
      <c r="AB39" s="516">
        <v>0</v>
      </c>
      <c r="AC39" s="516">
        <v>0</v>
      </c>
      <c r="AD39" s="516">
        <v>0</v>
      </c>
      <c r="AE39" s="516">
        <v>49.031989432401872</v>
      </c>
      <c r="AF39" s="516">
        <v>0</v>
      </c>
      <c r="AG39" s="516">
        <v>0</v>
      </c>
      <c r="AH39" s="516">
        <v>0</v>
      </c>
      <c r="AI39" s="516">
        <v>0</v>
      </c>
      <c r="AJ39" s="516">
        <v>0</v>
      </c>
      <c r="AK39" s="516">
        <v>0</v>
      </c>
      <c r="AL39" s="516">
        <v>0</v>
      </c>
      <c r="AM39" s="516">
        <v>0</v>
      </c>
      <c r="AN39" s="516">
        <v>3</v>
      </c>
      <c r="AO39" s="516">
        <v>0</v>
      </c>
      <c r="AP39" s="516">
        <v>0</v>
      </c>
      <c r="AQ39" s="455">
        <f t="shared" si="4"/>
        <v>85.664594959401867</v>
      </c>
      <c r="AR39" s="102"/>
      <c r="AS39" s="18"/>
    </row>
    <row r="40" spans="1:45" s="7" customFormat="1" ht="16.5" customHeight="1">
      <c r="A40" s="28"/>
      <c r="B40" s="103"/>
      <c r="C40" s="388" t="s">
        <v>46</v>
      </c>
      <c r="D40" s="512">
        <v>0</v>
      </c>
      <c r="E40" s="512">
        <v>0</v>
      </c>
      <c r="F40" s="512">
        <v>0</v>
      </c>
      <c r="G40" s="512">
        <v>0</v>
      </c>
      <c r="H40" s="512">
        <v>0</v>
      </c>
      <c r="I40" s="512">
        <v>0</v>
      </c>
      <c r="J40" s="512">
        <v>0</v>
      </c>
      <c r="K40" s="512">
        <v>0</v>
      </c>
      <c r="L40" s="518">
        <v>0</v>
      </c>
      <c r="M40" s="518">
        <v>0</v>
      </c>
      <c r="N40" s="518">
        <v>0</v>
      </c>
      <c r="O40" s="514">
        <v>0</v>
      </c>
      <c r="P40" s="514">
        <v>0</v>
      </c>
      <c r="Q40" s="514">
        <v>0</v>
      </c>
      <c r="R40" s="514">
        <v>0</v>
      </c>
      <c r="S40" s="514">
        <v>0</v>
      </c>
      <c r="T40" s="514">
        <v>0</v>
      </c>
      <c r="U40" s="514">
        <v>0</v>
      </c>
      <c r="V40" s="514">
        <v>0</v>
      </c>
      <c r="W40" s="514">
        <v>0</v>
      </c>
      <c r="X40" s="515">
        <v>0</v>
      </c>
      <c r="Y40" s="515">
        <v>0</v>
      </c>
      <c r="Z40" s="516">
        <v>0</v>
      </c>
      <c r="AA40" s="516">
        <v>0</v>
      </c>
      <c r="AB40" s="516">
        <v>0</v>
      </c>
      <c r="AC40" s="516">
        <v>0</v>
      </c>
      <c r="AD40" s="516">
        <v>0</v>
      </c>
      <c r="AE40" s="516">
        <v>0</v>
      </c>
      <c r="AF40" s="516">
        <v>0</v>
      </c>
      <c r="AG40" s="516">
        <v>0</v>
      </c>
      <c r="AH40" s="516">
        <v>0</v>
      </c>
      <c r="AI40" s="516">
        <v>0</v>
      </c>
      <c r="AJ40" s="516">
        <v>0</v>
      </c>
      <c r="AK40" s="516">
        <v>0</v>
      </c>
      <c r="AL40" s="516">
        <v>0</v>
      </c>
      <c r="AM40" s="516">
        <v>0</v>
      </c>
      <c r="AN40" s="516">
        <v>0</v>
      </c>
      <c r="AO40" s="516">
        <v>0</v>
      </c>
      <c r="AP40" s="516">
        <v>0</v>
      </c>
      <c r="AQ40" s="455">
        <f t="shared" si="4"/>
        <v>0</v>
      </c>
      <c r="AR40" s="102"/>
      <c r="AS40" s="18"/>
    </row>
    <row r="41" spans="1:45" s="2" customFormat="1" ht="24.95" customHeight="1">
      <c r="A41" s="22"/>
      <c r="B41" s="104"/>
      <c r="C41" s="510" t="s">
        <v>55</v>
      </c>
      <c r="D41" s="513">
        <f t="shared" ref="D41:AP41" si="5">+SUM(D38,D35,D32)</f>
        <v>0</v>
      </c>
      <c r="E41" s="513">
        <f t="shared" si="5"/>
        <v>0</v>
      </c>
      <c r="F41" s="513">
        <f t="shared" si="5"/>
        <v>0</v>
      </c>
      <c r="G41" s="513">
        <f t="shared" si="5"/>
        <v>0</v>
      </c>
      <c r="H41" s="513">
        <f t="shared" si="5"/>
        <v>0</v>
      </c>
      <c r="I41" s="513">
        <f t="shared" si="5"/>
        <v>0</v>
      </c>
      <c r="J41" s="513">
        <f t="shared" si="5"/>
        <v>0</v>
      </c>
      <c r="K41" s="513">
        <f t="shared" si="5"/>
        <v>0</v>
      </c>
      <c r="L41" s="513">
        <f t="shared" si="5"/>
        <v>0</v>
      </c>
      <c r="M41" s="513">
        <f t="shared" si="5"/>
        <v>0</v>
      </c>
      <c r="N41" s="513">
        <f t="shared" si="5"/>
        <v>0</v>
      </c>
      <c r="O41" s="513">
        <f t="shared" si="5"/>
        <v>0</v>
      </c>
      <c r="P41" s="513">
        <f t="shared" si="5"/>
        <v>40.669429662093513</v>
      </c>
      <c r="Q41" s="513">
        <f t="shared" si="5"/>
        <v>0</v>
      </c>
      <c r="R41" s="513">
        <f t="shared" si="5"/>
        <v>0</v>
      </c>
      <c r="S41" s="513">
        <f t="shared" si="5"/>
        <v>0</v>
      </c>
      <c r="T41" s="513">
        <f t="shared" si="5"/>
        <v>0</v>
      </c>
      <c r="U41" s="513">
        <f t="shared" si="5"/>
        <v>0</v>
      </c>
      <c r="V41" s="513">
        <f t="shared" si="5"/>
        <v>0</v>
      </c>
      <c r="W41" s="513">
        <f t="shared" si="5"/>
        <v>0</v>
      </c>
      <c r="X41" s="513">
        <f t="shared" si="5"/>
        <v>0</v>
      </c>
      <c r="Y41" s="513">
        <f t="shared" si="5"/>
        <v>0</v>
      </c>
      <c r="Z41" s="513">
        <f t="shared" si="5"/>
        <v>0</v>
      </c>
      <c r="AA41" s="513">
        <f t="shared" si="5"/>
        <v>0</v>
      </c>
      <c r="AB41" s="513">
        <f t="shared" si="5"/>
        <v>0</v>
      </c>
      <c r="AC41" s="513">
        <f t="shared" si="5"/>
        <v>0</v>
      </c>
      <c r="AD41" s="513">
        <f t="shared" si="5"/>
        <v>0</v>
      </c>
      <c r="AE41" s="513">
        <f t="shared" si="5"/>
        <v>51.70743943240187</v>
      </c>
      <c r="AF41" s="513">
        <f t="shared" si="5"/>
        <v>0</v>
      </c>
      <c r="AG41" s="513">
        <f t="shared" si="5"/>
        <v>0</v>
      </c>
      <c r="AH41" s="513">
        <f t="shared" si="5"/>
        <v>0</v>
      </c>
      <c r="AI41" s="513">
        <f t="shared" si="5"/>
        <v>0</v>
      </c>
      <c r="AJ41" s="513">
        <f t="shared" si="5"/>
        <v>0</v>
      </c>
      <c r="AK41" s="513">
        <f t="shared" si="5"/>
        <v>0</v>
      </c>
      <c r="AL41" s="513">
        <f t="shared" si="5"/>
        <v>0</v>
      </c>
      <c r="AM41" s="513">
        <f t="shared" si="5"/>
        <v>0</v>
      </c>
      <c r="AN41" s="513">
        <f t="shared" si="5"/>
        <v>3</v>
      </c>
      <c r="AO41" s="513">
        <f t="shared" si="5"/>
        <v>0</v>
      </c>
      <c r="AP41" s="513">
        <f t="shared" si="5"/>
        <v>0</v>
      </c>
      <c r="AQ41" s="455">
        <f t="shared" si="4"/>
        <v>95.37686909449539</v>
      </c>
      <c r="AR41" s="105"/>
      <c r="AS41" s="26"/>
    </row>
    <row r="42" spans="1:45" s="8" customFormat="1" ht="24.95" customHeight="1">
      <c r="A42" s="25"/>
      <c r="B42" s="106"/>
      <c r="C42" s="433" t="s">
        <v>68</v>
      </c>
      <c r="D42" s="521"/>
      <c r="E42" s="521"/>
      <c r="F42" s="521"/>
      <c r="G42" s="521"/>
      <c r="H42" s="521"/>
      <c r="I42" s="521"/>
      <c r="J42" s="521"/>
      <c r="K42" s="521"/>
      <c r="L42" s="521"/>
      <c r="M42" s="521"/>
      <c r="N42" s="521"/>
      <c r="O42" s="514"/>
      <c r="P42" s="514"/>
      <c r="Q42" s="514"/>
      <c r="R42" s="514"/>
      <c r="S42" s="514"/>
      <c r="T42" s="514"/>
      <c r="U42" s="514"/>
      <c r="V42" s="514"/>
      <c r="W42" s="514"/>
      <c r="X42" s="515"/>
      <c r="Y42" s="515"/>
      <c r="Z42" s="516"/>
      <c r="AA42" s="516"/>
      <c r="AB42" s="516"/>
      <c r="AC42" s="516"/>
      <c r="AD42" s="516"/>
      <c r="AE42" s="516"/>
      <c r="AF42" s="516"/>
      <c r="AG42" s="516"/>
      <c r="AH42" s="516"/>
      <c r="AI42" s="516"/>
      <c r="AJ42" s="516"/>
      <c r="AK42" s="516"/>
      <c r="AL42" s="516"/>
      <c r="AM42" s="516"/>
      <c r="AN42" s="516"/>
      <c r="AO42" s="516"/>
      <c r="AP42" s="516"/>
      <c r="AQ42" s="517"/>
      <c r="AR42" s="107"/>
      <c r="AS42" s="21"/>
    </row>
    <row r="43" spans="1:45" s="7" customFormat="1" ht="16.5" customHeight="1">
      <c r="A43" s="28"/>
      <c r="B43" s="101"/>
      <c r="C43" s="430" t="s">
        <v>44</v>
      </c>
      <c r="D43" s="512">
        <v>0</v>
      </c>
      <c r="E43" s="512">
        <v>0</v>
      </c>
      <c r="F43" s="512">
        <v>0</v>
      </c>
      <c r="G43" s="512">
        <v>0</v>
      </c>
      <c r="H43" s="512">
        <v>0</v>
      </c>
      <c r="I43" s="512">
        <v>0</v>
      </c>
      <c r="J43" s="512">
        <v>0</v>
      </c>
      <c r="K43" s="512">
        <v>0</v>
      </c>
      <c r="L43" s="518">
        <v>0</v>
      </c>
      <c r="M43" s="518">
        <v>0</v>
      </c>
      <c r="N43" s="518">
        <v>0</v>
      </c>
      <c r="O43" s="514">
        <v>0</v>
      </c>
      <c r="P43" s="514">
        <v>33.632605526999996</v>
      </c>
      <c r="Q43" s="514">
        <v>0</v>
      </c>
      <c r="R43" s="514">
        <v>0</v>
      </c>
      <c r="S43" s="514">
        <v>0</v>
      </c>
      <c r="T43" s="514">
        <v>0</v>
      </c>
      <c r="U43" s="514">
        <v>0</v>
      </c>
      <c r="V43" s="514">
        <v>0</v>
      </c>
      <c r="W43" s="514">
        <v>0</v>
      </c>
      <c r="X43" s="515">
        <v>0</v>
      </c>
      <c r="Y43" s="515">
        <v>0</v>
      </c>
      <c r="Z43" s="516">
        <v>0</v>
      </c>
      <c r="AA43" s="516">
        <v>0</v>
      </c>
      <c r="AB43" s="516">
        <v>0</v>
      </c>
      <c r="AC43" s="516">
        <v>0</v>
      </c>
      <c r="AD43" s="516">
        <v>0</v>
      </c>
      <c r="AE43" s="519">
        <v>77.725020312458796</v>
      </c>
      <c r="AF43" s="516">
        <v>0</v>
      </c>
      <c r="AG43" s="516">
        <v>0</v>
      </c>
      <c r="AH43" s="516">
        <v>0</v>
      </c>
      <c r="AI43" s="516">
        <v>0</v>
      </c>
      <c r="AJ43" s="516">
        <v>0</v>
      </c>
      <c r="AK43" s="516">
        <v>0</v>
      </c>
      <c r="AL43" s="516">
        <v>0</v>
      </c>
      <c r="AM43" s="516">
        <v>0</v>
      </c>
      <c r="AN43" s="516">
        <v>3</v>
      </c>
      <c r="AO43" s="516">
        <v>0</v>
      </c>
      <c r="AP43" s="516">
        <v>0</v>
      </c>
      <c r="AQ43" s="455">
        <f t="shared" ref="AQ43:AQ53" si="6">+SUM(D43:AP43)</f>
        <v>114.35762583945879</v>
      </c>
      <c r="AR43" s="102"/>
      <c r="AS43" s="18"/>
    </row>
    <row r="44" spans="1:45" s="7" customFormat="1" ht="16.5" customHeight="1">
      <c r="A44" s="28"/>
      <c r="B44" s="103"/>
      <c r="C44" s="388" t="s">
        <v>45</v>
      </c>
      <c r="D44" s="512">
        <v>0</v>
      </c>
      <c r="E44" s="512">
        <v>0</v>
      </c>
      <c r="F44" s="512">
        <v>0</v>
      </c>
      <c r="G44" s="512">
        <v>0</v>
      </c>
      <c r="H44" s="512">
        <v>0</v>
      </c>
      <c r="I44" s="512">
        <v>0</v>
      </c>
      <c r="J44" s="512">
        <v>0</v>
      </c>
      <c r="K44" s="512">
        <v>0</v>
      </c>
      <c r="L44" s="518">
        <v>0</v>
      </c>
      <c r="M44" s="518">
        <v>0</v>
      </c>
      <c r="N44" s="518">
        <v>0</v>
      </c>
      <c r="O44" s="514">
        <v>0</v>
      </c>
      <c r="P44" s="514">
        <v>0</v>
      </c>
      <c r="Q44" s="514">
        <v>0</v>
      </c>
      <c r="R44" s="514">
        <v>0</v>
      </c>
      <c r="S44" s="514">
        <v>0</v>
      </c>
      <c r="T44" s="514">
        <v>0</v>
      </c>
      <c r="U44" s="514">
        <v>0</v>
      </c>
      <c r="V44" s="514">
        <v>0</v>
      </c>
      <c r="W44" s="514">
        <v>0</v>
      </c>
      <c r="X44" s="515">
        <v>0</v>
      </c>
      <c r="Y44" s="515">
        <v>0</v>
      </c>
      <c r="Z44" s="516">
        <v>0</v>
      </c>
      <c r="AA44" s="516">
        <v>0</v>
      </c>
      <c r="AB44" s="516">
        <v>0</v>
      </c>
      <c r="AC44" s="516">
        <v>0</v>
      </c>
      <c r="AD44" s="516">
        <v>0</v>
      </c>
      <c r="AE44" s="519">
        <v>0</v>
      </c>
      <c r="AF44" s="516">
        <v>0</v>
      </c>
      <c r="AG44" s="516">
        <v>0</v>
      </c>
      <c r="AH44" s="516">
        <v>0</v>
      </c>
      <c r="AI44" s="516">
        <v>0</v>
      </c>
      <c r="AJ44" s="516">
        <v>0</v>
      </c>
      <c r="AK44" s="516">
        <v>0</v>
      </c>
      <c r="AL44" s="516">
        <v>0</v>
      </c>
      <c r="AM44" s="516">
        <v>0</v>
      </c>
      <c r="AN44" s="516">
        <v>0</v>
      </c>
      <c r="AO44" s="516">
        <v>0</v>
      </c>
      <c r="AP44" s="516">
        <v>0</v>
      </c>
      <c r="AQ44" s="455">
        <f t="shared" si="6"/>
        <v>0</v>
      </c>
      <c r="AR44" s="102"/>
      <c r="AS44" s="18"/>
    </row>
    <row r="45" spans="1:45" s="7" customFormat="1" ht="16.5" customHeight="1">
      <c r="A45" s="28"/>
      <c r="B45" s="103"/>
      <c r="C45" s="388" t="s">
        <v>46</v>
      </c>
      <c r="D45" s="512">
        <v>0</v>
      </c>
      <c r="E45" s="512">
        <v>0</v>
      </c>
      <c r="F45" s="512">
        <v>0</v>
      </c>
      <c r="G45" s="512">
        <v>0</v>
      </c>
      <c r="H45" s="512">
        <v>0</v>
      </c>
      <c r="I45" s="512">
        <v>0</v>
      </c>
      <c r="J45" s="512">
        <v>0</v>
      </c>
      <c r="K45" s="512">
        <v>0</v>
      </c>
      <c r="L45" s="518">
        <v>0</v>
      </c>
      <c r="M45" s="518">
        <v>0</v>
      </c>
      <c r="N45" s="518">
        <v>0</v>
      </c>
      <c r="O45" s="514">
        <v>0</v>
      </c>
      <c r="P45" s="514">
        <v>33.632605526999996</v>
      </c>
      <c r="Q45" s="514">
        <v>0</v>
      </c>
      <c r="R45" s="514">
        <v>0</v>
      </c>
      <c r="S45" s="514">
        <v>0</v>
      </c>
      <c r="T45" s="514">
        <v>0</v>
      </c>
      <c r="U45" s="514">
        <v>0</v>
      </c>
      <c r="V45" s="514">
        <v>0</v>
      </c>
      <c r="W45" s="514">
        <v>0</v>
      </c>
      <c r="X45" s="515">
        <v>0</v>
      </c>
      <c r="Y45" s="515">
        <v>0</v>
      </c>
      <c r="Z45" s="516">
        <v>0</v>
      </c>
      <c r="AA45" s="516">
        <v>0</v>
      </c>
      <c r="AB45" s="516">
        <v>0</v>
      </c>
      <c r="AC45" s="516">
        <v>0</v>
      </c>
      <c r="AD45" s="516">
        <v>0</v>
      </c>
      <c r="AE45" s="519">
        <v>77.725020312458796</v>
      </c>
      <c r="AF45" s="516">
        <v>0</v>
      </c>
      <c r="AG45" s="516">
        <v>0</v>
      </c>
      <c r="AH45" s="516">
        <v>0</v>
      </c>
      <c r="AI45" s="516">
        <v>0</v>
      </c>
      <c r="AJ45" s="516">
        <v>0</v>
      </c>
      <c r="AK45" s="516">
        <v>0</v>
      </c>
      <c r="AL45" s="516">
        <v>0</v>
      </c>
      <c r="AM45" s="516">
        <v>0</v>
      </c>
      <c r="AN45" s="516">
        <v>3</v>
      </c>
      <c r="AO45" s="516">
        <v>0</v>
      </c>
      <c r="AP45" s="516">
        <v>0</v>
      </c>
      <c r="AQ45" s="455">
        <f t="shared" si="6"/>
        <v>114.35762583945879</v>
      </c>
      <c r="AR45" s="102"/>
      <c r="AS45" s="18"/>
    </row>
    <row r="46" spans="1:45" s="2" customFormat="1" ht="16.5" customHeight="1">
      <c r="A46" s="22"/>
      <c r="B46" s="104"/>
      <c r="C46" s="430" t="s">
        <v>47</v>
      </c>
      <c r="D46" s="512">
        <v>0</v>
      </c>
      <c r="E46" s="512">
        <v>0</v>
      </c>
      <c r="F46" s="512">
        <v>0</v>
      </c>
      <c r="G46" s="512">
        <v>0</v>
      </c>
      <c r="H46" s="512">
        <v>0</v>
      </c>
      <c r="I46" s="512">
        <v>0</v>
      </c>
      <c r="J46" s="512">
        <v>0</v>
      </c>
      <c r="K46" s="512">
        <v>0</v>
      </c>
      <c r="L46" s="512">
        <v>0</v>
      </c>
      <c r="M46" s="512">
        <v>0</v>
      </c>
      <c r="N46" s="512">
        <v>0</v>
      </c>
      <c r="O46" s="512">
        <v>0</v>
      </c>
      <c r="P46" s="512">
        <v>14.356229547449919</v>
      </c>
      <c r="Q46" s="512">
        <v>0</v>
      </c>
      <c r="R46" s="512">
        <v>0</v>
      </c>
      <c r="S46" s="512">
        <v>0</v>
      </c>
      <c r="T46" s="512">
        <v>0</v>
      </c>
      <c r="U46" s="512">
        <v>0</v>
      </c>
      <c r="V46" s="512">
        <v>0</v>
      </c>
      <c r="W46" s="512">
        <v>0</v>
      </c>
      <c r="X46" s="512">
        <v>0</v>
      </c>
      <c r="Y46" s="512">
        <v>0</v>
      </c>
      <c r="Z46" s="512">
        <v>0</v>
      </c>
      <c r="AA46" s="512">
        <v>0</v>
      </c>
      <c r="AB46" s="512">
        <v>0</v>
      </c>
      <c r="AC46" s="512">
        <v>0</v>
      </c>
      <c r="AD46" s="512">
        <v>0</v>
      </c>
      <c r="AE46" s="512">
        <v>0</v>
      </c>
      <c r="AF46" s="512">
        <v>0</v>
      </c>
      <c r="AG46" s="512">
        <v>0</v>
      </c>
      <c r="AH46" s="512">
        <v>0</v>
      </c>
      <c r="AI46" s="512">
        <v>0</v>
      </c>
      <c r="AJ46" s="512">
        <v>0</v>
      </c>
      <c r="AK46" s="512">
        <v>0</v>
      </c>
      <c r="AL46" s="512">
        <v>0</v>
      </c>
      <c r="AM46" s="512">
        <v>0</v>
      </c>
      <c r="AN46" s="512">
        <v>0</v>
      </c>
      <c r="AO46" s="512">
        <v>0</v>
      </c>
      <c r="AP46" s="512">
        <v>0</v>
      </c>
      <c r="AQ46" s="455">
        <f t="shared" si="6"/>
        <v>14.356229547449919</v>
      </c>
      <c r="AR46" s="105"/>
      <c r="AS46" s="26"/>
    </row>
    <row r="47" spans="1:45" s="7" customFormat="1" ht="16.5" customHeight="1">
      <c r="A47" s="28"/>
      <c r="B47" s="103"/>
      <c r="C47" s="388" t="s">
        <v>45</v>
      </c>
      <c r="D47" s="512">
        <v>0</v>
      </c>
      <c r="E47" s="512">
        <v>0</v>
      </c>
      <c r="F47" s="512">
        <v>0</v>
      </c>
      <c r="G47" s="512">
        <v>0</v>
      </c>
      <c r="H47" s="512">
        <v>0</v>
      </c>
      <c r="I47" s="512">
        <v>0</v>
      </c>
      <c r="J47" s="512">
        <v>0</v>
      </c>
      <c r="K47" s="512">
        <v>0</v>
      </c>
      <c r="L47" s="518">
        <v>0</v>
      </c>
      <c r="M47" s="518">
        <v>0</v>
      </c>
      <c r="N47" s="518">
        <v>0</v>
      </c>
      <c r="O47" s="514">
        <v>0</v>
      </c>
      <c r="P47" s="514">
        <v>0</v>
      </c>
      <c r="Q47" s="514">
        <v>0</v>
      </c>
      <c r="R47" s="514">
        <v>0</v>
      </c>
      <c r="S47" s="514">
        <v>0</v>
      </c>
      <c r="T47" s="514">
        <v>0</v>
      </c>
      <c r="U47" s="514">
        <v>0</v>
      </c>
      <c r="V47" s="514">
        <v>0</v>
      </c>
      <c r="W47" s="514">
        <v>0</v>
      </c>
      <c r="X47" s="515">
        <v>0</v>
      </c>
      <c r="Y47" s="515">
        <v>0</v>
      </c>
      <c r="Z47" s="516">
        <v>0</v>
      </c>
      <c r="AA47" s="516">
        <v>0</v>
      </c>
      <c r="AB47" s="516">
        <v>0</v>
      </c>
      <c r="AC47" s="516">
        <v>0</v>
      </c>
      <c r="AD47" s="516">
        <v>0</v>
      </c>
      <c r="AE47" s="516">
        <v>0</v>
      </c>
      <c r="AF47" s="516">
        <v>0</v>
      </c>
      <c r="AG47" s="516">
        <v>0</v>
      </c>
      <c r="AH47" s="516">
        <v>0</v>
      </c>
      <c r="AI47" s="516">
        <v>0</v>
      </c>
      <c r="AJ47" s="516">
        <v>0</v>
      </c>
      <c r="AK47" s="516">
        <v>0</v>
      </c>
      <c r="AL47" s="516">
        <v>0</v>
      </c>
      <c r="AM47" s="516">
        <v>0</v>
      </c>
      <c r="AN47" s="516">
        <v>0</v>
      </c>
      <c r="AO47" s="516">
        <v>0</v>
      </c>
      <c r="AP47" s="516">
        <v>0</v>
      </c>
      <c r="AQ47" s="455">
        <f t="shared" si="6"/>
        <v>0</v>
      </c>
      <c r="AR47" s="102"/>
      <c r="AS47" s="18"/>
    </row>
    <row r="48" spans="1:45" s="7" customFormat="1" ht="16.5" customHeight="1">
      <c r="A48" s="28"/>
      <c r="B48" s="103"/>
      <c r="C48" s="388" t="s">
        <v>46</v>
      </c>
      <c r="D48" s="512">
        <v>0</v>
      </c>
      <c r="E48" s="512">
        <v>0</v>
      </c>
      <c r="F48" s="512">
        <v>0</v>
      </c>
      <c r="G48" s="512">
        <v>0</v>
      </c>
      <c r="H48" s="512">
        <v>0</v>
      </c>
      <c r="I48" s="512">
        <v>0</v>
      </c>
      <c r="J48" s="512">
        <v>0</v>
      </c>
      <c r="K48" s="512">
        <v>0</v>
      </c>
      <c r="L48" s="518">
        <v>0</v>
      </c>
      <c r="M48" s="518">
        <v>0</v>
      </c>
      <c r="N48" s="518">
        <v>0</v>
      </c>
      <c r="O48" s="514">
        <v>0</v>
      </c>
      <c r="P48" s="514">
        <v>14.356229547449919</v>
      </c>
      <c r="Q48" s="514">
        <v>0</v>
      </c>
      <c r="R48" s="514">
        <v>0</v>
      </c>
      <c r="S48" s="514">
        <v>0</v>
      </c>
      <c r="T48" s="514">
        <v>0</v>
      </c>
      <c r="U48" s="514">
        <v>0</v>
      </c>
      <c r="V48" s="514">
        <v>0</v>
      </c>
      <c r="W48" s="514">
        <v>0</v>
      </c>
      <c r="X48" s="515">
        <v>0</v>
      </c>
      <c r="Y48" s="515">
        <v>0</v>
      </c>
      <c r="Z48" s="516">
        <v>0</v>
      </c>
      <c r="AA48" s="516">
        <v>0</v>
      </c>
      <c r="AB48" s="516">
        <v>0</v>
      </c>
      <c r="AC48" s="516">
        <v>0</v>
      </c>
      <c r="AD48" s="516">
        <v>0</v>
      </c>
      <c r="AE48" s="516">
        <v>0</v>
      </c>
      <c r="AF48" s="516">
        <v>0</v>
      </c>
      <c r="AG48" s="516">
        <v>0</v>
      </c>
      <c r="AH48" s="516">
        <v>0</v>
      </c>
      <c r="AI48" s="516">
        <v>0</v>
      </c>
      <c r="AJ48" s="516">
        <v>0</v>
      </c>
      <c r="AK48" s="516">
        <v>0</v>
      </c>
      <c r="AL48" s="516">
        <v>0</v>
      </c>
      <c r="AM48" s="516">
        <v>0</v>
      </c>
      <c r="AN48" s="516">
        <v>0</v>
      </c>
      <c r="AO48" s="516">
        <v>0</v>
      </c>
      <c r="AP48" s="516">
        <v>0</v>
      </c>
      <c r="AQ48" s="455">
        <f t="shared" si="6"/>
        <v>14.356229547449919</v>
      </c>
      <c r="AR48" s="102"/>
      <c r="AS48" s="18"/>
    </row>
    <row r="49" spans="1:45" s="2" customFormat="1" ht="16.5" customHeight="1">
      <c r="A49" s="22"/>
      <c r="B49" s="104"/>
      <c r="C49" s="430" t="s">
        <v>54</v>
      </c>
      <c r="D49" s="512">
        <v>0</v>
      </c>
      <c r="E49" s="512">
        <v>0</v>
      </c>
      <c r="F49" s="512">
        <v>0</v>
      </c>
      <c r="G49" s="512">
        <v>0</v>
      </c>
      <c r="H49" s="512">
        <v>0</v>
      </c>
      <c r="I49" s="512">
        <v>0</v>
      </c>
      <c r="J49" s="512">
        <v>0</v>
      </c>
      <c r="K49" s="512">
        <v>0</v>
      </c>
      <c r="L49" s="512">
        <v>0</v>
      </c>
      <c r="M49" s="512">
        <v>0</v>
      </c>
      <c r="N49" s="512">
        <v>0</v>
      </c>
      <c r="O49" s="512">
        <v>0</v>
      </c>
      <c r="P49" s="512">
        <v>0</v>
      </c>
      <c r="Q49" s="512">
        <v>0</v>
      </c>
      <c r="R49" s="512">
        <v>0</v>
      </c>
      <c r="S49" s="512">
        <v>0</v>
      </c>
      <c r="T49" s="512">
        <v>0</v>
      </c>
      <c r="U49" s="512">
        <v>0</v>
      </c>
      <c r="V49" s="512">
        <v>0</v>
      </c>
      <c r="W49" s="512">
        <v>0</v>
      </c>
      <c r="X49" s="512">
        <v>0</v>
      </c>
      <c r="Y49" s="512">
        <v>0</v>
      </c>
      <c r="Z49" s="512">
        <v>0</v>
      </c>
      <c r="AA49" s="512">
        <v>0</v>
      </c>
      <c r="AB49" s="512">
        <v>0</v>
      </c>
      <c r="AC49" s="512">
        <v>0</v>
      </c>
      <c r="AD49" s="512">
        <v>0</v>
      </c>
      <c r="AE49" s="512">
        <v>0</v>
      </c>
      <c r="AF49" s="512">
        <v>0</v>
      </c>
      <c r="AG49" s="512">
        <v>0</v>
      </c>
      <c r="AH49" s="512">
        <v>0</v>
      </c>
      <c r="AI49" s="512">
        <v>0</v>
      </c>
      <c r="AJ49" s="512">
        <v>0</v>
      </c>
      <c r="AK49" s="512">
        <v>0</v>
      </c>
      <c r="AL49" s="512">
        <v>0</v>
      </c>
      <c r="AM49" s="512">
        <v>0</v>
      </c>
      <c r="AN49" s="512">
        <v>0</v>
      </c>
      <c r="AO49" s="512">
        <v>0</v>
      </c>
      <c r="AP49" s="512">
        <v>0</v>
      </c>
      <c r="AQ49" s="455">
        <f t="shared" si="6"/>
        <v>0</v>
      </c>
      <c r="AR49" s="105"/>
      <c r="AS49" s="26"/>
    </row>
    <row r="50" spans="1:45" s="7" customFormat="1" ht="16.5" customHeight="1">
      <c r="A50" s="28"/>
      <c r="B50" s="103"/>
      <c r="C50" s="388" t="s">
        <v>45</v>
      </c>
      <c r="D50" s="512">
        <v>0</v>
      </c>
      <c r="E50" s="512">
        <v>0</v>
      </c>
      <c r="F50" s="512">
        <v>0</v>
      </c>
      <c r="G50" s="512">
        <v>0</v>
      </c>
      <c r="H50" s="512">
        <v>0</v>
      </c>
      <c r="I50" s="512">
        <v>0</v>
      </c>
      <c r="J50" s="512">
        <v>0</v>
      </c>
      <c r="K50" s="512">
        <v>0</v>
      </c>
      <c r="L50" s="518">
        <v>0</v>
      </c>
      <c r="M50" s="518">
        <v>0</v>
      </c>
      <c r="N50" s="518">
        <v>0</v>
      </c>
      <c r="O50" s="514">
        <v>0</v>
      </c>
      <c r="P50" s="514">
        <v>0</v>
      </c>
      <c r="Q50" s="514">
        <v>0</v>
      </c>
      <c r="R50" s="514">
        <v>0</v>
      </c>
      <c r="S50" s="514">
        <v>0</v>
      </c>
      <c r="T50" s="514">
        <v>0</v>
      </c>
      <c r="U50" s="514">
        <v>0</v>
      </c>
      <c r="V50" s="514">
        <v>0</v>
      </c>
      <c r="W50" s="514">
        <v>0</v>
      </c>
      <c r="X50" s="515">
        <v>0</v>
      </c>
      <c r="Y50" s="515">
        <v>0</v>
      </c>
      <c r="Z50" s="516">
        <v>0</v>
      </c>
      <c r="AA50" s="516">
        <v>0</v>
      </c>
      <c r="AB50" s="516">
        <v>0</v>
      </c>
      <c r="AC50" s="516">
        <v>0</v>
      </c>
      <c r="AD50" s="516">
        <v>0</v>
      </c>
      <c r="AE50" s="516">
        <v>0</v>
      </c>
      <c r="AF50" s="516">
        <v>0</v>
      </c>
      <c r="AG50" s="516">
        <v>0</v>
      </c>
      <c r="AH50" s="516">
        <v>0</v>
      </c>
      <c r="AI50" s="516">
        <v>0</v>
      </c>
      <c r="AJ50" s="516">
        <v>0</v>
      </c>
      <c r="AK50" s="516">
        <v>0</v>
      </c>
      <c r="AL50" s="516">
        <v>0</v>
      </c>
      <c r="AM50" s="516">
        <v>0</v>
      </c>
      <c r="AN50" s="516">
        <v>0</v>
      </c>
      <c r="AO50" s="516">
        <v>0</v>
      </c>
      <c r="AP50" s="516">
        <v>0</v>
      </c>
      <c r="AQ50" s="455">
        <f t="shared" si="6"/>
        <v>0</v>
      </c>
      <c r="AR50" s="102"/>
      <c r="AS50" s="18"/>
    </row>
    <row r="51" spans="1:45" s="7" customFormat="1" ht="16.5" customHeight="1">
      <c r="A51" s="28"/>
      <c r="B51" s="103"/>
      <c r="C51" s="388" t="s">
        <v>46</v>
      </c>
      <c r="D51" s="512">
        <v>0</v>
      </c>
      <c r="E51" s="512">
        <v>0</v>
      </c>
      <c r="F51" s="512">
        <v>0</v>
      </c>
      <c r="G51" s="512">
        <v>0</v>
      </c>
      <c r="H51" s="512">
        <v>0</v>
      </c>
      <c r="I51" s="512">
        <v>0</v>
      </c>
      <c r="J51" s="512">
        <v>0</v>
      </c>
      <c r="K51" s="512">
        <v>0</v>
      </c>
      <c r="L51" s="518">
        <v>0</v>
      </c>
      <c r="M51" s="518">
        <v>0</v>
      </c>
      <c r="N51" s="518">
        <v>0</v>
      </c>
      <c r="O51" s="514">
        <v>0</v>
      </c>
      <c r="P51" s="514">
        <v>0</v>
      </c>
      <c r="Q51" s="514">
        <v>0</v>
      </c>
      <c r="R51" s="514">
        <v>0</v>
      </c>
      <c r="S51" s="514">
        <v>0</v>
      </c>
      <c r="T51" s="514">
        <v>0</v>
      </c>
      <c r="U51" s="514">
        <v>0</v>
      </c>
      <c r="V51" s="514">
        <v>0</v>
      </c>
      <c r="W51" s="514">
        <v>0</v>
      </c>
      <c r="X51" s="515">
        <v>0</v>
      </c>
      <c r="Y51" s="515">
        <v>0</v>
      </c>
      <c r="Z51" s="516">
        <v>0</v>
      </c>
      <c r="AA51" s="516">
        <v>0</v>
      </c>
      <c r="AB51" s="516">
        <v>0</v>
      </c>
      <c r="AC51" s="516">
        <v>0</v>
      </c>
      <c r="AD51" s="516">
        <v>0</v>
      </c>
      <c r="AE51" s="516">
        <v>0</v>
      </c>
      <c r="AF51" s="516">
        <v>0</v>
      </c>
      <c r="AG51" s="516">
        <v>0</v>
      </c>
      <c r="AH51" s="516">
        <v>0</v>
      </c>
      <c r="AI51" s="516">
        <v>0</v>
      </c>
      <c r="AJ51" s="516">
        <v>0</v>
      </c>
      <c r="AK51" s="516">
        <v>0</v>
      </c>
      <c r="AL51" s="516">
        <v>0</v>
      </c>
      <c r="AM51" s="516">
        <v>0</v>
      </c>
      <c r="AN51" s="516">
        <v>0</v>
      </c>
      <c r="AO51" s="516">
        <v>0</v>
      </c>
      <c r="AP51" s="516">
        <v>0</v>
      </c>
      <c r="AQ51" s="455">
        <f t="shared" si="6"/>
        <v>0</v>
      </c>
      <c r="AR51" s="102"/>
      <c r="AS51" s="18"/>
    </row>
    <row r="52" spans="1:45" s="2" customFormat="1" ht="24.95" customHeight="1">
      <c r="A52" s="22"/>
      <c r="B52" s="104"/>
      <c r="C52" s="510" t="s">
        <v>55</v>
      </c>
      <c r="D52" s="513">
        <f t="shared" ref="D52:AP52" si="7">+SUM(D49,D46,D43)</f>
        <v>0</v>
      </c>
      <c r="E52" s="513">
        <f t="shared" si="7"/>
        <v>0</v>
      </c>
      <c r="F52" s="513">
        <f t="shared" si="7"/>
        <v>0</v>
      </c>
      <c r="G52" s="513">
        <f t="shared" si="7"/>
        <v>0</v>
      </c>
      <c r="H52" s="513">
        <f t="shared" si="7"/>
        <v>0</v>
      </c>
      <c r="I52" s="513">
        <f t="shared" si="7"/>
        <v>0</v>
      </c>
      <c r="J52" s="513">
        <f t="shared" si="7"/>
        <v>0</v>
      </c>
      <c r="K52" s="513">
        <f t="shared" si="7"/>
        <v>0</v>
      </c>
      <c r="L52" s="513">
        <f t="shared" si="7"/>
        <v>0</v>
      </c>
      <c r="M52" s="513">
        <f t="shared" si="7"/>
        <v>0</v>
      </c>
      <c r="N52" s="513">
        <f t="shared" si="7"/>
        <v>0</v>
      </c>
      <c r="O52" s="513">
        <f t="shared" si="7"/>
        <v>0</v>
      </c>
      <c r="P52" s="513">
        <f t="shared" si="7"/>
        <v>47.988835074449916</v>
      </c>
      <c r="Q52" s="513">
        <f t="shared" si="7"/>
        <v>0</v>
      </c>
      <c r="R52" s="513">
        <f t="shared" si="7"/>
        <v>0</v>
      </c>
      <c r="S52" s="513">
        <f t="shared" si="7"/>
        <v>0</v>
      </c>
      <c r="T52" s="513">
        <f t="shared" si="7"/>
        <v>0</v>
      </c>
      <c r="U52" s="513">
        <f t="shared" si="7"/>
        <v>0</v>
      </c>
      <c r="V52" s="513">
        <f t="shared" si="7"/>
        <v>0</v>
      </c>
      <c r="W52" s="513">
        <f t="shared" si="7"/>
        <v>0</v>
      </c>
      <c r="X52" s="513">
        <f t="shared" si="7"/>
        <v>0</v>
      </c>
      <c r="Y52" s="513">
        <f t="shared" si="7"/>
        <v>0</v>
      </c>
      <c r="Z52" s="513">
        <f t="shared" si="7"/>
        <v>0</v>
      </c>
      <c r="AA52" s="513">
        <f t="shared" si="7"/>
        <v>0</v>
      </c>
      <c r="AB52" s="513">
        <f t="shared" si="7"/>
        <v>0</v>
      </c>
      <c r="AC52" s="513">
        <f t="shared" si="7"/>
        <v>0</v>
      </c>
      <c r="AD52" s="513">
        <f t="shared" si="7"/>
        <v>0</v>
      </c>
      <c r="AE52" s="513">
        <f t="shared" si="7"/>
        <v>77.725020312458796</v>
      </c>
      <c r="AF52" s="513">
        <f t="shared" si="7"/>
        <v>0</v>
      </c>
      <c r="AG52" s="513">
        <f t="shared" si="7"/>
        <v>0</v>
      </c>
      <c r="AH52" s="513">
        <f t="shared" si="7"/>
        <v>0</v>
      </c>
      <c r="AI52" s="513">
        <f t="shared" si="7"/>
        <v>0</v>
      </c>
      <c r="AJ52" s="513">
        <f t="shared" si="7"/>
        <v>0</v>
      </c>
      <c r="AK52" s="513">
        <f t="shared" si="7"/>
        <v>0</v>
      </c>
      <c r="AL52" s="513">
        <f t="shared" si="7"/>
        <v>0</v>
      </c>
      <c r="AM52" s="513">
        <f t="shared" si="7"/>
        <v>0</v>
      </c>
      <c r="AN52" s="513">
        <f t="shared" si="7"/>
        <v>3</v>
      </c>
      <c r="AO52" s="513">
        <f t="shared" si="7"/>
        <v>0</v>
      </c>
      <c r="AP52" s="513">
        <f t="shared" si="7"/>
        <v>0</v>
      </c>
      <c r="AQ52" s="455">
        <f t="shared" si="6"/>
        <v>128.7138553869087</v>
      </c>
      <c r="AR52" s="105"/>
      <c r="AS52" s="26"/>
    </row>
    <row r="53" spans="1:45" s="8" customFormat="1" ht="24.95" customHeight="1">
      <c r="A53" s="25"/>
      <c r="B53" s="106"/>
      <c r="C53" s="433" t="s">
        <v>94</v>
      </c>
      <c r="D53" s="522">
        <f t="shared" ref="D53:AP53" si="8">+D52+D41</f>
        <v>0</v>
      </c>
      <c r="E53" s="522">
        <f t="shared" si="8"/>
        <v>0</v>
      </c>
      <c r="F53" s="522">
        <f t="shared" si="8"/>
        <v>0</v>
      </c>
      <c r="G53" s="522">
        <f t="shared" si="8"/>
        <v>0</v>
      </c>
      <c r="H53" s="522">
        <f t="shared" si="8"/>
        <v>0</v>
      </c>
      <c r="I53" s="522">
        <f t="shared" si="8"/>
        <v>0</v>
      </c>
      <c r="J53" s="522">
        <f t="shared" si="8"/>
        <v>0</v>
      </c>
      <c r="K53" s="522">
        <f t="shared" si="8"/>
        <v>0</v>
      </c>
      <c r="L53" s="522">
        <f t="shared" si="8"/>
        <v>0</v>
      </c>
      <c r="M53" s="522">
        <f t="shared" si="8"/>
        <v>0</v>
      </c>
      <c r="N53" s="522">
        <f t="shared" si="8"/>
        <v>0</v>
      </c>
      <c r="O53" s="522">
        <f t="shared" si="8"/>
        <v>0</v>
      </c>
      <c r="P53" s="522">
        <f t="shared" si="8"/>
        <v>88.65826473654343</v>
      </c>
      <c r="Q53" s="522">
        <f t="shared" si="8"/>
        <v>0</v>
      </c>
      <c r="R53" s="522">
        <f t="shared" si="8"/>
        <v>0</v>
      </c>
      <c r="S53" s="522">
        <f t="shared" si="8"/>
        <v>0</v>
      </c>
      <c r="T53" s="522">
        <f t="shared" si="8"/>
        <v>0</v>
      </c>
      <c r="U53" s="522">
        <f t="shared" si="8"/>
        <v>0</v>
      </c>
      <c r="V53" s="522">
        <f t="shared" si="8"/>
        <v>0</v>
      </c>
      <c r="W53" s="522">
        <f t="shared" si="8"/>
        <v>0</v>
      </c>
      <c r="X53" s="522">
        <f t="shared" si="8"/>
        <v>0</v>
      </c>
      <c r="Y53" s="522">
        <f t="shared" si="8"/>
        <v>0</v>
      </c>
      <c r="Z53" s="522">
        <f t="shared" si="8"/>
        <v>0</v>
      </c>
      <c r="AA53" s="522">
        <f t="shared" si="8"/>
        <v>0</v>
      </c>
      <c r="AB53" s="522">
        <f t="shared" si="8"/>
        <v>0</v>
      </c>
      <c r="AC53" s="522">
        <f t="shared" si="8"/>
        <v>0</v>
      </c>
      <c r="AD53" s="522">
        <f t="shared" si="8"/>
        <v>0</v>
      </c>
      <c r="AE53" s="522">
        <f t="shared" si="8"/>
        <v>129.43245974486067</v>
      </c>
      <c r="AF53" s="522">
        <f t="shared" si="8"/>
        <v>0</v>
      </c>
      <c r="AG53" s="522">
        <f t="shared" si="8"/>
        <v>0</v>
      </c>
      <c r="AH53" s="522">
        <f t="shared" si="8"/>
        <v>0</v>
      </c>
      <c r="AI53" s="522">
        <f t="shared" si="8"/>
        <v>0</v>
      </c>
      <c r="AJ53" s="522">
        <f t="shared" si="8"/>
        <v>0</v>
      </c>
      <c r="AK53" s="522">
        <f t="shared" si="8"/>
        <v>0</v>
      </c>
      <c r="AL53" s="522">
        <f t="shared" si="8"/>
        <v>0</v>
      </c>
      <c r="AM53" s="522">
        <f t="shared" si="8"/>
        <v>0</v>
      </c>
      <c r="AN53" s="522">
        <f t="shared" si="8"/>
        <v>6</v>
      </c>
      <c r="AO53" s="522">
        <f t="shared" si="8"/>
        <v>0</v>
      </c>
      <c r="AP53" s="522">
        <f t="shared" si="8"/>
        <v>0</v>
      </c>
      <c r="AQ53" s="511">
        <f t="shared" si="6"/>
        <v>224.0907244814041</v>
      </c>
      <c r="AR53" s="107"/>
      <c r="AS53" s="21"/>
    </row>
    <row r="54" spans="1:45" s="8" customFormat="1" ht="24.95" customHeight="1">
      <c r="A54" s="25"/>
      <c r="B54" s="106"/>
      <c r="C54" s="433" t="s">
        <v>85</v>
      </c>
      <c r="D54" s="523"/>
      <c r="E54" s="523"/>
      <c r="F54" s="523"/>
      <c r="G54" s="523"/>
      <c r="H54" s="523"/>
      <c r="I54" s="523"/>
      <c r="J54" s="523"/>
      <c r="K54" s="523"/>
      <c r="L54" s="523"/>
      <c r="M54" s="523"/>
      <c r="N54" s="523"/>
      <c r="O54" s="523"/>
      <c r="P54" s="523"/>
      <c r="Q54" s="523"/>
      <c r="R54" s="523"/>
      <c r="S54" s="523"/>
      <c r="T54" s="523"/>
      <c r="U54" s="523"/>
      <c r="V54" s="523"/>
      <c r="W54" s="523"/>
      <c r="X54" s="523"/>
      <c r="Y54" s="523"/>
      <c r="Z54" s="523"/>
      <c r="AA54" s="523"/>
      <c r="AB54" s="523"/>
      <c r="AC54" s="523"/>
      <c r="AD54" s="523"/>
      <c r="AE54" s="523"/>
      <c r="AF54" s="523"/>
      <c r="AG54" s="523"/>
      <c r="AH54" s="523"/>
      <c r="AI54" s="523"/>
      <c r="AJ54" s="523"/>
      <c r="AK54" s="523"/>
      <c r="AL54" s="523"/>
      <c r="AM54" s="523"/>
      <c r="AN54" s="523"/>
      <c r="AO54" s="523"/>
      <c r="AP54" s="523"/>
      <c r="AQ54" s="455">
        <v>0</v>
      </c>
      <c r="AR54" s="107"/>
      <c r="AS54" s="21"/>
    </row>
    <row r="55" spans="1:45" s="8" customFormat="1" ht="36.950000000000003" customHeight="1">
      <c r="A55" s="25"/>
      <c r="B55" s="106"/>
      <c r="C55" s="433" t="s">
        <v>95</v>
      </c>
      <c r="D55" s="522">
        <f t="shared" ref="D55:AP55" si="9">+D18+D29+D41+D52+D54</f>
        <v>0</v>
      </c>
      <c r="E55" s="522">
        <f t="shared" si="9"/>
        <v>0</v>
      </c>
      <c r="F55" s="522">
        <f t="shared" si="9"/>
        <v>0</v>
      </c>
      <c r="G55" s="522">
        <f t="shared" si="9"/>
        <v>0</v>
      </c>
      <c r="H55" s="522">
        <f t="shared" si="9"/>
        <v>0</v>
      </c>
      <c r="I55" s="522">
        <f t="shared" si="9"/>
        <v>0</v>
      </c>
      <c r="J55" s="522">
        <f t="shared" si="9"/>
        <v>0</v>
      </c>
      <c r="K55" s="522">
        <f t="shared" si="9"/>
        <v>0</v>
      </c>
      <c r="L55" s="522">
        <f t="shared" si="9"/>
        <v>0</v>
      </c>
      <c r="M55" s="522">
        <f t="shared" si="9"/>
        <v>0</v>
      </c>
      <c r="N55" s="522">
        <f t="shared" si="9"/>
        <v>381.73455200000001</v>
      </c>
      <c r="O55" s="522">
        <f t="shared" si="9"/>
        <v>0</v>
      </c>
      <c r="P55" s="522">
        <f t="shared" si="9"/>
        <v>769.07112553656464</v>
      </c>
      <c r="Q55" s="522">
        <f t="shared" si="9"/>
        <v>0</v>
      </c>
      <c r="R55" s="522">
        <f t="shared" si="9"/>
        <v>0</v>
      </c>
      <c r="S55" s="522">
        <f t="shared" si="9"/>
        <v>0</v>
      </c>
      <c r="T55" s="522">
        <f t="shared" si="9"/>
        <v>0</v>
      </c>
      <c r="U55" s="522">
        <f t="shared" si="9"/>
        <v>0</v>
      </c>
      <c r="V55" s="522">
        <f t="shared" si="9"/>
        <v>0</v>
      </c>
      <c r="W55" s="522">
        <f t="shared" si="9"/>
        <v>0</v>
      </c>
      <c r="X55" s="522">
        <f t="shared" si="9"/>
        <v>0</v>
      </c>
      <c r="Y55" s="522">
        <f t="shared" si="9"/>
        <v>0</v>
      </c>
      <c r="Z55" s="522">
        <f t="shared" si="9"/>
        <v>0</v>
      </c>
      <c r="AA55" s="522">
        <f t="shared" si="9"/>
        <v>0</v>
      </c>
      <c r="AB55" s="522">
        <f t="shared" si="9"/>
        <v>0</v>
      </c>
      <c r="AC55" s="522">
        <f t="shared" si="9"/>
        <v>0</v>
      </c>
      <c r="AD55" s="522">
        <f t="shared" si="9"/>
        <v>0</v>
      </c>
      <c r="AE55" s="522">
        <f t="shared" si="9"/>
        <v>33835.077669435217</v>
      </c>
      <c r="AF55" s="522">
        <f t="shared" si="9"/>
        <v>0</v>
      </c>
      <c r="AG55" s="522">
        <f t="shared" si="9"/>
        <v>0</v>
      </c>
      <c r="AH55" s="522">
        <f t="shared" si="9"/>
        <v>0</v>
      </c>
      <c r="AI55" s="522">
        <f t="shared" si="9"/>
        <v>0</v>
      </c>
      <c r="AJ55" s="522">
        <f t="shared" si="9"/>
        <v>0</v>
      </c>
      <c r="AK55" s="522">
        <f t="shared" si="9"/>
        <v>0</v>
      </c>
      <c r="AL55" s="522">
        <f t="shared" si="9"/>
        <v>0</v>
      </c>
      <c r="AM55" s="522">
        <f t="shared" si="9"/>
        <v>0</v>
      </c>
      <c r="AN55" s="522">
        <f t="shared" si="9"/>
        <v>63.683368999999999</v>
      </c>
      <c r="AO55" s="522">
        <f t="shared" si="9"/>
        <v>0</v>
      </c>
      <c r="AP55" s="522">
        <f t="shared" si="9"/>
        <v>0</v>
      </c>
      <c r="AQ55" s="511">
        <f>+SUM(D55:AP55)+AQ54</f>
        <v>35049.566715971778</v>
      </c>
      <c r="AR55" s="107"/>
      <c r="AS55" s="21"/>
    </row>
    <row r="56" spans="1:45" s="185" customFormat="1" ht="16.5" customHeight="1">
      <c r="A56" s="182"/>
      <c r="B56" s="183"/>
      <c r="C56" s="500" t="s">
        <v>86</v>
      </c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453">
        <v>7097.1796325270006</v>
      </c>
      <c r="AR56" s="136"/>
      <c r="AS56" s="184"/>
    </row>
    <row r="57" spans="1:45" s="16" customFormat="1" ht="16.5" customHeight="1">
      <c r="A57" s="41"/>
      <c r="B57" s="108"/>
      <c r="C57" s="86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8"/>
      <c r="AF57" s="87"/>
      <c r="AG57" s="87"/>
      <c r="AH57" s="87"/>
      <c r="AI57" s="87"/>
      <c r="AJ57" s="87"/>
      <c r="AK57" s="87"/>
      <c r="AL57" s="87"/>
      <c r="AM57" s="87"/>
      <c r="AN57" s="89"/>
      <c r="AO57" s="90"/>
      <c r="AP57" s="88"/>
      <c r="AQ57" s="91"/>
      <c r="AR57" s="109"/>
      <c r="AS57" s="92"/>
    </row>
    <row r="58" spans="1:45"/>
    <row r="59" spans="1:45" hidden="1"/>
  </sheetData>
  <mergeCells count="5">
    <mergeCell ref="C2:AQ2"/>
    <mergeCell ref="D6:AR6"/>
    <mergeCell ref="C3:AS3"/>
    <mergeCell ref="C4:AS4"/>
    <mergeCell ref="C5:AS5"/>
  </mergeCells>
  <conditionalFormatting sqref="Y6:AR6">
    <cfRule type="expression" dxfId="3" priority="7" stopIfTrue="1">
      <formula>COUNTA(Y9:BM56)&lt;&gt;COUNTIF(Y9:BM56,"&gt;=0")</formula>
    </cfRule>
  </conditionalFormatting>
  <conditionalFormatting sqref="D6:F6">
    <cfRule type="expression" dxfId="2" priority="8" stopIfTrue="1">
      <formula>COUNTA(D9:AQ56)&lt;&gt;COUNTIF(D9:AQ56,"&gt;=0")</formula>
    </cfRule>
  </conditionalFormatting>
  <conditionalFormatting sqref="G6:X6">
    <cfRule type="expression" dxfId="1" priority="9" stopIfTrue="1">
      <formula>COUNTA(G9:AS56)&lt;&gt;COUNTIF(G9:AS56,"&gt;=0")</formula>
    </cfRule>
  </conditionalFormatting>
  <conditionalFormatting sqref="D9:AQ56">
    <cfRule type="expression" dxfId="0" priority="1" stopIfTrue="1">
      <formula>AND(D9&lt;&gt;"",OR(D9&lt;0,NOT(ISNUMBER(D9))))</formula>
    </cfRule>
  </conditionalFormatting>
  <pageMargins left="0.66" right="0.2" top="1" bottom="1" header="0.5" footer="0.5"/>
  <pageSetup paperSize="8" scale="60" orientation="landscape" r:id="rId1"/>
  <headerFooter alignWithMargins="0">
    <oddFooter>&amp;R2013 Triennial Central Bank Survey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outlinePr summaryBelow="0" summaryRight="0"/>
  </sheetPr>
  <dimension ref="B1:O139"/>
  <sheetViews>
    <sheetView showGridLines="0" zoomScale="85" zoomScaleNormal="85" zoomScaleSheetLayoutView="70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D9" sqref="D9"/>
    </sheetView>
  </sheetViews>
  <sheetFormatPr defaultColWidth="0" defaultRowHeight="12" zeroHeight="1"/>
  <cols>
    <col min="1" max="2" width="1.7109375" style="13" customWidth="1"/>
    <col min="3" max="3" width="102.140625" style="13" customWidth="1"/>
    <col min="4" max="12" width="10.7109375" style="13" customWidth="1"/>
    <col min="13" max="13" width="10.7109375" style="15" customWidth="1"/>
    <col min="14" max="15" width="1.7109375" style="13" customWidth="1"/>
    <col min="16" max="16384" width="0" style="13" hidden="1"/>
  </cols>
  <sheetData>
    <row r="1" spans="2:15" s="12" customFormat="1" ht="20.100000000000001" customHeight="1">
      <c r="B1" s="210" t="s">
        <v>71</v>
      </c>
      <c r="C1" s="211"/>
      <c r="D1" s="212"/>
      <c r="E1" s="212"/>
      <c r="F1" s="212"/>
      <c r="G1" s="212"/>
      <c r="H1" s="212"/>
      <c r="I1" s="212"/>
      <c r="J1" s="212"/>
      <c r="K1" s="212"/>
      <c r="L1" s="212"/>
      <c r="M1" s="213"/>
      <c r="N1" s="29"/>
      <c r="O1" s="29"/>
    </row>
    <row r="2" spans="2:15" s="12" customFormat="1" ht="20.100000000000001" customHeight="1">
      <c r="B2" s="209"/>
      <c r="C2" s="561" t="s">
        <v>28</v>
      </c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30"/>
      <c r="O2" s="30"/>
    </row>
    <row r="3" spans="2:15" s="12" customFormat="1" ht="20.100000000000001" customHeight="1">
      <c r="B3" s="208"/>
      <c r="C3" s="561" t="s">
        <v>72</v>
      </c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30"/>
      <c r="O3" s="30"/>
    </row>
    <row r="4" spans="2:15" s="12" customFormat="1" ht="20.100000000000001" customHeight="1">
      <c r="B4" s="208"/>
      <c r="C4" s="561" t="s">
        <v>73</v>
      </c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31"/>
      <c r="O4" s="31"/>
    </row>
    <row r="5" spans="2:15" s="12" customFormat="1" ht="20.100000000000001" customHeight="1">
      <c r="B5" s="208"/>
      <c r="C5" s="561" t="s">
        <v>74</v>
      </c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30"/>
      <c r="O5" s="32"/>
    </row>
    <row r="6" spans="2:15" s="12" customFormat="1" ht="39.950000000000003" customHeight="1">
      <c r="B6" s="208"/>
      <c r="C6" s="208"/>
      <c r="D6" s="559"/>
      <c r="E6" s="560"/>
      <c r="F6" s="560"/>
      <c r="G6" s="560"/>
      <c r="H6" s="560"/>
      <c r="I6" s="560"/>
      <c r="J6" s="560"/>
      <c r="K6" s="560"/>
      <c r="L6" s="560"/>
      <c r="M6" s="560"/>
      <c r="N6" s="29"/>
      <c r="O6" s="29"/>
    </row>
    <row r="7" spans="2:15" s="28" customFormat="1" ht="27.95" customHeight="1">
      <c r="B7" s="214"/>
      <c r="C7" s="219" t="s">
        <v>75</v>
      </c>
      <c r="D7" s="558" t="s">
        <v>76</v>
      </c>
      <c r="E7" s="558"/>
      <c r="F7" s="558"/>
      <c r="G7" s="558"/>
      <c r="H7" s="558"/>
      <c r="I7" s="558"/>
      <c r="J7" s="558"/>
      <c r="K7" s="558"/>
      <c r="L7" s="558"/>
      <c r="M7" s="558"/>
      <c r="N7" s="140"/>
      <c r="O7" s="33"/>
    </row>
    <row r="8" spans="2:15" s="28" customFormat="1" ht="27.95" customHeight="1">
      <c r="B8" s="215"/>
      <c r="C8" s="218"/>
      <c r="D8" s="217" t="s">
        <v>5</v>
      </c>
      <c r="E8" s="217" t="s">
        <v>4</v>
      </c>
      <c r="F8" s="217" t="s">
        <v>3</v>
      </c>
      <c r="G8" s="217" t="s">
        <v>6</v>
      </c>
      <c r="H8" s="217" t="s">
        <v>2</v>
      </c>
      <c r="I8" s="217" t="s">
        <v>1</v>
      </c>
      <c r="J8" s="217" t="s">
        <v>8</v>
      </c>
      <c r="K8" s="216" t="s">
        <v>0</v>
      </c>
      <c r="L8" s="221" t="s">
        <v>77</v>
      </c>
      <c r="M8" s="220" t="s">
        <v>55</v>
      </c>
      <c r="N8" s="141"/>
      <c r="O8" s="34"/>
    </row>
    <row r="9" spans="2:15" s="25" customFormat="1" ht="36.950000000000003" customHeight="1">
      <c r="B9" s="106"/>
      <c r="C9" s="202" t="s">
        <v>43</v>
      </c>
      <c r="D9" s="78"/>
      <c r="E9" s="78"/>
      <c r="F9" s="78"/>
      <c r="G9" s="78"/>
      <c r="H9" s="78"/>
      <c r="I9" s="78"/>
      <c r="J9" s="78"/>
      <c r="K9" s="78"/>
      <c r="L9" s="78"/>
      <c r="M9" s="73"/>
      <c r="N9" s="134"/>
      <c r="O9" s="35"/>
    </row>
    <row r="10" spans="2:15" s="28" customFormat="1" ht="16.5" customHeight="1">
      <c r="B10" s="101"/>
      <c r="C10" s="199" t="s">
        <v>44</v>
      </c>
      <c r="D10" s="110">
        <v>0.81924499999999989</v>
      </c>
      <c r="E10" s="110">
        <v>1.3796181799519287</v>
      </c>
      <c r="F10" s="110">
        <v>39.850616533604388</v>
      </c>
      <c r="G10" s="110">
        <v>15323.759947280301</v>
      </c>
      <c r="H10" s="110">
        <v>105.31904117998664</v>
      </c>
      <c r="I10" s="110">
        <v>3.8951822026950285</v>
      </c>
      <c r="J10" s="110">
        <v>2.074347514336917</v>
      </c>
      <c r="K10" s="110">
        <v>1957.16590672302</v>
      </c>
      <c r="L10" s="110">
        <v>33.158985359963523</v>
      </c>
      <c r="M10" s="434">
        <f>+SUM(D10:L10)</f>
        <v>17467.422889973863</v>
      </c>
      <c r="N10" s="105"/>
      <c r="O10" s="19"/>
    </row>
    <row r="11" spans="2:15" s="28" customFormat="1" ht="16.5" customHeight="1">
      <c r="B11" s="103"/>
      <c r="C11" s="201" t="s">
        <v>45</v>
      </c>
      <c r="D11" s="110">
        <v>0</v>
      </c>
      <c r="E11" s="110">
        <v>0</v>
      </c>
      <c r="F11" s="110">
        <v>15.728402684776244</v>
      </c>
      <c r="G11" s="110">
        <v>4636.221876968707</v>
      </c>
      <c r="H11" s="110">
        <v>1.724119</v>
      </c>
      <c r="I11" s="110">
        <v>3.8906852026950283</v>
      </c>
      <c r="J11" s="110">
        <v>0</v>
      </c>
      <c r="K11" s="110">
        <v>525.43601477161815</v>
      </c>
      <c r="L11" s="110">
        <v>22.883122298174918</v>
      </c>
      <c r="M11" s="434">
        <f t="shared" ref="M11:M78" si="0">+SUM(D11:L11)</f>
        <v>5205.8842209259719</v>
      </c>
      <c r="N11" s="105"/>
      <c r="O11" s="19"/>
    </row>
    <row r="12" spans="2:15" s="28" customFormat="1" ht="16.5" customHeight="1">
      <c r="B12" s="103"/>
      <c r="C12" s="201" t="s">
        <v>46</v>
      </c>
      <c r="D12" s="110">
        <v>0.81924499999999989</v>
      </c>
      <c r="E12" s="110">
        <v>1.3796181799519287</v>
      </c>
      <c r="F12" s="110">
        <v>24.122213848828142</v>
      </c>
      <c r="G12" s="110">
        <v>10687.538070311595</v>
      </c>
      <c r="H12" s="110">
        <v>103.59492217998664</v>
      </c>
      <c r="I12" s="110">
        <v>4.4970000000000001E-3</v>
      </c>
      <c r="J12" s="110">
        <v>2.074347514336917</v>
      </c>
      <c r="K12" s="110">
        <v>1431.7298919514019</v>
      </c>
      <c r="L12" s="110">
        <v>10.275863061788607</v>
      </c>
      <c r="M12" s="434">
        <f t="shared" si="0"/>
        <v>12261.53866904789</v>
      </c>
      <c r="N12" s="105"/>
      <c r="O12" s="19"/>
    </row>
    <row r="13" spans="2:15" s="28" customFormat="1" ht="16.5" customHeight="1">
      <c r="B13" s="101"/>
      <c r="C13" s="199" t="s">
        <v>47</v>
      </c>
      <c r="D13" s="110">
        <v>2.7427820741210427</v>
      </c>
      <c r="E13" s="110">
        <v>12.192529805754818</v>
      </c>
      <c r="F13" s="110">
        <v>116.76764942225077</v>
      </c>
      <c r="G13" s="110">
        <v>5091.3788758977262</v>
      </c>
      <c r="H13" s="110">
        <v>406.93390561340595</v>
      </c>
      <c r="I13" s="110">
        <v>7.1241279833930795</v>
      </c>
      <c r="J13" s="110">
        <v>39.825056489096283</v>
      </c>
      <c r="K13" s="110">
        <v>1788.0430175821602</v>
      </c>
      <c r="L13" s="110">
        <v>355.09394925516574</v>
      </c>
      <c r="M13" s="434">
        <f t="shared" si="0"/>
        <v>7820.1018941230741</v>
      </c>
      <c r="N13" s="105"/>
      <c r="O13" s="19"/>
    </row>
    <row r="14" spans="2:15" s="28" customFormat="1" ht="16.5" customHeight="1">
      <c r="B14" s="101"/>
      <c r="C14" s="201" t="s">
        <v>45</v>
      </c>
      <c r="D14" s="110">
        <v>2.7427820741210427</v>
      </c>
      <c r="E14" s="110">
        <v>12.192529805754818</v>
      </c>
      <c r="F14" s="110">
        <v>103.85926873878149</v>
      </c>
      <c r="G14" s="110">
        <v>3842.5099640838466</v>
      </c>
      <c r="H14" s="110">
        <v>390.05650334044242</v>
      </c>
      <c r="I14" s="110">
        <v>6.4090265326212279</v>
      </c>
      <c r="J14" s="110">
        <v>39.74101446317858</v>
      </c>
      <c r="K14" s="110">
        <v>1644.1874161923056</v>
      </c>
      <c r="L14" s="110">
        <v>352.89638357205632</v>
      </c>
      <c r="M14" s="434">
        <f t="shared" si="0"/>
        <v>6394.594888803108</v>
      </c>
      <c r="N14" s="105"/>
      <c r="O14" s="19"/>
    </row>
    <row r="15" spans="2:15" s="28" customFormat="1" ht="16.5" customHeight="1">
      <c r="B15" s="101"/>
      <c r="C15" s="201" t="s">
        <v>46</v>
      </c>
      <c r="D15" s="110">
        <v>0</v>
      </c>
      <c r="E15" s="110">
        <v>0</v>
      </c>
      <c r="F15" s="110">
        <v>12.908380683469273</v>
      </c>
      <c r="G15" s="110">
        <v>1248.8689118138798</v>
      </c>
      <c r="H15" s="110">
        <v>16.877402272963558</v>
      </c>
      <c r="I15" s="110">
        <v>0.71510145077185194</v>
      </c>
      <c r="J15" s="110">
        <v>8.4042025917703544E-2</v>
      </c>
      <c r="K15" s="110">
        <v>143.85560138985463</v>
      </c>
      <c r="L15" s="110">
        <v>2.1975656831093975</v>
      </c>
      <c r="M15" s="434">
        <f t="shared" si="0"/>
        <v>1425.5070053199661</v>
      </c>
      <c r="N15" s="105"/>
      <c r="O15" s="19"/>
    </row>
    <row r="16" spans="2:15" s="25" customFormat="1" ht="16.5" customHeight="1">
      <c r="B16" s="117"/>
      <c r="C16" s="200" t="s">
        <v>48</v>
      </c>
      <c r="D16" s="110">
        <v>0</v>
      </c>
      <c r="E16" s="110">
        <v>0</v>
      </c>
      <c r="F16" s="110">
        <v>20.071929823858394</v>
      </c>
      <c r="G16" s="110">
        <v>1498.7372000776702</v>
      </c>
      <c r="H16" s="110">
        <v>7.996031815627636</v>
      </c>
      <c r="I16" s="110">
        <v>0.98727178415887074</v>
      </c>
      <c r="J16" s="110">
        <v>0.45445929091770354</v>
      </c>
      <c r="K16" s="110">
        <v>208.27067459582167</v>
      </c>
      <c r="L16" s="110">
        <v>3.1718119342427853</v>
      </c>
      <c r="M16" s="434">
        <f t="shared" si="0"/>
        <v>1739.6893793222973</v>
      </c>
      <c r="N16" s="135"/>
      <c r="O16" s="36"/>
    </row>
    <row r="17" spans="2:15" s="25" customFormat="1" ht="16.5" customHeight="1">
      <c r="B17" s="117"/>
      <c r="C17" s="201" t="s">
        <v>49</v>
      </c>
      <c r="D17" s="110">
        <v>0.63421824415785311</v>
      </c>
      <c r="E17" s="110">
        <v>1.6079998482274522</v>
      </c>
      <c r="F17" s="110">
        <v>41.166638388817681</v>
      </c>
      <c r="G17" s="110">
        <v>2778.8481813722419</v>
      </c>
      <c r="H17" s="110">
        <v>81.691875788619242</v>
      </c>
      <c r="I17" s="110">
        <v>3.1163100687153138</v>
      </c>
      <c r="J17" s="110">
        <v>7.2052286263930814</v>
      </c>
      <c r="K17" s="110">
        <v>1217.1392273499998</v>
      </c>
      <c r="L17" s="110">
        <v>231.35742917275346</v>
      </c>
      <c r="M17" s="434">
        <f t="shared" si="0"/>
        <v>4362.7671088599263</v>
      </c>
      <c r="N17" s="135"/>
      <c r="O17" s="36"/>
    </row>
    <row r="18" spans="2:15" s="25" customFormat="1" ht="16.5" customHeight="1">
      <c r="B18" s="117"/>
      <c r="C18" s="201" t="s">
        <v>50</v>
      </c>
      <c r="D18" s="110">
        <v>0</v>
      </c>
      <c r="E18" s="110">
        <v>0</v>
      </c>
      <c r="F18" s="110">
        <v>0</v>
      </c>
      <c r="G18" s="110">
        <v>3.589175</v>
      </c>
      <c r="H18" s="110">
        <v>0.77547299999999997</v>
      </c>
      <c r="I18" s="110">
        <v>0</v>
      </c>
      <c r="J18" s="110">
        <v>0.122628</v>
      </c>
      <c r="K18" s="110">
        <v>1.3118952966079818</v>
      </c>
      <c r="L18" s="110">
        <v>0</v>
      </c>
      <c r="M18" s="434">
        <f t="shared" si="0"/>
        <v>5.7991712966079811</v>
      </c>
      <c r="N18" s="135"/>
      <c r="O18" s="36"/>
    </row>
    <row r="19" spans="2:15" s="25" customFormat="1" ht="16.5" customHeight="1">
      <c r="B19" s="117"/>
      <c r="C19" s="201" t="s">
        <v>51</v>
      </c>
      <c r="D19" s="110">
        <v>0</v>
      </c>
      <c r="E19" s="110">
        <v>0</v>
      </c>
      <c r="F19" s="110">
        <v>0</v>
      </c>
      <c r="G19" s="110">
        <v>9.6551399999999996E-3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434">
        <f t="shared" si="0"/>
        <v>9.6551399999999996E-3</v>
      </c>
      <c r="N19" s="135"/>
      <c r="O19" s="36"/>
    </row>
    <row r="20" spans="2:15" s="25" customFormat="1" ht="16.5" customHeight="1">
      <c r="B20" s="117"/>
      <c r="C20" s="203" t="s">
        <v>52</v>
      </c>
      <c r="D20" s="110">
        <v>2.1085638299631895</v>
      </c>
      <c r="E20" s="110">
        <v>10.584529957527367</v>
      </c>
      <c r="F20" s="110">
        <v>55.529081209574684</v>
      </c>
      <c r="G20" s="110">
        <v>810.19466430781722</v>
      </c>
      <c r="H20" s="110">
        <v>316.47052500915902</v>
      </c>
      <c r="I20" s="110">
        <v>3.0205461305188948</v>
      </c>
      <c r="J20" s="110">
        <v>32.042740571785508</v>
      </c>
      <c r="K20" s="110">
        <v>361.32122033973098</v>
      </c>
      <c r="L20" s="110">
        <v>120.56470814816957</v>
      </c>
      <c r="M20" s="434">
        <f>+SUM(D20:L20)</f>
        <v>1711.8365795042462</v>
      </c>
      <c r="N20" s="135"/>
      <c r="O20" s="36"/>
    </row>
    <row r="21" spans="2:15" s="25" customFormat="1" ht="16.5" customHeight="1">
      <c r="B21" s="117"/>
      <c r="C21" s="203" t="s">
        <v>53</v>
      </c>
      <c r="D21" s="110"/>
      <c r="E21" s="110"/>
      <c r="F21" s="110"/>
      <c r="G21" s="110"/>
      <c r="H21" s="110"/>
      <c r="I21" s="110"/>
      <c r="J21" s="110"/>
      <c r="K21" s="110"/>
      <c r="L21" s="110"/>
      <c r="M21" s="434">
        <f t="shared" si="0"/>
        <v>0</v>
      </c>
      <c r="N21" s="135"/>
      <c r="O21" s="36"/>
    </row>
    <row r="22" spans="2:15" s="25" customFormat="1" ht="16.5" customHeight="1">
      <c r="B22" s="117"/>
      <c r="C22" s="204" t="s">
        <v>54</v>
      </c>
      <c r="D22" s="110">
        <v>7.1783996592752581</v>
      </c>
      <c r="E22" s="110">
        <v>17.626502962374282</v>
      </c>
      <c r="F22" s="110">
        <v>111.01442724732561</v>
      </c>
      <c r="G22" s="110">
        <v>8411.3956436469907</v>
      </c>
      <c r="H22" s="110">
        <v>427.86849854053833</v>
      </c>
      <c r="I22" s="110">
        <v>9.1151163721241808</v>
      </c>
      <c r="J22" s="110">
        <v>66.23210256857989</v>
      </c>
      <c r="K22" s="110">
        <v>2340.8107246364934</v>
      </c>
      <c r="L22" s="110">
        <v>242.75417632420587</v>
      </c>
      <c r="M22" s="434">
        <f t="shared" si="0"/>
        <v>11633.995591957906</v>
      </c>
      <c r="N22" s="135"/>
      <c r="O22" s="36"/>
    </row>
    <row r="23" spans="2:15" s="38" customFormat="1" ht="16.5" customHeight="1">
      <c r="B23" s="118"/>
      <c r="C23" s="201" t="s">
        <v>45</v>
      </c>
      <c r="D23" s="110">
        <v>6.5492005810062643</v>
      </c>
      <c r="E23" s="437">
        <v>16.583285306967671</v>
      </c>
      <c r="F23" s="437">
        <v>103.84498879855077</v>
      </c>
      <c r="G23" s="437">
        <v>8055.3580407666623</v>
      </c>
      <c r="H23" s="437">
        <v>409.77568157304216</v>
      </c>
      <c r="I23" s="437">
        <v>9.1143292880047859</v>
      </c>
      <c r="J23" s="437">
        <v>66.020556849120027</v>
      </c>
      <c r="K23" s="437">
        <v>2316.2707361760922</v>
      </c>
      <c r="L23" s="437">
        <v>237.25731172940823</v>
      </c>
      <c r="M23" s="434">
        <f t="shared" si="0"/>
        <v>11220.774131068854</v>
      </c>
      <c r="N23" s="136"/>
      <c r="O23" s="37"/>
    </row>
    <row r="24" spans="2:15" s="28" customFormat="1" ht="16.5" customHeight="1">
      <c r="B24" s="103"/>
      <c r="C24" s="201" t="s">
        <v>46</v>
      </c>
      <c r="D24" s="110">
        <v>0.62919907826899346</v>
      </c>
      <c r="E24" s="110">
        <v>1.0432176554066093</v>
      </c>
      <c r="F24" s="110">
        <v>7.1694384487748462</v>
      </c>
      <c r="G24" s="110">
        <v>356.03760288032868</v>
      </c>
      <c r="H24" s="110">
        <v>18.092816967496148</v>
      </c>
      <c r="I24" s="110">
        <v>7.8708411939527076E-4</v>
      </c>
      <c r="J24" s="110">
        <v>0.21154571945985814</v>
      </c>
      <c r="K24" s="110">
        <v>24.539988460400995</v>
      </c>
      <c r="L24" s="110">
        <v>5.4968645947976533</v>
      </c>
      <c r="M24" s="434">
        <f t="shared" si="0"/>
        <v>413.22146088905322</v>
      </c>
      <c r="N24" s="105"/>
      <c r="O24" s="19"/>
    </row>
    <row r="25" spans="2:15" s="25" customFormat="1" ht="24.95" customHeight="1">
      <c r="B25" s="120"/>
      <c r="C25" s="204" t="s">
        <v>55</v>
      </c>
      <c r="D25" s="112">
        <f>+SUM(D22,D13,D10)</f>
        <v>10.740426733396301</v>
      </c>
      <c r="E25" s="112">
        <f t="shared" ref="E25:L25" si="1">+SUM(E22,E13,E10)</f>
        <v>31.198650948081028</v>
      </c>
      <c r="F25" s="112">
        <f t="shared" si="1"/>
        <v>267.63269320318079</v>
      </c>
      <c r="G25" s="112">
        <f t="shared" si="1"/>
        <v>28826.534466825018</v>
      </c>
      <c r="H25" s="112">
        <f t="shared" si="1"/>
        <v>940.12144533393098</v>
      </c>
      <c r="I25" s="112">
        <f t="shared" si="1"/>
        <v>20.13442655821229</v>
      </c>
      <c r="J25" s="112">
        <f t="shared" si="1"/>
        <v>108.13150657201309</v>
      </c>
      <c r="K25" s="112">
        <f t="shared" si="1"/>
        <v>6086.0196489416739</v>
      </c>
      <c r="L25" s="112">
        <f t="shared" si="1"/>
        <v>631.00711093933512</v>
      </c>
      <c r="M25" s="443">
        <f t="shared" si="0"/>
        <v>36921.520376054832</v>
      </c>
      <c r="N25" s="135"/>
      <c r="O25" s="36"/>
    </row>
    <row r="26" spans="2:15" s="170" customFormat="1" ht="16.5" customHeight="1">
      <c r="B26" s="167"/>
      <c r="C26" s="205" t="s">
        <v>56</v>
      </c>
      <c r="D26" s="438">
        <v>0</v>
      </c>
      <c r="E26" s="438">
        <v>0</v>
      </c>
      <c r="F26" s="438">
        <v>0</v>
      </c>
      <c r="G26" s="438">
        <v>0</v>
      </c>
      <c r="H26" s="438">
        <v>0</v>
      </c>
      <c r="I26" s="438">
        <v>0</v>
      </c>
      <c r="J26" s="438">
        <v>0</v>
      </c>
      <c r="K26" s="438">
        <v>0</v>
      </c>
      <c r="L26" s="438">
        <v>0</v>
      </c>
      <c r="M26" s="172">
        <f t="shared" si="0"/>
        <v>0</v>
      </c>
      <c r="N26" s="168"/>
      <c r="O26" s="169"/>
    </row>
    <row r="27" spans="2:15" s="170" customFormat="1" ht="16.5" customHeight="1">
      <c r="B27" s="171"/>
      <c r="C27" s="206" t="s">
        <v>57</v>
      </c>
      <c r="D27" s="439">
        <v>3.9306457261852903</v>
      </c>
      <c r="E27" s="439">
        <v>4.8882771578020137</v>
      </c>
      <c r="F27" s="439">
        <v>29.666125948288574</v>
      </c>
      <c r="G27" s="439">
        <v>449.75403390210778</v>
      </c>
      <c r="H27" s="439">
        <v>61.111637714514465</v>
      </c>
      <c r="I27" s="439">
        <v>0.74141902346999533</v>
      </c>
      <c r="J27" s="439">
        <v>7.4741926554604925</v>
      </c>
      <c r="K27" s="439">
        <v>233.48091961876975</v>
      </c>
      <c r="L27" s="439">
        <v>15.822610192459763</v>
      </c>
      <c r="M27" s="172">
        <f>+SUM(D27:L27)</f>
        <v>806.86986193905796</v>
      </c>
      <c r="N27" s="168"/>
      <c r="O27" s="169"/>
    </row>
    <row r="28" spans="2:15" s="25" customFormat="1" ht="36.950000000000003" customHeight="1">
      <c r="B28" s="106"/>
      <c r="C28" s="202" t="s">
        <v>58</v>
      </c>
      <c r="D28" s="71"/>
      <c r="E28" s="71"/>
      <c r="F28" s="71"/>
      <c r="G28" s="71"/>
      <c r="H28" s="71"/>
      <c r="I28" s="71"/>
      <c r="J28" s="71"/>
      <c r="K28" s="71"/>
      <c r="L28" s="71"/>
      <c r="M28" s="435"/>
      <c r="N28" s="137"/>
      <c r="O28" s="39"/>
    </row>
    <row r="29" spans="2:15" s="28" customFormat="1" ht="16.5" customHeight="1">
      <c r="B29" s="101"/>
      <c r="C29" s="199" t="s">
        <v>44</v>
      </c>
      <c r="D29" s="110">
        <v>0</v>
      </c>
      <c r="E29" s="110">
        <v>0</v>
      </c>
      <c r="F29" s="110">
        <v>565.22883039999999</v>
      </c>
      <c r="G29" s="110">
        <v>557.33337452828766</v>
      </c>
      <c r="H29" s="110">
        <v>80.070599722990352</v>
      </c>
      <c r="I29" s="110">
        <v>0</v>
      </c>
      <c r="J29" s="110">
        <v>0</v>
      </c>
      <c r="K29" s="110">
        <v>1323.5617897100001</v>
      </c>
      <c r="L29" s="110">
        <v>1.085116</v>
      </c>
      <c r="M29" s="434">
        <f t="shared" si="0"/>
        <v>2527.2797103612784</v>
      </c>
      <c r="N29" s="105"/>
      <c r="O29" s="19"/>
    </row>
    <row r="30" spans="2:15" s="28" customFormat="1" ht="16.5" customHeight="1">
      <c r="B30" s="103"/>
      <c r="C30" s="201" t="s">
        <v>45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40.028380999999996</v>
      </c>
      <c r="L30" s="110">
        <v>0.81289999999999996</v>
      </c>
      <c r="M30" s="434">
        <f t="shared" si="0"/>
        <v>40.841280999999995</v>
      </c>
      <c r="N30" s="105"/>
      <c r="O30" s="19"/>
    </row>
    <row r="31" spans="2:15" s="28" customFormat="1" ht="16.5" customHeight="1">
      <c r="B31" s="103"/>
      <c r="C31" s="201" t="s">
        <v>46</v>
      </c>
      <c r="D31" s="110">
        <v>0</v>
      </c>
      <c r="E31" s="110">
        <v>0</v>
      </c>
      <c r="F31" s="110">
        <v>565.22883039999999</v>
      </c>
      <c r="G31" s="110">
        <v>557.33337452828766</v>
      </c>
      <c r="H31" s="110">
        <v>80.070599722990352</v>
      </c>
      <c r="I31" s="110">
        <v>0</v>
      </c>
      <c r="J31" s="110">
        <v>0</v>
      </c>
      <c r="K31" s="110">
        <v>1283.53340871</v>
      </c>
      <c r="L31" s="110">
        <v>0.27221600000000001</v>
      </c>
      <c r="M31" s="434">
        <f t="shared" si="0"/>
        <v>2486.4384293612779</v>
      </c>
      <c r="N31" s="105"/>
      <c r="O31" s="19"/>
    </row>
    <row r="32" spans="2:15" s="28" customFormat="1" ht="16.5" customHeight="1">
      <c r="B32" s="101"/>
      <c r="C32" s="199" t="s">
        <v>47</v>
      </c>
      <c r="D32" s="110">
        <v>1.0050858756859207</v>
      </c>
      <c r="E32" s="110">
        <v>1.4971027404924437</v>
      </c>
      <c r="F32" s="110">
        <v>36.173582011930883</v>
      </c>
      <c r="G32" s="110">
        <v>2166.4371407395329</v>
      </c>
      <c r="H32" s="110">
        <v>73.159238047914897</v>
      </c>
      <c r="I32" s="110">
        <v>1.4736512619986419</v>
      </c>
      <c r="J32" s="110">
        <v>1.4825136884993089</v>
      </c>
      <c r="K32" s="110">
        <v>1165.3792326865459</v>
      </c>
      <c r="L32" s="110">
        <v>66.595090789201294</v>
      </c>
      <c r="M32" s="434">
        <f t="shared" si="0"/>
        <v>3513.2026378418022</v>
      </c>
      <c r="N32" s="105"/>
      <c r="O32" s="19"/>
    </row>
    <row r="33" spans="2:15" s="28" customFormat="1" ht="16.5" customHeight="1">
      <c r="B33" s="101"/>
      <c r="C33" s="201" t="s">
        <v>45</v>
      </c>
      <c r="D33" s="110">
        <v>1.0050858756859207</v>
      </c>
      <c r="E33" s="110">
        <v>1.4971027404924437</v>
      </c>
      <c r="F33" s="110">
        <v>36.173582011930883</v>
      </c>
      <c r="G33" s="110">
        <v>1900.4564617318001</v>
      </c>
      <c r="H33" s="110">
        <v>72.932927473568611</v>
      </c>
      <c r="I33" s="110">
        <v>1.4736512619986419</v>
      </c>
      <c r="J33" s="110">
        <v>1.4825136884993089</v>
      </c>
      <c r="K33" s="110">
        <v>929.61096915000007</v>
      </c>
      <c r="L33" s="110">
        <v>66.595090789201294</v>
      </c>
      <c r="M33" s="434">
        <f t="shared" si="0"/>
        <v>3011.2273847231772</v>
      </c>
      <c r="N33" s="105"/>
      <c r="O33" s="19"/>
    </row>
    <row r="34" spans="2:15" s="28" customFormat="1" ht="16.5" customHeight="1">
      <c r="B34" s="101"/>
      <c r="C34" s="201" t="s">
        <v>46</v>
      </c>
      <c r="D34" s="110">
        <v>0</v>
      </c>
      <c r="E34" s="110">
        <v>0</v>
      </c>
      <c r="F34" s="110">
        <v>0</v>
      </c>
      <c r="G34" s="110">
        <v>265.98067900773265</v>
      </c>
      <c r="H34" s="110">
        <v>0.22631057434628948</v>
      </c>
      <c r="I34" s="110">
        <v>0</v>
      </c>
      <c r="J34" s="110">
        <v>0</v>
      </c>
      <c r="K34" s="110">
        <v>235.76826353654593</v>
      </c>
      <c r="L34" s="110">
        <v>0</v>
      </c>
      <c r="M34" s="434">
        <f t="shared" si="0"/>
        <v>501.97525311862489</v>
      </c>
      <c r="N34" s="105"/>
      <c r="O34" s="19"/>
    </row>
    <row r="35" spans="2:15" s="25" customFormat="1" ht="16.5" customHeight="1">
      <c r="B35" s="117"/>
      <c r="C35" s="200" t="s">
        <v>48</v>
      </c>
      <c r="D35" s="110">
        <v>0</v>
      </c>
      <c r="E35" s="110">
        <v>0</v>
      </c>
      <c r="F35" s="110">
        <v>0</v>
      </c>
      <c r="G35" s="110">
        <v>54.158223560894527</v>
      </c>
      <c r="H35" s="110">
        <v>0</v>
      </c>
      <c r="I35" s="110">
        <v>0</v>
      </c>
      <c r="J35" s="110">
        <v>0</v>
      </c>
      <c r="K35" s="110">
        <v>20.585468536545999</v>
      </c>
      <c r="L35" s="110">
        <v>0</v>
      </c>
      <c r="M35" s="434">
        <f t="shared" si="0"/>
        <v>74.74369209744053</v>
      </c>
      <c r="N35" s="135"/>
      <c r="O35" s="36"/>
    </row>
    <row r="36" spans="2:15" s="28" customFormat="1" ht="16.5" customHeight="1">
      <c r="B36" s="103"/>
      <c r="C36" s="201" t="s">
        <v>49</v>
      </c>
      <c r="D36" s="110">
        <v>0.64329800000000004</v>
      </c>
      <c r="E36" s="110">
        <v>7.8745999999999997E-2</v>
      </c>
      <c r="F36" s="110">
        <v>30.043145260342378</v>
      </c>
      <c r="G36" s="110">
        <v>1924.9080647094406</v>
      </c>
      <c r="H36" s="110">
        <v>24.417970691292744</v>
      </c>
      <c r="I36" s="110">
        <v>1.4273695461036182</v>
      </c>
      <c r="J36" s="110">
        <v>0.87007098743578304</v>
      </c>
      <c r="K36" s="110">
        <v>951.05287014999976</v>
      </c>
      <c r="L36" s="110">
        <v>64.591741298240052</v>
      </c>
      <c r="M36" s="434">
        <f t="shared" si="0"/>
        <v>2998.0332766428546</v>
      </c>
      <c r="N36" s="105"/>
      <c r="O36" s="19"/>
    </row>
    <row r="37" spans="2:15" s="28" customFormat="1" ht="16.5" customHeight="1">
      <c r="B37" s="103"/>
      <c r="C37" s="201" t="s">
        <v>50</v>
      </c>
      <c r="D37" s="110">
        <v>0</v>
      </c>
      <c r="E37" s="110">
        <v>0</v>
      </c>
      <c r="F37" s="110">
        <v>0</v>
      </c>
      <c r="G37" s="110">
        <v>1.3451090000000001</v>
      </c>
      <c r="H37" s="110">
        <v>0.83126800000000001</v>
      </c>
      <c r="I37" s="110">
        <v>0</v>
      </c>
      <c r="J37" s="110">
        <v>0.12856200000000001</v>
      </c>
      <c r="K37" s="110">
        <v>1.3</v>
      </c>
      <c r="L37" s="110">
        <v>0</v>
      </c>
      <c r="M37" s="434">
        <f t="shared" si="0"/>
        <v>3.6049389999999999</v>
      </c>
      <c r="N37" s="105"/>
      <c r="O37" s="19"/>
    </row>
    <row r="38" spans="2:15" s="28" customFormat="1" ht="16.5" customHeight="1">
      <c r="B38" s="103"/>
      <c r="C38" s="201" t="s">
        <v>51</v>
      </c>
      <c r="D38" s="110">
        <v>0</v>
      </c>
      <c r="E38" s="110">
        <v>0</v>
      </c>
      <c r="F38" s="110">
        <v>0</v>
      </c>
      <c r="G38" s="110">
        <v>2.6195840000000001</v>
      </c>
      <c r="H38" s="110">
        <v>0</v>
      </c>
      <c r="I38" s="110">
        <v>0</v>
      </c>
      <c r="J38" s="110">
        <v>0</v>
      </c>
      <c r="K38" s="110">
        <v>27.888549000000001</v>
      </c>
      <c r="L38" s="110">
        <v>0</v>
      </c>
      <c r="M38" s="434">
        <f t="shared" si="0"/>
        <v>30.508133000000001</v>
      </c>
      <c r="N38" s="105"/>
      <c r="O38" s="19"/>
    </row>
    <row r="39" spans="2:15" s="28" customFormat="1" ht="16.5" customHeight="1">
      <c r="B39" s="103"/>
      <c r="C39" s="203" t="s">
        <v>52</v>
      </c>
      <c r="D39" s="110">
        <v>0.36178787568592069</v>
      </c>
      <c r="E39" s="110">
        <v>1.4183567404924438</v>
      </c>
      <c r="F39" s="110">
        <v>6.1304367515885048</v>
      </c>
      <c r="G39" s="110">
        <v>183.40615946919718</v>
      </c>
      <c r="H39" s="110">
        <v>47.909999356622123</v>
      </c>
      <c r="I39" s="110">
        <v>4.6281715895023709E-2</v>
      </c>
      <c r="J39" s="110">
        <v>0.48388070106352576</v>
      </c>
      <c r="K39" s="110">
        <v>164.552345</v>
      </c>
      <c r="L39" s="110">
        <v>2.0033494909611016</v>
      </c>
      <c r="M39" s="434">
        <f t="shared" si="0"/>
        <v>406.31259710150584</v>
      </c>
      <c r="N39" s="105"/>
      <c r="O39" s="19"/>
    </row>
    <row r="40" spans="2:15" s="25" customFormat="1" ht="16.5" customHeight="1">
      <c r="B40" s="117"/>
      <c r="C40" s="203" t="s">
        <v>53</v>
      </c>
      <c r="D40" s="110"/>
      <c r="E40" s="110"/>
      <c r="F40" s="110"/>
      <c r="G40" s="110"/>
      <c r="H40" s="110"/>
      <c r="I40" s="110"/>
      <c r="J40" s="110"/>
      <c r="K40" s="110"/>
      <c r="L40" s="110"/>
      <c r="M40" s="434">
        <f>+SUM(D40:L40)</f>
        <v>0</v>
      </c>
      <c r="N40" s="135"/>
      <c r="O40" s="36"/>
    </row>
    <row r="41" spans="2:15" s="25" customFormat="1" ht="16.5" customHeight="1">
      <c r="B41" s="117"/>
      <c r="C41" s="204" t="s">
        <v>54</v>
      </c>
      <c r="D41" s="110">
        <v>3.8999999999999999E-5</v>
      </c>
      <c r="E41" s="110">
        <v>2.7543414304845761</v>
      </c>
      <c r="F41" s="110">
        <v>36.61742611867038</v>
      </c>
      <c r="G41" s="110">
        <v>2447.7052203339049</v>
      </c>
      <c r="H41" s="110">
        <v>171.04861107450103</v>
      </c>
      <c r="I41" s="110">
        <v>1.3556399801712331</v>
      </c>
      <c r="J41" s="110">
        <v>7.5988999386898683</v>
      </c>
      <c r="K41" s="110">
        <v>1242.0746998486725</v>
      </c>
      <c r="L41" s="110">
        <v>67.419937825463322</v>
      </c>
      <c r="M41" s="434">
        <f>+SUM(D41:L41)</f>
        <v>3976.574815550558</v>
      </c>
      <c r="N41" s="135"/>
      <c r="O41" s="36"/>
    </row>
    <row r="42" spans="2:15" s="28" customFormat="1" ht="16.5" customHeight="1">
      <c r="B42" s="101"/>
      <c r="C42" s="201" t="s">
        <v>45</v>
      </c>
      <c r="D42" s="128">
        <v>3.8999999999999999E-5</v>
      </c>
      <c r="E42" s="128">
        <v>2.7543414304845761</v>
      </c>
      <c r="F42" s="128">
        <v>36.590842118670381</v>
      </c>
      <c r="G42" s="128">
        <v>2325.8038656425174</v>
      </c>
      <c r="H42" s="128">
        <v>166.9747861788552</v>
      </c>
      <c r="I42" s="128">
        <v>1.3556399801712331</v>
      </c>
      <c r="J42" s="128">
        <v>7.5988999386898683</v>
      </c>
      <c r="K42" s="128">
        <v>1152.0136928486725</v>
      </c>
      <c r="L42" s="128">
        <v>58.493046825463317</v>
      </c>
      <c r="M42" s="434">
        <f>+SUM(D42:L42)</f>
        <v>3751.585153963525</v>
      </c>
      <c r="N42" s="105"/>
      <c r="O42" s="19"/>
    </row>
    <row r="43" spans="2:15" s="28" customFormat="1" ht="16.5" customHeight="1">
      <c r="B43" s="103"/>
      <c r="C43" s="201" t="s">
        <v>46</v>
      </c>
      <c r="D43" s="110">
        <v>0</v>
      </c>
      <c r="E43" s="110">
        <v>0</v>
      </c>
      <c r="F43" s="110">
        <v>2.6584E-2</v>
      </c>
      <c r="G43" s="110">
        <v>121.90135469138754</v>
      </c>
      <c r="H43" s="110">
        <v>4.073824895645842</v>
      </c>
      <c r="I43" s="110">
        <v>0</v>
      </c>
      <c r="J43" s="110">
        <v>0</v>
      </c>
      <c r="K43" s="110">
        <v>90.061007000000018</v>
      </c>
      <c r="L43" s="110">
        <v>8.9268909999999995</v>
      </c>
      <c r="M43" s="434">
        <f>+SUM(D43:L43)</f>
        <v>224.98966158703342</v>
      </c>
      <c r="N43" s="105"/>
      <c r="O43" s="19"/>
    </row>
    <row r="44" spans="2:15" s="25" customFormat="1" ht="24.95" customHeight="1">
      <c r="B44" s="120"/>
      <c r="C44" s="204" t="s">
        <v>55</v>
      </c>
      <c r="D44" s="112">
        <f>+SUM(D41,D32,D29)</f>
        <v>1.0051248756859206</v>
      </c>
      <c r="E44" s="112">
        <f t="shared" ref="E44:L44" si="2">+SUM(E41,E32,E29)</f>
        <v>4.2514441709770203</v>
      </c>
      <c r="F44" s="112">
        <f t="shared" si="2"/>
        <v>638.01983853060119</v>
      </c>
      <c r="G44" s="112">
        <f t="shared" si="2"/>
        <v>5171.4757356017262</v>
      </c>
      <c r="H44" s="112">
        <f t="shared" si="2"/>
        <v>324.27844884540627</v>
      </c>
      <c r="I44" s="112">
        <f t="shared" si="2"/>
        <v>2.8292912421698748</v>
      </c>
      <c r="J44" s="112">
        <f t="shared" si="2"/>
        <v>9.0814136271891766</v>
      </c>
      <c r="K44" s="112">
        <f t="shared" si="2"/>
        <v>3731.0157222452185</v>
      </c>
      <c r="L44" s="112">
        <f t="shared" si="2"/>
        <v>135.10014461466463</v>
      </c>
      <c r="M44" s="443">
        <f t="shared" si="0"/>
        <v>10017.057163753638</v>
      </c>
      <c r="N44" s="135"/>
      <c r="O44" s="36"/>
    </row>
    <row r="45" spans="2:15" s="170" customFormat="1" ht="16.5" customHeight="1">
      <c r="B45" s="167"/>
      <c r="C45" s="205" t="s">
        <v>56</v>
      </c>
      <c r="D45" s="441">
        <v>0</v>
      </c>
      <c r="E45" s="441">
        <v>0</v>
      </c>
      <c r="F45" s="441">
        <v>0</v>
      </c>
      <c r="G45" s="441">
        <v>0</v>
      </c>
      <c r="H45" s="441">
        <v>0</v>
      </c>
      <c r="I45" s="441">
        <v>0</v>
      </c>
      <c r="J45" s="441">
        <v>0</v>
      </c>
      <c r="K45" s="441">
        <v>0</v>
      </c>
      <c r="L45" s="441">
        <v>0</v>
      </c>
      <c r="M45" s="172">
        <f t="shared" si="0"/>
        <v>0</v>
      </c>
      <c r="N45" s="168"/>
      <c r="O45" s="169"/>
    </row>
    <row r="46" spans="2:15" s="170" customFormat="1" ht="16.5" customHeight="1">
      <c r="B46" s="171"/>
      <c r="C46" s="206" t="s">
        <v>57</v>
      </c>
      <c r="D46" s="444">
        <v>0</v>
      </c>
      <c r="E46" s="444">
        <v>0</v>
      </c>
      <c r="F46" s="444">
        <v>24.264206821562908</v>
      </c>
      <c r="G46" s="444">
        <v>106.55824520936177</v>
      </c>
      <c r="H46" s="444">
        <v>91.022854997044107</v>
      </c>
      <c r="I46" s="444">
        <v>0</v>
      </c>
      <c r="J46" s="444">
        <v>0</v>
      </c>
      <c r="K46" s="444">
        <v>161.485623</v>
      </c>
      <c r="L46" s="444">
        <v>0</v>
      </c>
      <c r="M46" s="172">
        <f>+SUM(D46:L46)</f>
        <v>383.3309300279688</v>
      </c>
      <c r="N46" s="168"/>
      <c r="O46" s="169"/>
    </row>
    <row r="47" spans="2:15" s="170" customFormat="1" ht="16.5" customHeight="1">
      <c r="B47" s="171"/>
      <c r="C47" s="206" t="s">
        <v>59</v>
      </c>
      <c r="D47" s="445">
        <v>0.64329800000000004</v>
      </c>
      <c r="E47" s="445">
        <v>0.63832885235757408</v>
      </c>
      <c r="F47" s="445">
        <v>51.657160473328645</v>
      </c>
      <c r="G47" s="445">
        <v>798.31836694081505</v>
      </c>
      <c r="H47" s="445">
        <v>188.51876738199715</v>
      </c>
      <c r="I47" s="445">
        <v>0.68603100000000006</v>
      </c>
      <c r="J47" s="445">
        <v>3.6076705767546278</v>
      </c>
      <c r="K47" s="445">
        <v>605.187701190437</v>
      </c>
      <c r="L47" s="445">
        <v>19.477343656181805</v>
      </c>
      <c r="M47" s="172">
        <f>+SUM(D47:L47)</f>
        <v>1668.734668071872</v>
      </c>
      <c r="N47" s="446"/>
      <c r="O47" s="169"/>
    </row>
    <row r="48" spans="2:15" s="28" customFormat="1" ht="24.95" customHeight="1">
      <c r="B48" s="101"/>
      <c r="C48" s="207" t="s">
        <v>60</v>
      </c>
      <c r="D48" s="71"/>
      <c r="E48" s="71"/>
      <c r="F48" s="71"/>
      <c r="G48" s="71"/>
      <c r="H48" s="71"/>
      <c r="I48" s="71"/>
      <c r="J48" s="71"/>
      <c r="K48" s="71"/>
      <c r="L48" s="71"/>
      <c r="M48" s="434"/>
      <c r="N48" s="105"/>
      <c r="O48" s="19"/>
    </row>
    <row r="49" spans="2:15" s="28" customFormat="1" ht="16.5" customHeight="1">
      <c r="B49" s="103"/>
      <c r="C49" s="201" t="s">
        <v>61</v>
      </c>
      <c r="D49" s="110">
        <v>8.4603741768614876E-2</v>
      </c>
      <c r="E49" s="110">
        <v>1.5160769662731062</v>
      </c>
      <c r="F49" s="110">
        <v>50.867761223384527</v>
      </c>
      <c r="G49" s="110">
        <v>862.80658352276907</v>
      </c>
      <c r="H49" s="110">
        <v>222.92298540861884</v>
      </c>
      <c r="I49" s="110">
        <v>0.79968852618350672</v>
      </c>
      <c r="J49" s="110">
        <v>0.57043975008692827</v>
      </c>
      <c r="K49" s="110">
        <v>758.32654402000003</v>
      </c>
      <c r="L49" s="110">
        <v>20.979257436932087</v>
      </c>
      <c r="M49" s="434">
        <f t="shared" si="0"/>
        <v>1918.8739405960166</v>
      </c>
      <c r="N49" s="105"/>
      <c r="O49" s="19"/>
    </row>
    <row r="50" spans="2:15" s="28" customFormat="1" ht="16.5" customHeight="1">
      <c r="B50" s="103"/>
      <c r="C50" s="201" t="s">
        <v>62</v>
      </c>
      <c r="D50" s="110">
        <v>0.92052113391730583</v>
      </c>
      <c r="E50" s="110">
        <v>2.7353672057039136</v>
      </c>
      <c r="F50" s="110">
        <v>587.14151036302815</v>
      </c>
      <c r="G50" s="110">
        <v>4084.2351188397715</v>
      </c>
      <c r="H50" s="110">
        <v>101.355463230387</v>
      </c>
      <c r="I50" s="110">
        <v>2.0296024850863681</v>
      </c>
      <c r="J50" s="110">
        <v>7.5233418655022497</v>
      </c>
      <c r="K50" s="110">
        <v>2935.2312870786723</v>
      </c>
      <c r="L50" s="110">
        <v>110.44955121173237</v>
      </c>
      <c r="M50" s="434">
        <f t="shared" si="0"/>
        <v>7831.621763413802</v>
      </c>
      <c r="N50" s="105"/>
      <c r="O50" s="19"/>
    </row>
    <row r="51" spans="2:15" s="28" customFormat="1" ht="16.5" customHeight="1">
      <c r="B51" s="101"/>
      <c r="C51" s="201" t="s">
        <v>63</v>
      </c>
      <c r="D51" s="110">
        <v>0</v>
      </c>
      <c r="E51" s="110">
        <v>0</v>
      </c>
      <c r="F51" s="110">
        <v>1.0566918988564987E-2</v>
      </c>
      <c r="G51" s="110">
        <v>224.43403274682052</v>
      </c>
      <c r="H51" s="110">
        <v>0</v>
      </c>
      <c r="I51" s="110">
        <v>0</v>
      </c>
      <c r="J51" s="110">
        <v>0.98763199999999984</v>
      </c>
      <c r="K51" s="110">
        <v>37.457890999999996</v>
      </c>
      <c r="L51" s="110">
        <v>3.6713363289999998</v>
      </c>
      <c r="M51" s="434">
        <f t="shared" si="0"/>
        <v>266.56145899480907</v>
      </c>
      <c r="N51" s="105"/>
      <c r="O51" s="19"/>
    </row>
    <row r="52" spans="2:15" s="25" customFormat="1" ht="36.950000000000003" customHeight="1">
      <c r="B52" s="106"/>
      <c r="C52" s="202" t="s">
        <v>64</v>
      </c>
      <c r="D52" s="115"/>
      <c r="E52" s="115"/>
      <c r="F52" s="115"/>
      <c r="G52" s="115"/>
      <c r="H52" s="115"/>
      <c r="I52" s="115"/>
      <c r="J52" s="115"/>
      <c r="K52" s="115"/>
      <c r="L52" s="115"/>
      <c r="M52" s="436"/>
      <c r="N52" s="138"/>
      <c r="O52" s="20"/>
    </row>
    <row r="53" spans="2:15" s="28" customFormat="1" ht="16.5" customHeight="1">
      <c r="B53" s="101"/>
      <c r="C53" s="199" t="s">
        <v>44</v>
      </c>
      <c r="D53" s="110">
        <v>0</v>
      </c>
      <c r="E53" s="110">
        <v>0</v>
      </c>
      <c r="F53" s="110">
        <v>251.08329577999999</v>
      </c>
      <c r="G53" s="110">
        <v>21153.222578169079</v>
      </c>
      <c r="H53" s="110">
        <v>109.79008318042735</v>
      </c>
      <c r="I53" s="110">
        <v>0.87968288311218956</v>
      </c>
      <c r="J53" s="110">
        <v>0</v>
      </c>
      <c r="K53" s="110">
        <v>51387.202056162743</v>
      </c>
      <c r="L53" s="110">
        <v>15.553840433746451</v>
      </c>
      <c r="M53" s="434">
        <f t="shared" si="0"/>
        <v>72917.731536609106</v>
      </c>
      <c r="N53" s="105"/>
      <c r="O53" s="19"/>
    </row>
    <row r="54" spans="2:15" s="28" customFormat="1" ht="16.5" customHeight="1">
      <c r="B54" s="103"/>
      <c r="C54" s="201" t="s">
        <v>45</v>
      </c>
      <c r="D54" s="110">
        <v>0</v>
      </c>
      <c r="E54" s="110">
        <v>0</v>
      </c>
      <c r="F54" s="110">
        <v>24.926262000000001</v>
      </c>
      <c r="G54" s="110">
        <v>7601.4272888280429</v>
      </c>
      <c r="H54" s="110">
        <v>5.0748249999999997</v>
      </c>
      <c r="I54" s="110">
        <v>0.87968288311218956</v>
      </c>
      <c r="J54" s="110">
        <v>0</v>
      </c>
      <c r="K54" s="110">
        <v>10572.408348934188</v>
      </c>
      <c r="L54" s="110">
        <v>1.3580435593474109</v>
      </c>
      <c r="M54" s="434">
        <f t="shared" si="0"/>
        <v>18206.074451204688</v>
      </c>
      <c r="N54" s="105"/>
      <c r="O54" s="19"/>
    </row>
    <row r="55" spans="2:15" s="28" customFormat="1" ht="16.5" customHeight="1">
      <c r="B55" s="103"/>
      <c r="C55" s="201" t="s">
        <v>46</v>
      </c>
      <c r="D55" s="110">
        <v>0</v>
      </c>
      <c r="E55" s="110">
        <v>0</v>
      </c>
      <c r="F55" s="110">
        <v>226.15703377999998</v>
      </c>
      <c r="G55" s="110">
        <v>13551.795289341037</v>
      </c>
      <c r="H55" s="110">
        <v>104.71525818042734</v>
      </c>
      <c r="I55" s="110">
        <v>0</v>
      </c>
      <c r="J55" s="110">
        <v>0</v>
      </c>
      <c r="K55" s="110">
        <v>40814.793707228557</v>
      </c>
      <c r="L55" s="110">
        <v>14.19579687439904</v>
      </c>
      <c r="M55" s="434">
        <f t="shared" si="0"/>
        <v>54711.657085404418</v>
      </c>
      <c r="N55" s="105"/>
      <c r="O55" s="19"/>
    </row>
    <row r="56" spans="2:15" s="28" customFormat="1" ht="16.5" customHeight="1">
      <c r="B56" s="101"/>
      <c r="C56" s="199" t="s">
        <v>47</v>
      </c>
      <c r="D56" s="110">
        <v>4.7422338320013662</v>
      </c>
      <c r="E56" s="110">
        <v>0.85594400000000004</v>
      </c>
      <c r="F56" s="110">
        <v>474.77093886158326</v>
      </c>
      <c r="G56" s="110">
        <v>3765.0640369029461</v>
      </c>
      <c r="H56" s="110">
        <v>79.854934235740572</v>
      </c>
      <c r="I56" s="110">
        <v>54.272188639000007</v>
      </c>
      <c r="J56" s="110">
        <v>17.228715000000001</v>
      </c>
      <c r="K56" s="110">
        <v>7359.6028348316277</v>
      </c>
      <c r="L56" s="110">
        <v>120.60556490768262</v>
      </c>
      <c r="M56" s="434">
        <f t="shared" si="0"/>
        <v>11876.997391210582</v>
      </c>
      <c r="N56" s="105"/>
      <c r="O56" s="19"/>
    </row>
    <row r="57" spans="2:15" s="28" customFormat="1" ht="16.5" customHeight="1">
      <c r="B57" s="101"/>
      <c r="C57" s="201" t="s">
        <v>45</v>
      </c>
      <c r="D57" s="110">
        <v>2.7206748320013663</v>
      </c>
      <c r="E57" s="110">
        <v>0.85594400000000004</v>
      </c>
      <c r="F57" s="110">
        <v>146.00319997764501</v>
      </c>
      <c r="G57" s="110">
        <v>3224.3623848931388</v>
      </c>
      <c r="H57" s="110">
        <v>59.097776744799994</v>
      </c>
      <c r="I57" s="110">
        <v>54.272188639000007</v>
      </c>
      <c r="J57" s="110">
        <v>17.228715000000001</v>
      </c>
      <c r="K57" s="110">
        <v>2243.184534770493</v>
      </c>
      <c r="L57" s="110">
        <v>120.60556490768262</v>
      </c>
      <c r="M57" s="434">
        <f t="shared" si="0"/>
        <v>5868.3309837647612</v>
      </c>
      <c r="N57" s="105"/>
      <c r="O57" s="19"/>
    </row>
    <row r="58" spans="2:15" s="28" customFormat="1" ht="16.5" customHeight="1">
      <c r="B58" s="101"/>
      <c r="C58" s="201" t="s">
        <v>46</v>
      </c>
      <c r="D58" s="110">
        <v>2.0215589999999999</v>
      </c>
      <c r="E58" s="110">
        <v>0</v>
      </c>
      <c r="F58" s="110">
        <v>328.76773888393825</v>
      </c>
      <c r="G58" s="110">
        <v>540.70165200980739</v>
      </c>
      <c r="H58" s="110">
        <v>20.757157490940578</v>
      </c>
      <c r="I58" s="110">
        <v>0</v>
      </c>
      <c r="J58" s="110">
        <v>0</v>
      </c>
      <c r="K58" s="110">
        <v>5116.4183000611347</v>
      </c>
      <c r="L58" s="110">
        <v>0</v>
      </c>
      <c r="M58" s="434">
        <f t="shared" si="0"/>
        <v>6008.6664074458213</v>
      </c>
      <c r="N58" s="105"/>
      <c r="O58" s="19"/>
    </row>
    <row r="59" spans="2:15" s="25" customFormat="1" ht="16.5" customHeight="1">
      <c r="B59" s="117"/>
      <c r="C59" s="200" t="s">
        <v>48</v>
      </c>
      <c r="D59" s="110">
        <v>0</v>
      </c>
      <c r="E59" s="110">
        <v>0</v>
      </c>
      <c r="F59" s="110">
        <v>159.23618738878326</v>
      </c>
      <c r="G59" s="110">
        <v>287.83102753605164</v>
      </c>
      <c r="H59" s="110">
        <v>20.902831490940578</v>
      </c>
      <c r="I59" s="110">
        <v>0</v>
      </c>
      <c r="J59" s="110">
        <v>0</v>
      </c>
      <c r="K59" s="110">
        <v>4211.3050190611348</v>
      </c>
      <c r="L59" s="110">
        <v>0</v>
      </c>
      <c r="M59" s="434">
        <f t="shared" si="0"/>
        <v>4679.2750654769106</v>
      </c>
      <c r="N59" s="135"/>
      <c r="O59" s="36"/>
    </row>
    <row r="60" spans="2:15" s="28" customFormat="1" ht="16.5" customHeight="1">
      <c r="B60" s="103"/>
      <c r="C60" s="201" t="s">
        <v>49</v>
      </c>
      <c r="D60" s="110">
        <v>4.7422338320013662</v>
      </c>
      <c r="E60" s="110">
        <v>0.85594400000000004</v>
      </c>
      <c r="F60" s="110">
        <v>56.365804472799994</v>
      </c>
      <c r="G60" s="110">
        <v>3199.1618993668944</v>
      </c>
      <c r="H60" s="110">
        <v>58.952102744800001</v>
      </c>
      <c r="I60" s="110">
        <v>54.272188639000007</v>
      </c>
      <c r="J60" s="110">
        <v>17.228715000000001</v>
      </c>
      <c r="K60" s="110">
        <v>2237.4204447704933</v>
      </c>
      <c r="L60" s="110">
        <v>120.60556490768262</v>
      </c>
      <c r="M60" s="434">
        <f t="shared" si="0"/>
        <v>5749.6048977336723</v>
      </c>
      <c r="N60" s="105"/>
      <c r="O60" s="19"/>
    </row>
    <row r="61" spans="2:15" s="28" customFormat="1" ht="16.5" customHeight="1">
      <c r="B61" s="103"/>
      <c r="C61" s="201" t="s">
        <v>50</v>
      </c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434">
        <f t="shared" si="0"/>
        <v>0</v>
      </c>
      <c r="N61" s="105"/>
      <c r="O61" s="19"/>
    </row>
    <row r="62" spans="2:15" s="28" customFormat="1" ht="16.5" customHeight="1">
      <c r="B62" s="103"/>
      <c r="C62" s="201" t="s">
        <v>51</v>
      </c>
      <c r="D62" s="110">
        <v>0</v>
      </c>
      <c r="E62" s="110">
        <v>0</v>
      </c>
      <c r="F62" s="110">
        <v>0</v>
      </c>
      <c r="G62" s="110">
        <v>3.2073559999999999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  <c r="M62" s="434">
        <f t="shared" si="0"/>
        <v>3.2073559999999999</v>
      </c>
      <c r="N62" s="105"/>
      <c r="O62" s="19"/>
    </row>
    <row r="63" spans="2:15" s="28" customFormat="1" ht="16.5" customHeight="1">
      <c r="B63" s="103"/>
      <c r="C63" s="203" t="s">
        <v>52</v>
      </c>
      <c r="D63" s="110">
        <v>0</v>
      </c>
      <c r="E63" s="110">
        <v>0</v>
      </c>
      <c r="F63" s="110">
        <v>259.168947</v>
      </c>
      <c r="G63" s="110">
        <v>274.86375399999997</v>
      </c>
      <c r="H63" s="110">
        <v>0</v>
      </c>
      <c r="I63" s="110">
        <v>0</v>
      </c>
      <c r="J63" s="110">
        <v>0</v>
      </c>
      <c r="K63" s="110">
        <v>910.87737100000004</v>
      </c>
      <c r="L63" s="110">
        <v>0</v>
      </c>
      <c r="M63" s="434">
        <f t="shared" si="0"/>
        <v>1444.9100720000001</v>
      </c>
      <c r="N63" s="105"/>
      <c r="O63" s="19"/>
    </row>
    <row r="64" spans="2:15" s="25" customFormat="1" ht="16.5" customHeight="1">
      <c r="B64" s="117"/>
      <c r="C64" s="203" t="s">
        <v>53</v>
      </c>
      <c r="D64" s="110"/>
      <c r="E64" s="110"/>
      <c r="F64" s="110"/>
      <c r="G64" s="110"/>
      <c r="H64" s="110"/>
      <c r="I64" s="110"/>
      <c r="J64" s="110"/>
      <c r="K64" s="110"/>
      <c r="L64" s="110"/>
      <c r="M64" s="434">
        <f>+SUM(D64:L64)</f>
        <v>0</v>
      </c>
      <c r="N64" s="135"/>
      <c r="O64" s="36"/>
    </row>
    <row r="65" spans="2:15" s="25" customFormat="1" ht="16.5" customHeight="1">
      <c r="B65" s="117"/>
      <c r="C65" s="204" t="s">
        <v>54</v>
      </c>
      <c r="D65" s="110">
        <v>0.17201900000000001</v>
      </c>
      <c r="E65" s="110">
        <v>0.297178</v>
      </c>
      <c r="F65" s="110">
        <v>0.511521</v>
      </c>
      <c r="G65" s="110">
        <v>1311.9778554904683</v>
      </c>
      <c r="H65" s="110">
        <v>64.383240715957768</v>
      </c>
      <c r="I65" s="110">
        <v>0</v>
      </c>
      <c r="J65" s="110">
        <v>0.292319</v>
      </c>
      <c r="K65" s="110">
        <v>899.44510520737867</v>
      </c>
      <c r="L65" s="110">
        <v>26.235300025651728</v>
      </c>
      <c r="M65" s="434">
        <f>+SUM(D65:L65)</f>
        <v>2303.3145384394566</v>
      </c>
      <c r="N65" s="135"/>
      <c r="O65" s="36"/>
    </row>
    <row r="66" spans="2:15" s="38" customFormat="1" ht="16.5" customHeight="1">
      <c r="B66" s="118"/>
      <c r="C66" s="201" t="s">
        <v>45</v>
      </c>
      <c r="D66" s="437">
        <v>0.17201900000000001</v>
      </c>
      <c r="E66" s="437">
        <v>0.297178</v>
      </c>
      <c r="F66" s="437">
        <v>0.511521</v>
      </c>
      <c r="G66" s="437">
        <v>920.56162377046837</v>
      </c>
      <c r="H66" s="437">
        <v>44.555079668714768</v>
      </c>
      <c r="I66" s="437">
        <v>0</v>
      </c>
      <c r="J66" s="437">
        <v>0.292319</v>
      </c>
      <c r="K66" s="437">
        <v>785.39297473737872</v>
      </c>
      <c r="L66" s="437">
        <v>25.895832025651728</v>
      </c>
      <c r="M66" s="434">
        <f>+SUM(D66:L66)</f>
        <v>1777.6785472022136</v>
      </c>
      <c r="N66" s="136"/>
      <c r="O66" s="37"/>
    </row>
    <row r="67" spans="2:15" s="28" customFormat="1" ht="16.5" customHeight="1">
      <c r="B67" s="103"/>
      <c r="C67" s="201" t="s">
        <v>46</v>
      </c>
      <c r="D67" s="110">
        <v>0</v>
      </c>
      <c r="E67" s="110">
        <v>0</v>
      </c>
      <c r="F67" s="110">
        <v>0</v>
      </c>
      <c r="G67" s="110">
        <v>391.41623172000004</v>
      </c>
      <c r="H67" s="110">
        <v>19.828161047243</v>
      </c>
      <c r="I67" s="110">
        <v>0</v>
      </c>
      <c r="J67" s="110">
        <v>0</v>
      </c>
      <c r="K67" s="110">
        <v>114.05213047000001</v>
      </c>
      <c r="L67" s="110">
        <v>0.33946799999999999</v>
      </c>
      <c r="M67" s="434">
        <f>+SUM(D67:L67)</f>
        <v>525.63599123724305</v>
      </c>
      <c r="N67" s="105"/>
      <c r="O67" s="19"/>
    </row>
    <row r="68" spans="2:15" s="25" customFormat="1" ht="24.95" customHeight="1">
      <c r="B68" s="120"/>
      <c r="C68" s="204" t="s">
        <v>55</v>
      </c>
      <c r="D68" s="112">
        <f>+SUM(D65,D56,D53)</f>
        <v>4.9142528320013659</v>
      </c>
      <c r="E68" s="112">
        <f t="shared" ref="E68:L68" si="3">+SUM(E65,E56,E53)</f>
        <v>1.153122</v>
      </c>
      <c r="F68" s="112">
        <f t="shared" si="3"/>
        <v>726.36575564158329</v>
      </c>
      <c r="G68" s="112">
        <f t="shared" si="3"/>
        <v>26230.264470562492</v>
      </c>
      <c r="H68" s="112">
        <f t="shared" si="3"/>
        <v>254.0282581321257</v>
      </c>
      <c r="I68" s="112">
        <f t="shared" si="3"/>
        <v>55.151871522112195</v>
      </c>
      <c r="J68" s="112">
        <f t="shared" si="3"/>
        <v>17.521034</v>
      </c>
      <c r="K68" s="112">
        <f t="shared" si="3"/>
        <v>59646.249996201746</v>
      </c>
      <c r="L68" s="112">
        <f t="shared" si="3"/>
        <v>162.3947053670808</v>
      </c>
      <c r="M68" s="443">
        <f t="shared" si="0"/>
        <v>87098.043466259158</v>
      </c>
      <c r="N68" s="135"/>
      <c r="O68" s="36"/>
    </row>
    <row r="69" spans="2:15" s="170" customFormat="1" ht="16.5" customHeight="1">
      <c r="B69" s="167"/>
      <c r="C69" s="205" t="s">
        <v>56</v>
      </c>
      <c r="D69" s="438">
        <v>0</v>
      </c>
      <c r="E69" s="438">
        <v>0</v>
      </c>
      <c r="F69" s="438">
        <v>0</v>
      </c>
      <c r="G69" s="438">
        <v>0</v>
      </c>
      <c r="H69" s="438">
        <v>0</v>
      </c>
      <c r="I69" s="438">
        <v>0</v>
      </c>
      <c r="J69" s="438">
        <v>0</v>
      </c>
      <c r="K69" s="438">
        <v>0</v>
      </c>
      <c r="L69" s="438">
        <v>0</v>
      </c>
      <c r="M69" s="172">
        <f t="shared" si="0"/>
        <v>0</v>
      </c>
      <c r="N69" s="168"/>
      <c r="O69" s="169"/>
    </row>
    <row r="70" spans="2:15" s="170" customFormat="1" ht="16.5" customHeight="1">
      <c r="B70" s="171"/>
      <c r="C70" s="206" t="s">
        <v>57</v>
      </c>
      <c r="D70" s="439">
        <v>0</v>
      </c>
      <c r="E70" s="439">
        <v>0</v>
      </c>
      <c r="F70" s="439">
        <v>0</v>
      </c>
      <c r="G70" s="439">
        <v>0</v>
      </c>
      <c r="H70" s="439">
        <v>0</v>
      </c>
      <c r="I70" s="439">
        <v>0</v>
      </c>
      <c r="J70" s="439">
        <v>0</v>
      </c>
      <c r="K70" s="439">
        <v>0.30036399999999996</v>
      </c>
      <c r="L70" s="439">
        <v>0</v>
      </c>
      <c r="M70" s="172">
        <f>+SUM(D70:L70)</f>
        <v>0.30036399999999996</v>
      </c>
      <c r="N70" s="168"/>
      <c r="O70" s="169"/>
    </row>
    <row r="71" spans="2:15" s="28" customFormat="1" ht="24.95" customHeight="1">
      <c r="B71" s="101"/>
      <c r="C71" s="207" t="s">
        <v>60</v>
      </c>
      <c r="D71" s="71"/>
      <c r="E71" s="71"/>
      <c r="F71" s="71"/>
      <c r="G71" s="71"/>
      <c r="H71" s="71"/>
      <c r="I71" s="71"/>
      <c r="J71" s="71"/>
      <c r="K71" s="71"/>
      <c r="L71" s="71"/>
      <c r="M71" s="434"/>
      <c r="N71" s="105"/>
      <c r="O71" s="19"/>
    </row>
    <row r="72" spans="2:15" s="28" customFormat="1" ht="16.5" customHeight="1">
      <c r="B72" s="103"/>
      <c r="C72" s="201" t="s">
        <v>61</v>
      </c>
      <c r="D72" s="110">
        <v>0.119856</v>
      </c>
      <c r="E72" s="110">
        <v>0.19931199999999999</v>
      </c>
      <c r="F72" s="110">
        <v>152.20449758877845</v>
      </c>
      <c r="G72" s="110">
        <v>15881.798889653153</v>
      </c>
      <c r="H72" s="110">
        <v>68.018540425486137</v>
      </c>
      <c r="I72" s="110">
        <v>0.321492</v>
      </c>
      <c r="J72" s="110">
        <v>0.230626</v>
      </c>
      <c r="K72" s="110">
        <v>45700.694053416308</v>
      </c>
      <c r="L72" s="110">
        <v>36.638962956224688</v>
      </c>
      <c r="M72" s="434">
        <f t="shared" si="0"/>
        <v>61840.226230039952</v>
      </c>
      <c r="N72" s="105"/>
      <c r="O72" s="19"/>
    </row>
    <row r="73" spans="2:15" s="28" customFormat="1" ht="16.5" customHeight="1">
      <c r="B73" s="103"/>
      <c r="C73" s="201" t="s">
        <v>62</v>
      </c>
      <c r="D73" s="110">
        <v>4.7943968320127963</v>
      </c>
      <c r="E73" s="110">
        <v>0.95381000000000005</v>
      </c>
      <c r="F73" s="110">
        <v>574.16125805553395</v>
      </c>
      <c r="G73" s="110">
        <v>9825.7647677309815</v>
      </c>
      <c r="H73" s="110">
        <v>186.00971740003945</v>
      </c>
      <c r="I73" s="110">
        <v>54.830379522125931</v>
      </c>
      <c r="J73" s="110">
        <v>17.290407999999999</v>
      </c>
      <c r="K73" s="110">
        <v>13844.486081252971</v>
      </c>
      <c r="L73" s="110">
        <v>115.51778008455106</v>
      </c>
      <c r="M73" s="434">
        <f t="shared" si="0"/>
        <v>24623.808598878219</v>
      </c>
      <c r="N73" s="105"/>
      <c r="O73" s="19"/>
    </row>
    <row r="74" spans="2:15" s="28" customFormat="1" ht="16.5" customHeight="1">
      <c r="B74" s="101"/>
      <c r="C74" s="201" t="s">
        <v>63</v>
      </c>
      <c r="D74" s="110">
        <v>0</v>
      </c>
      <c r="E74" s="110">
        <v>0</v>
      </c>
      <c r="F74" s="110">
        <v>0</v>
      </c>
      <c r="G74" s="110">
        <v>522.70081355011303</v>
      </c>
      <c r="H74" s="110">
        <v>0</v>
      </c>
      <c r="I74" s="110">
        <v>0</v>
      </c>
      <c r="J74" s="110">
        <v>0</v>
      </c>
      <c r="K74" s="110">
        <v>101.069862</v>
      </c>
      <c r="L74" s="110">
        <v>10.237962326397854</v>
      </c>
      <c r="M74" s="434">
        <f t="shared" si="0"/>
        <v>634.00863787651099</v>
      </c>
      <c r="N74" s="105"/>
      <c r="O74" s="19"/>
    </row>
    <row r="75" spans="2:15" s="25" customFormat="1" ht="36.950000000000003" customHeight="1">
      <c r="B75" s="106"/>
      <c r="C75" s="202" t="s">
        <v>65</v>
      </c>
      <c r="D75" s="115"/>
      <c r="E75" s="115"/>
      <c r="F75" s="115"/>
      <c r="G75" s="115"/>
      <c r="H75" s="115"/>
      <c r="I75" s="115"/>
      <c r="J75" s="115"/>
      <c r="K75" s="115"/>
      <c r="L75" s="115"/>
      <c r="M75" s="436"/>
      <c r="N75" s="138"/>
      <c r="O75" s="20"/>
    </row>
    <row r="76" spans="2:15" s="28" customFormat="1" ht="16.5" customHeight="1">
      <c r="B76" s="101"/>
      <c r="C76" s="199" t="s">
        <v>44</v>
      </c>
      <c r="D76" s="110">
        <v>0</v>
      </c>
      <c r="E76" s="110">
        <v>0</v>
      </c>
      <c r="F76" s="110">
        <v>853.25199190273111</v>
      </c>
      <c r="G76" s="110">
        <v>499.24704164915886</v>
      </c>
      <c r="H76" s="110">
        <v>0</v>
      </c>
      <c r="I76" s="110">
        <v>0</v>
      </c>
      <c r="J76" s="110">
        <v>0</v>
      </c>
      <c r="K76" s="110">
        <v>0</v>
      </c>
      <c r="L76" s="110">
        <v>0</v>
      </c>
      <c r="M76" s="434">
        <f t="shared" si="0"/>
        <v>1352.4990335518901</v>
      </c>
      <c r="N76" s="105"/>
      <c r="O76" s="19"/>
    </row>
    <row r="77" spans="2:15" s="28" customFormat="1" ht="16.5" customHeight="1">
      <c r="B77" s="103"/>
      <c r="C77" s="201" t="s">
        <v>45</v>
      </c>
      <c r="D77" s="110">
        <v>0</v>
      </c>
      <c r="E77" s="110">
        <v>0</v>
      </c>
      <c r="F77" s="110">
        <v>198.98755720485457</v>
      </c>
      <c r="G77" s="110">
        <v>113.919997</v>
      </c>
      <c r="H77" s="110">
        <v>0</v>
      </c>
      <c r="I77" s="110">
        <v>0</v>
      </c>
      <c r="J77" s="110">
        <v>0</v>
      </c>
      <c r="K77" s="110">
        <v>0</v>
      </c>
      <c r="L77" s="110">
        <v>0</v>
      </c>
      <c r="M77" s="434">
        <f t="shared" si="0"/>
        <v>312.90755420485459</v>
      </c>
      <c r="N77" s="105"/>
      <c r="O77" s="19"/>
    </row>
    <row r="78" spans="2:15" s="28" customFormat="1" ht="16.5" customHeight="1">
      <c r="B78" s="103"/>
      <c r="C78" s="201" t="s">
        <v>46</v>
      </c>
      <c r="D78" s="110">
        <v>0</v>
      </c>
      <c r="E78" s="110">
        <v>0</v>
      </c>
      <c r="F78" s="110">
        <v>654.26443469787648</v>
      </c>
      <c r="G78" s="110">
        <v>385.32704464915884</v>
      </c>
      <c r="H78" s="110">
        <v>0</v>
      </c>
      <c r="I78" s="110">
        <v>0</v>
      </c>
      <c r="J78" s="110">
        <v>0</v>
      </c>
      <c r="K78" s="110">
        <v>0</v>
      </c>
      <c r="L78" s="110">
        <v>0</v>
      </c>
      <c r="M78" s="434">
        <f t="shared" si="0"/>
        <v>1039.5914793470354</v>
      </c>
      <c r="N78" s="105"/>
      <c r="O78" s="19"/>
    </row>
    <row r="79" spans="2:15" s="28" customFormat="1" ht="16.5" customHeight="1">
      <c r="B79" s="101"/>
      <c r="C79" s="199" t="s">
        <v>47</v>
      </c>
      <c r="D79" s="110">
        <v>0</v>
      </c>
      <c r="E79" s="110">
        <v>0</v>
      </c>
      <c r="F79" s="110">
        <v>173.24461768805824</v>
      </c>
      <c r="G79" s="110">
        <v>161.782473486474</v>
      </c>
      <c r="H79" s="110">
        <v>0</v>
      </c>
      <c r="I79" s="110">
        <v>0</v>
      </c>
      <c r="J79" s="110">
        <v>0</v>
      </c>
      <c r="K79" s="110">
        <v>0</v>
      </c>
      <c r="L79" s="110">
        <v>0</v>
      </c>
      <c r="M79" s="434">
        <f t="shared" ref="M79:M135" si="4">+SUM(D79:L79)</f>
        <v>335.02709117453225</v>
      </c>
      <c r="N79" s="105"/>
      <c r="O79" s="19"/>
    </row>
    <row r="80" spans="2:15" s="28" customFormat="1" ht="16.5" customHeight="1">
      <c r="B80" s="101"/>
      <c r="C80" s="201" t="s">
        <v>45</v>
      </c>
      <c r="D80" s="110">
        <v>0</v>
      </c>
      <c r="E80" s="110">
        <v>0</v>
      </c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  <c r="M80" s="434">
        <f t="shared" si="4"/>
        <v>0</v>
      </c>
      <c r="N80" s="105"/>
      <c r="O80" s="19"/>
    </row>
    <row r="81" spans="2:15" s="28" customFormat="1" ht="16.5" customHeight="1">
      <c r="B81" s="101"/>
      <c r="C81" s="201" t="s">
        <v>46</v>
      </c>
      <c r="D81" s="110">
        <v>0</v>
      </c>
      <c r="E81" s="110">
        <v>0</v>
      </c>
      <c r="F81" s="110">
        <v>173.24461768805824</v>
      </c>
      <c r="G81" s="110">
        <v>161.782473486474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  <c r="M81" s="434">
        <f t="shared" si="4"/>
        <v>335.02709117453225</v>
      </c>
      <c r="N81" s="105"/>
      <c r="O81" s="19"/>
    </row>
    <row r="82" spans="2:15" s="25" customFormat="1" ht="16.5" customHeight="1">
      <c r="B82" s="117"/>
      <c r="C82" s="200" t="s">
        <v>48</v>
      </c>
      <c r="D82" s="110">
        <v>0</v>
      </c>
      <c r="E82" s="110">
        <v>0</v>
      </c>
      <c r="F82" s="110">
        <v>173.24461768805824</v>
      </c>
      <c r="G82" s="110">
        <v>16.885683486474001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  <c r="M82" s="434">
        <f t="shared" si="4"/>
        <v>190.13030117453224</v>
      </c>
      <c r="N82" s="135"/>
      <c r="O82" s="36"/>
    </row>
    <row r="83" spans="2:15" s="28" customFormat="1" ht="16.5" customHeight="1">
      <c r="B83" s="103"/>
      <c r="C83" s="201" t="s">
        <v>49</v>
      </c>
      <c r="D83" s="110">
        <v>0</v>
      </c>
      <c r="E83" s="110">
        <v>0</v>
      </c>
      <c r="F83" s="110">
        <v>0</v>
      </c>
      <c r="G83" s="110">
        <v>141.488507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  <c r="M83" s="434">
        <f t="shared" si="4"/>
        <v>141.488507</v>
      </c>
      <c r="N83" s="105"/>
      <c r="O83" s="19"/>
    </row>
    <row r="84" spans="2:15" s="28" customFormat="1" ht="16.5" customHeight="1">
      <c r="B84" s="103"/>
      <c r="C84" s="201" t="s">
        <v>50</v>
      </c>
      <c r="D84" s="110">
        <v>0</v>
      </c>
      <c r="E84" s="110">
        <v>0</v>
      </c>
      <c r="F84" s="110">
        <v>0</v>
      </c>
      <c r="G84" s="110">
        <v>0</v>
      </c>
      <c r="H84" s="110">
        <v>0</v>
      </c>
      <c r="I84" s="110">
        <v>0</v>
      </c>
      <c r="J84" s="110">
        <v>0</v>
      </c>
      <c r="K84" s="110">
        <v>0</v>
      </c>
      <c r="L84" s="110">
        <v>0</v>
      </c>
      <c r="M84" s="434">
        <f t="shared" si="4"/>
        <v>0</v>
      </c>
      <c r="N84" s="105"/>
      <c r="O84" s="19"/>
    </row>
    <row r="85" spans="2:15" s="28" customFormat="1" ht="16.5" customHeight="1">
      <c r="B85" s="103"/>
      <c r="C85" s="201" t="s">
        <v>51</v>
      </c>
      <c r="D85" s="110">
        <v>0</v>
      </c>
      <c r="E85" s="110">
        <v>0</v>
      </c>
      <c r="F85" s="110">
        <v>0</v>
      </c>
      <c r="G85" s="110">
        <v>0</v>
      </c>
      <c r="H85" s="110">
        <v>0</v>
      </c>
      <c r="I85" s="110">
        <v>0</v>
      </c>
      <c r="J85" s="110">
        <v>0</v>
      </c>
      <c r="K85" s="110">
        <v>0</v>
      </c>
      <c r="L85" s="110">
        <v>0</v>
      </c>
      <c r="M85" s="434">
        <f t="shared" si="4"/>
        <v>0</v>
      </c>
      <c r="N85" s="105"/>
      <c r="O85" s="19"/>
    </row>
    <row r="86" spans="2:15" s="28" customFormat="1" ht="16.5" customHeight="1">
      <c r="B86" s="103"/>
      <c r="C86" s="203" t="s">
        <v>52</v>
      </c>
      <c r="D86" s="110">
        <v>0</v>
      </c>
      <c r="E86" s="110">
        <v>0</v>
      </c>
      <c r="F86" s="110">
        <v>0</v>
      </c>
      <c r="G86" s="110">
        <v>3.408283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  <c r="M86" s="434">
        <f t="shared" si="4"/>
        <v>3.408283</v>
      </c>
      <c r="N86" s="105"/>
      <c r="O86" s="19"/>
    </row>
    <row r="87" spans="2:15" s="25" customFormat="1" ht="16.5" customHeight="1">
      <c r="B87" s="117"/>
      <c r="C87" s="203" t="s">
        <v>53</v>
      </c>
      <c r="D87" s="110"/>
      <c r="E87" s="110"/>
      <c r="F87" s="110"/>
      <c r="G87" s="110"/>
      <c r="H87" s="110"/>
      <c r="I87" s="110"/>
      <c r="J87" s="110"/>
      <c r="K87" s="110"/>
      <c r="L87" s="110"/>
      <c r="M87" s="434">
        <f t="shared" si="4"/>
        <v>0</v>
      </c>
      <c r="N87" s="135"/>
      <c r="O87" s="36"/>
    </row>
    <row r="88" spans="2:15" s="25" customFormat="1" ht="16.5" customHeight="1">
      <c r="B88" s="117"/>
      <c r="C88" s="204" t="s">
        <v>54</v>
      </c>
      <c r="D88" s="110">
        <v>0</v>
      </c>
      <c r="E88" s="110">
        <v>0</v>
      </c>
      <c r="F88" s="110">
        <v>2.0006195466983323</v>
      </c>
      <c r="G88" s="110">
        <v>1.2888919999999999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  <c r="M88" s="434">
        <f t="shared" si="4"/>
        <v>3.289511546698332</v>
      </c>
      <c r="N88" s="135"/>
      <c r="O88" s="36"/>
    </row>
    <row r="89" spans="2:15" s="38" customFormat="1" ht="16.5" customHeight="1">
      <c r="B89" s="118"/>
      <c r="C89" s="201" t="s">
        <v>45</v>
      </c>
      <c r="D89" s="437">
        <v>0</v>
      </c>
      <c r="E89" s="437">
        <v>0</v>
      </c>
      <c r="F89" s="437">
        <v>2.0006195466983323</v>
      </c>
      <c r="G89" s="437">
        <v>0</v>
      </c>
      <c r="H89" s="437">
        <v>0</v>
      </c>
      <c r="I89" s="437">
        <v>0</v>
      </c>
      <c r="J89" s="437">
        <v>0</v>
      </c>
      <c r="K89" s="437">
        <v>0</v>
      </c>
      <c r="L89" s="437">
        <v>0</v>
      </c>
      <c r="M89" s="434">
        <f t="shared" si="4"/>
        <v>2.0006195466983323</v>
      </c>
      <c r="N89" s="136"/>
      <c r="O89" s="37"/>
    </row>
    <row r="90" spans="2:15" s="28" customFormat="1" ht="16.5" customHeight="1">
      <c r="B90" s="103"/>
      <c r="C90" s="201" t="s">
        <v>46</v>
      </c>
      <c r="D90" s="110">
        <v>0</v>
      </c>
      <c r="E90" s="110">
        <v>0</v>
      </c>
      <c r="F90" s="110">
        <v>0</v>
      </c>
      <c r="G90" s="110">
        <v>1.2888919999999999</v>
      </c>
      <c r="H90" s="110">
        <v>0</v>
      </c>
      <c r="I90" s="110">
        <v>0</v>
      </c>
      <c r="J90" s="110">
        <v>0</v>
      </c>
      <c r="K90" s="110">
        <v>0</v>
      </c>
      <c r="L90" s="110">
        <v>0</v>
      </c>
      <c r="M90" s="434">
        <f t="shared" si="4"/>
        <v>1.2888919999999999</v>
      </c>
      <c r="N90" s="105"/>
      <c r="O90" s="19"/>
    </row>
    <row r="91" spans="2:15" s="25" customFormat="1" ht="24.95" customHeight="1">
      <c r="B91" s="120"/>
      <c r="C91" s="204" t="s">
        <v>55</v>
      </c>
      <c r="D91" s="112">
        <f>+SUM(D88,D79,D76)</f>
        <v>0</v>
      </c>
      <c r="E91" s="112">
        <f t="shared" ref="E91:L91" si="5">+SUM(E88,E79,E76)</f>
        <v>0</v>
      </c>
      <c r="F91" s="112">
        <f t="shared" si="5"/>
        <v>1028.4972291374877</v>
      </c>
      <c r="G91" s="112">
        <f t="shared" si="5"/>
        <v>662.31840713563292</v>
      </c>
      <c r="H91" s="112">
        <f t="shared" si="5"/>
        <v>0</v>
      </c>
      <c r="I91" s="112">
        <f t="shared" si="5"/>
        <v>0</v>
      </c>
      <c r="J91" s="112">
        <f t="shared" si="5"/>
        <v>0</v>
      </c>
      <c r="K91" s="112">
        <f t="shared" si="5"/>
        <v>0</v>
      </c>
      <c r="L91" s="112">
        <f t="shared" si="5"/>
        <v>0</v>
      </c>
      <c r="M91" s="443">
        <f t="shared" si="4"/>
        <v>1690.8156362731206</v>
      </c>
      <c r="N91" s="135"/>
      <c r="O91" s="36"/>
    </row>
    <row r="92" spans="2:15" s="170" customFormat="1" ht="16.5" customHeight="1">
      <c r="B92" s="167"/>
      <c r="C92" s="205" t="s">
        <v>56</v>
      </c>
      <c r="D92" s="438">
        <v>0</v>
      </c>
      <c r="E92" s="438">
        <v>0</v>
      </c>
      <c r="F92" s="438">
        <v>0</v>
      </c>
      <c r="G92" s="438">
        <v>0</v>
      </c>
      <c r="H92" s="438">
        <v>0</v>
      </c>
      <c r="I92" s="438">
        <v>0</v>
      </c>
      <c r="J92" s="438">
        <v>0</v>
      </c>
      <c r="K92" s="438">
        <v>0</v>
      </c>
      <c r="L92" s="438">
        <v>0</v>
      </c>
      <c r="M92" s="172">
        <f t="shared" si="4"/>
        <v>0</v>
      </c>
      <c r="N92" s="168"/>
      <c r="O92" s="169"/>
    </row>
    <row r="93" spans="2:15" s="170" customFormat="1" ht="16.5" customHeight="1">
      <c r="B93" s="171"/>
      <c r="C93" s="206" t="s">
        <v>57</v>
      </c>
      <c r="D93" s="439">
        <v>0</v>
      </c>
      <c r="E93" s="439">
        <v>0</v>
      </c>
      <c r="F93" s="439">
        <v>0</v>
      </c>
      <c r="G93" s="439">
        <v>0</v>
      </c>
      <c r="H93" s="439">
        <v>0</v>
      </c>
      <c r="I93" s="439">
        <v>0</v>
      </c>
      <c r="J93" s="439">
        <v>0</v>
      </c>
      <c r="K93" s="439">
        <v>0</v>
      </c>
      <c r="L93" s="439">
        <v>0</v>
      </c>
      <c r="M93" s="172">
        <f t="shared" si="4"/>
        <v>0</v>
      </c>
      <c r="N93" s="168"/>
      <c r="O93" s="169"/>
    </row>
    <row r="94" spans="2:15" s="25" customFormat="1" ht="36.950000000000003" customHeight="1">
      <c r="B94" s="106"/>
      <c r="C94" s="202" t="s">
        <v>66</v>
      </c>
      <c r="D94" s="79"/>
      <c r="E94" s="79"/>
      <c r="F94" s="79"/>
      <c r="G94" s="79"/>
      <c r="H94" s="79"/>
      <c r="I94" s="79"/>
      <c r="J94" s="79"/>
      <c r="K94" s="79"/>
      <c r="L94" s="79"/>
      <c r="M94" s="436"/>
      <c r="N94" s="138"/>
      <c r="O94" s="20"/>
    </row>
    <row r="95" spans="2:15" s="25" customFormat="1" ht="24.95" customHeight="1">
      <c r="B95" s="106"/>
      <c r="C95" s="202" t="s">
        <v>67</v>
      </c>
      <c r="D95" s="79"/>
      <c r="E95" s="79"/>
      <c r="F95" s="79"/>
      <c r="G95" s="79"/>
      <c r="H95" s="79"/>
      <c r="I95" s="79"/>
      <c r="J95" s="79"/>
      <c r="K95" s="79"/>
      <c r="L95" s="79"/>
      <c r="M95" s="436"/>
      <c r="N95" s="138"/>
      <c r="O95" s="20"/>
    </row>
    <row r="96" spans="2:15" s="28" customFormat="1" ht="16.5" customHeight="1">
      <c r="B96" s="101"/>
      <c r="C96" s="199" t="s">
        <v>44</v>
      </c>
      <c r="D96" s="110">
        <v>0</v>
      </c>
      <c r="E96" s="110">
        <v>0</v>
      </c>
      <c r="F96" s="110">
        <v>0.84225587813021696</v>
      </c>
      <c r="G96" s="110">
        <v>199.17356679755144</v>
      </c>
      <c r="H96" s="110">
        <v>3.7207984488153816</v>
      </c>
      <c r="I96" s="110">
        <v>0</v>
      </c>
      <c r="J96" s="110">
        <v>0</v>
      </c>
      <c r="K96" s="110">
        <v>129.87122563000003</v>
      </c>
      <c r="L96" s="110">
        <v>0</v>
      </c>
      <c r="M96" s="434">
        <f t="shared" si="4"/>
        <v>333.60784675449702</v>
      </c>
      <c r="N96" s="105"/>
      <c r="O96" s="19"/>
    </row>
    <row r="97" spans="2:15" s="28" customFormat="1" ht="16.5" customHeight="1">
      <c r="B97" s="103"/>
      <c r="C97" s="201" t="s">
        <v>45</v>
      </c>
      <c r="D97" s="110">
        <v>0</v>
      </c>
      <c r="E97" s="110">
        <v>0</v>
      </c>
      <c r="F97" s="110">
        <v>0</v>
      </c>
      <c r="G97" s="110">
        <v>5.8617133505582766</v>
      </c>
      <c r="H97" s="110">
        <v>0</v>
      </c>
      <c r="I97" s="110">
        <v>0</v>
      </c>
      <c r="J97" s="110">
        <v>0</v>
      </c>
      <c r="K97" s="110">
        <v>1.8</v>
      </c>
      <c r="L97" s="110">
        <v>0</v>
      </c>
      <c r="M97" s="434">
        <f t="shared" si="4"/>
        <v>7.6617133505582764</v>
      </c>
      <c r="N97" s="105"/>
      <c r="O97" s="19"/>
    </row>
    <row r="98" spans="2:15" s="28" customFormat="1" ht="16.5" customHeight="1">
      <c r="B98" s="103"/>
      <c r="C98" s="201" t="s">
        <v>46</v>
      </c>
      <c r="D98" s="110">
        <v>0</v>
      </c>
      <c r="E98" s="110">
        <v>0</v>
      </c>
      <c r="F98" s="110">
        <v>0.84225587813021696</v>
      </c>
      <c r="G98" s="110">
        <v>193.31185344699315</v>
      </c>
      <c r="H98" s="110">
        <v>3.7207984488153816</v>
      </c>
      <c r="I98" s="110">
        <v>0</v>
      </c>
      <c r="J98" s="110">
        <v>0</v>
      </c>
      <c r="K98" s="110">
        <v>128.07122563000001</v>
      </c>
      <c r="L98" s="110">
        <v>0</v>
      </c>
      <c r="M98" s="434">
        <f t="shared" si="4"/>
        <v>325.94613340393875</v>
      </c>
      <c r="N98" s="105"/>
      <c r="O98" s="19"/>
    </row>
    <row r="99" spans="2:15" s="28" customFormat="1" ht="16.5" customHeight="1">
      <c r="B99" s="101"/>
      <c r="C99" s="199" t="s">
        <v>47</v>
      </c>
      <c r="D99" s="110">
        <v>0</v>
      </c>
      <c r="E99" s="110">
        <v>0</v>
      </c>
      <c r="F99" s="110">
        <v>0</v>
      </c>
      <c r="G99" s="110">
        <v>33.23495732112579</v>
      </c>
      <c r="H99" s="110">
        <v>0</v>
      </c>
      <c r="I99" s="110">
        <v>0</v>
      </c>
      <c r="J99" s="110">
        <v>0</v>
      </c>
      <c r="K99" s="110">
        <v>15.983438979999999</v>
      </c>
      <c r="L99" s="110">
        <v>0</v>
      </c>
      <c r="M99" s="434">
        <f t="shared" si="4"/>
        <v>49.218396301125793</v>
      </c>
      <c r="N99" s="105"/>
      <c r="O99" s="19"/>
    </row>
    <row r="100" spans="2:15" s="28" customFormat="1" ht="16.5" customHeight="1">
      <c r="B100" s="101"/>
      <c r="C100" s="201" t="s">
        <v>45</v>
      </c>
      <c r="D100" s="110">
        <v>0</v>
      </c>
      <c r="E100" s="110">
        <v>0</v>
      </c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110">
        <v>0</v>
      </c>
      <c r="M100" s="434">
        <f t="shared" si="4"/>
        <v>0</v>
      </c>
      <c r="N100" s="105"/>
      <c r="O100" s="19"/>
    </row>
    <row r="101" spans="2:15" s="28" customFormat="1" ht="16.5" customHeight="1">
      <c r="B101" s="101"/>
      <c r="C101" s="201" t="s">
        <v>46</v>
      </c>
      <c r="D101" s="110">
        <v>0</v>
      </c>
      <c r="E101" s="110">
        <v>0</v>
      </c>
      <c r="F101" s="110">
        <v>0</v>
      </c>
      <c r="G101" s="110">
        <v>33.23495732112579</v>
      </c>
      <c r="H101" s="110">
        <v>0</v>
      </c>
      <c r="I101" s="110">
        <v>0</v>
      </c>
      <c r="J101" s="110">
        <v>0</v>
      </c>
      <c r="K101" s="110">
        <v>15.983438979999999</v>
      </c>
      <c r="L101" s="110">
        <v>0</v>
      </c>
      <c r="M101" s="434">
        <f t="shared" si="4"/>
        <v>49.218396301125793</v>
      </c>
      <c r="N101" s="105"/>
      <c r="O101" s="19"/>
    </row>
    <row r="102" spans="2:15" s="25" customFormat="1" ht="16.5" customHeight="1">
      <c r="B102" s="117"/>
      <c r="C102" s="200" t="s">
        <v>48</v>
      </c>
      <c r="D102" s="110">
        <v>0</v>
      </c>
      <c r="E102" s="110">
        <v>0</v>
      </c>
      <c r="F102" s="110">
        <v>0</v>
      </c>
      <c r="G102" s="110">
        <v>33.23495732112579</v>
      </c>
      <c r="H102" s="110">
        <v>0</v>
      </c>
      <c r="I102" s="110">
        <v>0</v>
      </c>
      <c r="J102" s="110">
        <v>0</v>
      </c>
      <c r="K102" s="110">
        <v>15.983438979999999</v>
      </c>
      <c r="L102" s="110">
        <v>0</v>
      </c>
      <c r="M102" s="434">
        <f t="shared" si="4"/>
        <v>49.218396301125793</v>
      </c>
      <c r="N102" s="135"/>
      <c r="O102" s="36"/>
    </row>
    <row r="103" spans="2:15" s="28" customFormat="1" ht="16.5" customHeight="1">
      <c r="B103" s="103"/>
      <c r="C103" s="201" t="s">
        <v>49</v>
      </c>
      <c r="D103" s="110">
        <v>0</v>
      </c>
      <c r="E103" s="110">
        <v>0</v>
      </c>
      <c r="F103" s="110">
        <v>0</v>
      </c>
      <c r="G103" s="110">
        <v>0</v>
      </c>
      <c r="H103" s="110">
        <v>0</v>
      </c>
      <c r="I103" s="110">
        <v>0</v>
      </c>
      <c r="J103" s="110">
        <v>0</v>
      </c>
      <c r="K103" s="110">
        <v>0</v>
      </c>
      <c r="L103" s="110">
        <v>0</v>
      </c>
      <c r="M103" s="434">
        <f t="shared" si="4"/>
        <v>0</v>
      </c>
      <c r="N103" s="105"/>
      <c r="O103" s="19"/>
    </row>
    <row r="104" spans="2:15" s="28" customFormat="1" ht="16.5" customHeight="1">
      <c r="B104" s="103"/>
      <c r="C104" s="201" t="s">
        <v>50</v>
      </c>
      <c r="D104" s="110">
        <v>0</v>
      </c>
      <c r="E104" s="110">
        <v>0</v>
      </c>
      <c r="F104" s="110">
        <v>0</v>
      </c>
      <c r="G104" s="110">
        <v>0</v>
      </c>
      <c r="H104" s="110">
        <v>0</v>
      </c>
      <c r="I104" s="110">
        <v>0</v>
      </c>
      <c r="J104" s="110">
        <v>0</v>
      </c>
      <c r="K104" s="110">
        <v>0</v>
      </c>
      <c r="L104" s="110">
        <v>0</v>
      </c>
      <c r="M104" s="434">
        <f t="shared" si="4"/>
        <v>0</v>
      </c>
      <c r="N104" s="105"/>
      <c r="O104" s="19"/>
    </row>
    <row r="105" spans="2:15" s="28" customFormat="1" ht="16.5" customHeight="1">
      <c r="B105" s="103"/>
      <c r="C105" s="201" t="s">
        <v>51</v>
      </c>
      <c r="D105" s="110">
        <v>0</v>
      </c>
      <c r="E105" s="110">
        <v>0</v>
      </c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0</v>
      </c>
      <c r="M105" s="434">
        <f t="shared" si="4"/>
        <v>0</v>
      </c>
      <c r="N105" s="105"/>
      <c r="O105" s="19"/>
    </row>
    <row r="106" spans="2:15" s="28" customFormat="1" ht="16.5" customHeight="1">
      <c r="B106" s="103"/>
      <c r="C106" s="203" t="s">
        <v>52</v>
      </c>
      <c r="D106" s="110">
        <v>0</v>
      </c>
      <c r="E106" s="110">
        <v>0</v>
      </c>
      <c r="F106" s="110">
        <v>0</v>
      </c>
      <c r="G106" s="110">
        <v>0</v>
      </c>
      <c r="H106" s="110">
        <v>0</v>
      </c>
      <c r="I106" s="110">
        <v>0</v>
      </c>
      <c r="J106" s="110">
        <v>0</v>
      </c>
      <c r="K106" s="110">
        <v>0</v>
      </c>
      <c r="L106" s="110">
        <v>0</v>
      </c>
      <c r="M106" s="434">
        <f t="shared" si="4"/>
        <v>0</v>
      </c>
      <c r="N106" s="105"/>
      <c r="O106" s="19"/>
    </row>
    <row r="107" spans="2:15" s="25" customFormat="1" ht="16.5" customHeight="1">
      <c r="B107" s="117"/>
      <c r="C107" s="203" t="s">
        <v>53</v>
      </c>
      <c r="D107" s="110"/>
      <c r="E107" s="110"/>
      <c r="F107" s="110"/>
      <c r="G107" s="110"/>
      <c r="H107" s="110"/>
      <c r="I107" s="110"/>
      <c r="J107" s="110"/>
      <c r="K107" s="110"/>
      <c r="L107" s="110"/>
      <c r="M107" s="434">
        <f t="shared" si="4"/>
        <v>0</v>
      </c>
      <c r="N107" s="135"/>
      <c r="O107" s="36"/>
    </row>
    <row r="108" spans="2:15" s="25" customFormat="1" ht="16.5" customHeight="1">
      <c r="B108" s="117"/>
      <c r="C108" s="204" t="s">
        <v>54</v>
      </c>
      <c r="D108" s="110">
        <v>0</v>
      </c>
      <c r="E108" s="110">
        <v>0</v>
      </c>
      <c r="F108" s="110">
        <v>0.151536</v>
      </c>
      <c r="G108" s="110">
        <v>148.48949641694918</v>
      </c>
      <c r="H108" s="110">
        <v>2.6804735673153823</v>
      </c>
      <c r="I108" s="110">
        <v>0</v>
      </c>
      <c r="J108" s="110">
        <v>0</v>
      </c>
      <c r="K108" s="110">
        <v>48.141643480000006</v>
      </c>
      <c r="L108" s="110">
        <v>0</v>
      </c>
      <c r="M108" s="434">
        <f t="shared" si="4"/>
        <v>199.46314946426455</v>
      </c>
      <c r="N108" s="135"/>
      <c r="O108" s="36"/>
    </row>
    <row r="109" spans="2:15" s="38" customFormat="1" ht="16.5" customHeight="1">
      <c r="B109" s="118"/>
      <c r="C109" s="201" t="s">
        <v>45</v>
      </c>
      <c r="D109" s="437">
        <v>0</v>
      </c>
      <c r="E109" s="437">
        <v>0</v>
      </c>
      <c r="F109" s="437">
        <v>0.151536</v>
      </c>
      <c r="G109" s="437">
        <v>148.48949641694918</v>
      </c>
      <c r="H109" s="437">
        <v>2.6804735673153823</v>
      </c>
      <c r="I109" s="437">
        <v>0</v>
      </c>
      <c r="J109" s="437">
        <v>0</v>
      </c>
      <c r="K109" s="437">
        <v>48.141643480000006</v>
      </c>
      <c r="L109" s="437">
        <v>0</v>
      </c>
      <c r="M109" s="434">
        <f t="shared" si="4"/>
        <v>199.46314946426455</v>
      </c>
      <c r="N109" s="136"/>
      <c r="O109" s="37"/>
    </row>
    <row r="110" spans="2:15" s="28" customFormat="1" ht="16.5" customHeight="1">
      <c r="B110" s="103"/>
      <c r="C110" s="201" t="s">
        <v>46</v>
      </c>
      <c r="D110" s="110">
        <v>0</v>
      </c>
      <c r="E110" s="110">
        <v>0</v>
      </c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110">
        <v>0</v>
      </c>
      <c r="M110" s="434">
        <f t="shared" si="4"/>
        <v>0</v>
      </c>
      <c r="N110" s="105"/>
      <c r="O110" s="19"/>
    </row>
    <row r="111" spans="2:15" s="25" customFormat="1" ht="24.95" customHeight="1">
      <c r="B111" s="120"/>
      <c r="C111" s="204" t="s">
        <v>55</v>
      </c>
      <c r="D111" s="112">
        <f>+SUM(D108,D99,D96)</f>
        <v>0</v>
      </c>
      <c r="E111" s="112">
        <f t="shared" ref="E111:L111" si="6">+SUM(E108,E99,E96)</f>
        <v>0</v>
      </c>
      <c r="F111" s="112">
        <f t="shared" si="6"/>
        <v>0.99379187813021697</v>
      </c>
      <c r="G111" s="112">
        <f t="shared" si="6"/>
        <v>380.89802053562642</v>
      </c>
      <c r="H111" s="112">
        <f t="shared" si="6"/>
        <v>6.4012720161307639</v>
      </c>
      <c r="I111" s="112">
        <f t="shared" si="6"/>
        <v>0</v>
      </c>
      <c r="J111" s="112">
        <f t="shared" si="6"/>
        <v>0</v>
      </c>
      <c r="K111" s="112">
        <f t="shared" si="6"/>
        <v>193.99630809000001</v>
      </c>
      <c r="L111" s="112">
        <f t="shared" si="6"/>
        <v>0</v>
      </c>
      <c r="M111" s="434">
        <f t="shared" si="4"/>
        <v>582.28939251988731</v>
      </c>
      <c r="N111" s="135"/>
      <c r="O111" s="36"/>
    </row>
    <row r="112" spans="2:15" s="170" customFormat="1" ht="16.5" customHeight="1">
      <c r="B112" s="167"/>
      <c r="C112" s="205" t="s">
        <v>56</v>
      </c>
      <c r="D112" s="438">
        <v>0</v>
      </c>
      <c r="E112" s="438">
        <v>0</v>
      </c>
      <c r="F112" s="438">
        <v>0</v>
      </c>
      <c r="G112" s="438">
        <v>0</v>
      </c>
      <c r="H112" s="438">
        <v>0</v>
      </c>
      <c r="I112" s="438">
        <v>0</v>
      </c>
      <c r="J112" s="438">
        <v>0</v>
      </c>
      <c r="K112" s="438">
        <v>0</v>
      </c>
      <c r="L112" s="438">
        <v>0</v>
      </c>
      <c r="M112" s="172">
        <f t="shared" si="4"/>
        <v>0</v>
      </c>
      <c r="N112" s="168"/>
      <c r="O112" s="169"/>
    </row>
    <row r="113" spans="2:15" s="170" customFormat="1" ht="16.5" customHeight="1">
      <c r="B113" s="171"/>
      <c r="C113" s="206" t="s">
        <v>57</v>
      </c>
      <c r="D113" s="439">
        <v>0</v>
      </c>
      <c r="E113" s="439">
        <v>0</v>
      </c>
      <c r="F113" s="439">
        <v>0</v>
      </c>
      <c r="G113" s="439">
        <v>0</v>
      </c>
      <c r="H113" s="439">
        <v>0</v>
      </c>
      <c r="I113" s="439">
        <v>0</v>
      </c>
      <c r="J113" s="439">
        <v>0</v>
      </c>
      <c r="K113" s="439">
        <v>4.0261999999999999E-2</v>
      </c>
      <c r="L113" s="439">
        <v>0</v>
      </c>
      <c r="M113" s="172">
        <f t="shared" si="4"/>
        <v>4.0261999999999999E-2</v>
      </c>
      <c r="N113" s="168"/>
      <c r="O113" s="169"/>
    </row>
    <row r="114" spans="2:15" s="25" customFormat="1" ht="24.95" customHeight="1">
      <c r="B114" s="106"/>
      <c r="C114" s="202" t="s">
        <v>68</v>
      </c>
      <c r="D114" s="79"/>
      <c r="E114" s="79"/>
      <c r="F114" s="79"/>
      <c r="G114" s="79"/>
      <c r="H114" s="79"/>
      <c r="I114" s="79"/>
      <c r="J114" s="79"/>
      <c r="K114" s="79"/>
      <c r="L114" s="79"/>
      <c r="M114" s="436"/>
      <c r="N114" s="138"/>
      <c r="O114" s="20"/>
    </row>
    <row r="115" spans="2:15" s="28" customFormat="1" ht="16.5" customHeight="1">
      <c r="B115" s="101"/>
      <c r="C115" s="199" t="s">
        <v>44</v>
      </c>
      <c r="D115" s="110">
        <v>0</v>
      </c>
      <c r="E115" s="110">
        <v>0</v>
      </c>
      <c r="F115" s="110">
        <v>0.151536</v>
      </c>
      <c r="G115" s="110">
        <v>221.18622237754553</v>
      </c>
      <c r="H115" s="110">
        <v>2.6804735673153823</v>
      </c>
      <c r="I115" s="110">
        <v>0</v>
      </c>
      <c r="J115" s="110">
        <v>0</v>
      </c>
      <c r="K115" s="110">
        <v>118.99437647959999</v>
      </c>
      <c r="L115" s="110">
        <v>0</v>
      </c>
      <c r="M115" s="434">
        <f t="shared" si="4"/>
        <v>343.01260842446089</v>
      </c>
      <c r="N115" s="105"/>
      <c r="O115" s="19"/>
    </row>
    <row r="116" spans="2:15" s="28" customFormat="1" ht="16.5" customHeight="1">
      <c r="B116" s="103"/>
      <c r="C116" s="201" t="s">
        <v>45</v>
      </c>
      <c r="D116" s="110">
        <v>0</v>
      </c>
      <c r="E116" s="110">
        <v>0</v>
      </c>
      <c r="F116" s="110">
        <v>0</v>
      </c>
      <c r="G116" s="110">
        <v>35.363519016048059</v>
      </c>
      <c r="H116" s="110">
        <v>0</v>
      </c>
      <c r="I116" s="110">
        <v>0</v>
      </c>
      <c r="J116" s="110">
        <v>0</v>
      </c>
      <c r="K116" s="110">
        <v>18.011447</v>
      </c>
      <c r="L116" s="110">
        <v>0</v>
      </c>
      <c r="M116" s="434">
        <f t="shared" si="4"/>
        <v>53.374966016048063</v>
      </c>
      <c r="N116" s="105"/>
      <c r="O116" s="19"/>
    </row>
    <row r="117" spans="2:15" s="28" customFormat="1" ht="16.5" customHeight="1">
      <c r="B117" s="103"/>
      <c r="C117" s="201" t="s">
        <v>46</v>
      </c>
      <c r="D117" s="110">
        <v>0</v>
      </c>
      <c r="E117" s="110">
        <v>0</v>
      </c>
      <c r="F117" s="110">
        <v>0.151536</v>
      </c>
      <c r="G117" s="110">
        <v>185.82270336149747</v>
      </c>
      <c r="H117" s="110">
        <v>2.6804735673153823</v>
      </c>
      <c r="I117" s="110">
        <v>0</v>
      </c>
      <c r="J117" s="110">
        <v>0</v>
      </c>
      <c r="K117" s="110">
        <v>100.98292947959999</v>
      </c>
      <c r="L117" s="110">
        <v>0</v>
      </c>
      <c r="M117" s="434">
        <f t="shared" si="4"/>
        <v>289.63764240841283</v>
      </c>
      <c r="N117" s="105"/>
      <c r="O117" s="19"/>
    </row>
    <row r="118" spans="2:15" s="28" customFormat="1" ht="16.5" customHeight="1">
      <c r="B118" s="101"/>
      <c r="C118" s="199" t="s">
        <v>47</v>
      </c>
      <c r="D118" s="110">
        <v>0</v>
      </c>
      <c r="E118" s="110">
        <v>0</v>
      </c>
      <c r="F118" s="110">
        <v>0</v>
      </c>
      <c r="G118" s="110">
        <v>44.125078527726266</v>
      </c>
      <c r="H118" s="110">
        <v>0</v>
      </c>
      <c r="I118" s="110">
        <v>0</v>
      </c>
      <c r="J118" s="110">
        <v>0</v>
      </c>
      <c r="K118" s="110">
        <v>20</v>
      </c>
      <c r="L118" s="110">
        <v>0</v>
      </c>
      <c r="M118" s="434">
        <f t="shared" si="4"/>
        <v>64.125078527726259</v>
      </c>
      <c r="N118" s="105"/>
      <c r="O118" s="19"/>
    </row>
    <row r="119" spans="2:15" s="28" customFormat="1" ht="16.5" customHeight="1">
      <c r="B119" s="101"/>
      <c r="C119" s="201" t="s">
        <v>45</v>
      </c>
      <c r="D119" s="110">
        <v>0</v>
      </c>
      <c r="E119" s="110">
        <v>0</v>
      </c>
      <c r="F119" s="110">
        <v>0</v>
      </c>
      <c r="G119" s="110">
        <v>0</v>
      </c>
      <c r="H119" s="110">
        <v>0</v>
      </c>
      <c r="I119" s="110">
        <v>0</v>
      </c>
      <c r="J119" s="110">
        <v>0</v>
      </c>
      <c r="K119" s="110">
        <v>0</v>
      </c>
      <c r="L119" s="110">
        <v>0</v>
      </c>
      <c r="M119" s="434">
        <f t="shared" si="4"/>
        <v>0</v>
      </c>
      <c r="N119" s="105"/>
      <c r="O119" s="19"/>
    </row>
    <row r="120" spans="2:15" s="28" customFormat="1" ht="16.5" customHeight="1">
      <c r="B120" s="101"/>
      <c r="C120" s="201" t="s">
        <v>46</v>
      </c>
      <c r="D120" s="110">
        <v>0</v>
      </c>
      <c r="E120" s="110">
        <v>0</v>
      </c>
      <c r="F120" s="110">
        <v>0</v>
      </c>
      <c r="G120" s="110">
        <v>44.125078527726266</v>
      </c>
      <c r="H120" s="110">
        <v>0</v>
      </c>
      <c r="I120" s="110">
        <v>0</v>
      </c>
      <c r="J120" s="110">
        <v>0</v>
      </c>
      <c r="K120" s="110">
        <v>20</v>
      </c>
      <c r="L120" s="110">
        <v>0</v>
      </c>
      <c r="M120" s="434">
        <f t="shared" si="4"/>
        <v>64.125078527726259</v>
      </c>
      <c r="N120" s="105"/>
      <c r="O120" s="19"/>
    </row>
    <row r="121" spans="2:15" s="25" customFormat="1" ht="16.5" customHeight="1">
      <c r="B121" s="117"/>
      <c r="C121" s="200" t="s">
        <v>48</v>
      </c>
      <c r="D121" s="110">
        <v>0</v>
      </c>
      <c r="E121" s="110">
        <v>0</v>
      </c>
      <c r="F121" s="110">
        <v>0</v>
      </c>
      <c r="G121" s="110">
        <v>44.125078527726266</v>
      </c>
      <c r="H121" s="110">
        <v>0</v>
      </c>
      <c r="I121" s="110">
        <v>0</v>
      </c>
      <c r="J121" s="110">
        <v>0</v>
      </c>
      <c r="K121" s="110">
        <v>20</v>
      </c>
      <c r="L121" s="110">
        <v>0</v>
      </c>
      <c r="M121" s="434">
        <f t="shared" si="4"/>
        <v>64.125078527726259</v>
      </c>
      <c r="N121" s="135"/>
      <c r="O121" s="36"/>
    </row>
    <row r="122" spans="2:15" s="28" customFormat="1" ht="16.5" customHeight="1">
      <c r="B122" s="103"/>
      <c r="C122" s="201" t="s">
        <v>49</v>
      </c>
      <c r="D122" s="110">
        <v>0</v>
      </c>
      <c r="E122" s="110">
        <v>0</v>
      </c>
      <c r="F122" s="110">
        <v>0</v>
      </c>
      <c r="G122" s="110">
        <v>0</v>
      </c>
      <c r="H122" s="110">
        <v>0</v>
      </c>
      <c r="I122" s="110">
        <v>0</v>
      </c>
      <c r="J122" s="110">
        <v>0</v>
      </c>
      <c r="K122" s="110">
        <v>0</v>
      </c>
      <c r="L122" s="110">
        <v>0</v>
      </c>
      <c r="M122" s="434">
        <f t="shared" si="4"/>
        <v>0</v>
      </c>
      <c r="N122" s="105"/>
      <c r="O122" s="19"/>
    </row>
    <row r="123" spans="2:15" s="28" customFormat="1" ht="16.5" customHeight="1">
      <c r="B123" s="103"/>
      <c r="C123" s="201" t="s">
        <v>50</v>
      </c>
      <c r="D123" s="110">
        <v>0</v>
      </c>
      <c r="E123" s="110">
        <v>0</v>
      </c>
      <c r="F123" s="110">
        <v>0</v>
      </c>
      <c r="G123" s="110">
        <v>0</v>
      </c>
      <c r="H123" s="110">
        <v>0</v>
      </c>
      <c r="I123" s="110">
        <v>0</v>
      </c>
      <c r="J123" s="110">
        <v>0</v>
      </c>
      <c r="K123" s="110">
        <v>0</v>
      </c>
      <c r="L123" s="110">
        <v>0</v>
      </c>
      <c r="M123" s="434">
        <f t="shared" si="4"/>
        <v>0</v>
      </c>
      <c r="N123" s="105"/>
      <c r="O123" s="19"/>
    </row>
    <row r="124" spans="2:15" s="28" customFormat="1" ht="16.5" customHeight="1">
      <c r="B124" s="103"/>
      <c r="C124" s="201" t="s">
        <v>51</v>
      </c>
      <c r="D124" s="110">
        <v>0</v>
      </c>
      <c r="E124" s="110">
        <v>0</v>
      </c>
      <c r="F124" s="110">
        <v>0</v>
      </c>
      <c r="G124" s="110">
        <v>0</v>
      </c>
      <c r="H124" s="110">
        <v>0</v>
      </c>
      <c r="I124" s="110">
        <v>0</v>
      </c>
      <c r="J124" s="110">
        <v>0</v>
      </c>
      <c r="K124" s="110">
        <v>0</v>
      </c>
      <c r="L124" s="110">
        <v>0</v>
      </c>
      <c r="M124" s="434">
        <f t="shared" si="4"/>
        <v>0</v>
      </c>
      <c r="N124" s="105"/>
      <c r="O124" s="19"/>
    </row>
    <row r="125" spans="2:15" s="28" customFormat="1" ht="16.5" customHeight="1">
      <c r="B125" s="103"/>
      <c r="C125" s="203" t="s">
        <v>52</v>
      </c>
      <c r="D125" s="110">
        <v>0</v>
      </c>
      <c r="E125" s="110">
        <v>0</v>
      </c>
      <c r="F125" s="110">
        <v>0</v>
      </c>
      <c r="G125" s="110">
        <v>0</v>
      </c>
      <c r="H125" s="110">
        <v>0</v>
      </c>
      <c r="I125" s="110">
        <v>0</v>
      </c>
      <c r="J125" s="110">
        <v>0</v>
      </c>
      <c r="K125" s="110">
        <v>0</v>
      </c>
      <c r="L125" s="110">
        <v>0</v>
      </c>
      <c r="M125" s="434">
        <f t="shared" si="4"/>
        <v>0</v>
      </c>
      <c r="N125" s="105"/>
      <c r="O125" s="19"/>
    </row>
    <row r="126" spans="2:15" s="25" customFormat="1" ht="16.5" customHeight="1">
      <c r="B126" s="117"/>
      <c r="C126" s="203" t="s">
        <v>53</v>
      </c>
      <c r="D126" s="110"/>
      <c r="E126" s="110"/>
      <c r="F126" s="110"/>
      <c r="G126" s="110"/>
      <c r="H126" s="110"/>
      <c r="I126" s="110"/>
      <c r="J126" s="110"/>
      <c r="K126" s="110"/>
      <c r="L126" s="110"/>
      <c r="M126" s="434">
        <f t="shared" si="4"/>
        <v>0</v>
      </c>
      <c r="N126" s="135"/>
      <c r="O126" s="36"/>
    </row>
    <row r="127" spans="2:15" s="25" customFormat="1" ht="16.5" customHeight="1">
      <c r="B127" s="117"/>
      <c r="C127" s="204" t="s">
        <v>54</v>
      </c>
      <c r="D127" s="110">
        <v>0</v>
      </c>
      <c r="E127" s="110">
        <v>0</v>
      </c>
      <c r="F127" s="110">
        <v>0.58524900000000002</v>
      </c>
      <c r="G127" s="110">
        <v>228.70184306873057</v>
      </c>
      <c r="H127" s="110">
        <v>3.6351131473153817</v>
      </c>
      <c r="I127" s="110">
        <v>0</v>
      </c>
      <c r="J127" s="110">
        <v>0</v>
      </c>
      <c r="K127" s="110">
        <v>106.73682525</v>
      </c>
      <c r="L127" s="110">
        <v>0</v>
      </c>
      <c r="M127" s="434">
        <f t="shared" si="4"/>
        <v>339.65903046604598</v>
      </c>
      <c r="N127" s="135"/>
      <c r="O127" s="36"/>
    </row>
    <row r="128" spans="2:15" s="38" customFormat="1" ht="16.5" customHeight="1">
      <c r="B128" s="118"/>
      <c r="C128" s="201" t="s">
        <v>45</v>
      </c>
      <c r="D128" s="437">
        <v>0</v>
      </c>
      <c r="E128" s="437">
        <v>0</v>
      </c>
      <c r="F128" s="437">
        <v>0.58524900000000002</v>
      </c>
      <c r="G128" s="437">
        <v>228.55185783873057</v>
      </c>
      <c r="H128" s="437">
        <v>3.6351131473153817</v>
      </c>
      <c r="I128" s="437">
        <v>0</v>
      </c>
      <c r="J128" s="437">
        <v>0</v>
      </c>
      <c r="K128" s="437">
        <v>106.60190462</v>
      </c>
      <c r="L128" s="437">
        <v>0</v>
      </c>
      <c r="M128" s="434">
        <f t="shared" si="4"/>
        <v>339.37412460604594</v>
      </c>
      <c r="N128" s="136"/>
      <c r="O128" s="37"/>
    </row>
    <row r="129" spans="2:15" s="28" customFormat="1" ht="16.5" customHeight="1">
      <c r="B129" s="103"/>
      <c r="C129" s="201" t="s">
        <v>46</v>
      </c>
      <c r="D129" s="110">
        <v>0</v>
      </c>
      <c r="E129" s="110">
        <v>0</v>
      </c>
      <c r="F129" s="110">
        <v>0</v>
      </c>
      <c r="G129" s="110">
        <v>0.14998523</v>
      </c>
      <c r="H129" s="110">
        <v>0</v>
      </c>
      <c r="I129" s="110">
        <v>0</v>
      </c>
      <c r="J129" s="110">
        <v>0</v>
      </c>
      <c r="K129" s="110">
        <v>0.13492063000000001</v>
      </c>
      <c r="L129" s="110">
        <v>0</v>
      </c>
      <c r="M129" s="434">
        <f t="shared" si="4"/>
        <v>0.28490586000000001</v>
      </c>
      <c r="N129" s="105"/>
      <c r="O129" s="19"/>
    </row>
    <row r="130" spans="2:15" s="25" customFormat="1" ht="24.95" customHeight="1">
      <c r="B130" s="120"/>
      <c r="C130" s="204" t="s">
        <v>55</v>
      </c>
      <c r="D130" s="112">
        <f>+SUM(D127,D118,D115)</f>
        <v>0</v>
      </c>
      <c r="E130" s="112">
        <f t="shared" ref="E130:L130" si="7">+SUM(E127,E118,E115)</f>
        <v>0</v>
      </c>
      <c r="F130" s="112">
        <f t="shared" si="7"/>
        <v>0.73678500000000002</v>
      </c>
      <c r="G130" s="112">
        <f t="shared" si="7"/>
        <v>494.01314397400233</v>
      </c>
      <c r="H130" s="112">
        <f t="shared" si="7"/>
        <v>6.315586714630764</v>
      </c>
      <c r="I130" s="112">
        <f t="shared" si="7"/>
        <v>0</v>
      </c>
      <c r="J130" s="112">
        <f t="shared" si="7"/>
        <v>0</v>
      </c>
      <c r="K130" s="112">
        <f t="shared" si="7"/>
        <v>245.7312017296</v>
      </c>
      <c r="L130" s="112">
        <f t="shared" si="7"/>
        <v>0</v>
      </c>
      <c r="M130" s="434">
        <f t="shared" si="4"/>
        <v>746.79671741823313</v>
      </c>
      <c r="N130" s="135"/>
      <c r="O130" s="36"/>
    </row>
    <row r="131" spans="2:15" s="170" customFormat="1" ht="16.5" customHeight="1">
      <c r="B131" s="167"/>
      <c r="C131" s="205" t="s">
        <v>56</v>
      </c>
      <c r="D131" s="438">
        <v>0</v>
      </c>
      <c r="E131" s="438">
        <v>0</v>
      </c>
      <c r="F131" s="438">
        <v>0</v>
      </c>
      <c r="G131" s="438">
        <v>0</v>
      </c>
      <c r="H131" s="438">
        <v>0</v>
      </c>
      <c r="I131" s="438">
        <v>0</v>
      </c>
      <c r="J131" s="438">
        <v>0</v>
      </c>
      <c r="K131" s="438">
        <v>0</v>
      </c>
      <c r="L131" s="438">
        <v>0</v>
      </c>
      <c r="M131" s="172">
        <f t="shared" si="4"/>
        <v>0</v>
      </c>
      <c r="N131" s="168"/>
      <c r="O131" s="169"/>
    </row>
    <row r="132" spans="2:15" s="170" customFormat="1" ht="16.5" customHeight="1">
      <c r="B132" s="171"/>
      <c r="C132" s="206" t="s">
        <v>57</v>
      </c>
      <c r="D132" s="439">
        <v>0</v>
      </c>
      <c r="E132" s="439">
        <v>0</v>
      </c>
      <c r="F132" s="439">
        <v>0.48307899999999998</v>
      </c>
      <c r="G132" s="439">
        <v>18.143866838397564</v>
      </c>
      <c r="H132" s="439">
        <v>0.613317</v>
      </c>
      <c r="I132" s="439">
        <v>0</v>
      </c>
      <c r="J132" s="439">
        <v>0</v>
      </c>
      <c r="K132" s="439">
        <v>60.564731999999999</v>
      </c>
      <c r="L132" s="439">
        <v>0</v>
      </c>
      <c r="M132" s="172">
        <f t="shared" si="4"/>
        <v>79.804994838397562</v>
      </c>
      <c r="N132" s="168"/>
      <c r="O132" s="169"/>
    </row>
    <row r="133" spans="2:15" s="25" customFormat="1" ht="24.95" customHeight="1">
      <c r="B133" s="106"/>
      <c r="C133" s="202" t="s">
        <v>69</v>
      </c>
      <c r="D133" s="80">
        <f t="shared" ref="D133:L133" si="8">+D130+D111</f>
        <v>0</v>
      </c>
      <c r="E133" s="80">
        <f t="shared" si="8"/>
        <v>0</v>
      </c>
      <c r="F133" s="80">
        <f t="shared" si="8"/>
        <v>1.7305768781302171</v>
      </c>
      <c r="G133" s="80">
        <f t="shared" si="8"/>
        <v>874.91116450962875</v>
      </c>
      <c r="H133" s="80">
        <f t="shared" si="8"/>
        <v>12.716858730761528</v>
      </c>
      <c r="I133" s="80">
        <f t="shared" si="8"/>
        <v>0</v>
      </c>
      <c r="J133" s="80">
        <f t="shared" si="8"/>
        <v>0</v>
      </c>
      <c r="K133" s="80">
        <f t="shared" si="8"/>
        <v>439.72750981960002</v>
      </c>
      <c r="L133" s="80">
        <f t="shared" si="8"/>
        <v>0</v>
      </c>
      <c r="M133" s="442">
        <f t="shared" si="4"/>
        <v>1329.0861099381204</v>
      </c>
      <c r="N133" s="138"/>
      <c r="O133" s="20"/>
    </row>
    <row r="134" spans="2:15" s="25" customFormat="1" ht="36.950000000000003" customHeight="1">
      <c r="B134" s="106"/>
      <c r="C134" s="202" t="s">
        <v>70</v>
      </c>
      <c r="D134" s="80">
        <f t="shared" ref="D134:L134" si="9">+D25+D44+D68+D91+D133</f>
        <v>16.659804441083587</v>
      </c>
      <c r="E134" s="80">
        <f t="shared" si="9"/>
        <v>36.603217119058051</v>
      </c>
      <c r="F134" s="80">
        <f t="shared" si="9"/>
        <v>2662.2460933909829</v>
      </c>
      <c r="G134" s="80">
        <f t="shared" si="9"/>
        <v>61765.504244634496</v>
      </c>
      <c r="H134" s="80">
        <f t="shared" si="9"/>
        <v>1531.1450110422245</v>
      </c>
      <c r="I134" s="80">
        <f t="shared" si="9"/>
        <v>78.115589322494358</v>
      </c>
      <c r="J134" s="80">
        <f t="shared" si="9"/>
        <v>134.73395419920229</v>
      </c>
      <c r="K134" s="80">
        <f t="shared" si="9"/>
        <v>69903.012877208239</v>
      </c>
      <c r="L134" s="80">
        <f t="shared" si="9"/>
        <v>928.50196092108058</v>
      </c>
      <c r="M134" s="442">
        <f t="shared" si="4"/>
        <v>137056.52275227886</v>
      </c>
      <c r="N134" s="138"/>
      <c r="O134" s="20"/>
    </row>
    <row r="135" spans="2:15" s="170" customFormat="1" ht="16.5" customHeight="1">
      <c r="B135" s="167"/>
      <c r="C135" s="205" t="s">
        <v>56</v>
      </c>
      <c r="D135" s="441">
        <f t="shared" ref="D135:L135" si="10">+D26+D45+D69+D92+D112+D131</f>
        <v>0</v>
      </c>
      <c r="E135" s="441">
        <f t="shared" si="10"/>
        <v>0</v>
      </c>
      <c r="F135" s="441">
        <f t="shared" si="10"/>
        <v>0</v>
      </c>
      <c r="G135" s="441">
        <f t="shared" si="10"/>
        <v>0</v>
      </c>
      <c r="H135" s="441">
        <f t="shared" si="10"/>
        <v>0</v>
      </c>
      <c r="I135" s="441">
        <f t="shared" si="10"/>
        <v>0</v>
      </c>
      <c r="J135" s="441">
        <f t="shared" si="10"/>
        <v>0</v>
      </c>
      <c r="K135" s="441">
        <f t="shared" si="10"/>
        <v>0</v>
      </c>
      <c r="L135" s="441">
        <f t="shared" si="10"/>
        <v>0</v>
      </c>
      <c r="M135" s="172">
        <f t="shared" si="4"/>
        <v>0</v>
      </c>
      <c r="N135" s="168"/>
      <c r="O135" s="169"/>
    </row>
    <row r="136" spans="2:15" s="170" customFormat="1" ht="16.5" customHeight="1">
      <c r="B136" s="167"/>
      <c r="C136" s="206" t="s">
        <v>57</v>
      </c>
      <c r="D136" s="441">
        <f t="shared" ref="D136:L136" si="11">+D27+D46+D70+D93+D113+D132</f>
        <v>3.9306457261852903</v>
      </c>
      <c r="E136" s="441">
        <f t="shared" si="11"/>
        <v>4.8882771578020137</v>
      </c>
      <c r="F136" s="441">
        <f t="shared" si="11"/>
        <v>54.413411769851479</v>
      </c>
      <c r="G136" s="441">
        <f t="shared" si="11"/>
        <v>574.45614594986716</v>
      </c>
      <c r="H136" s="441">
        <f t="shared" si="11"/>
        <v>152.74780971155857</v>
      </c>
      <c r="I136" s="441">
        <f t="shared" si="11"/>
        <v>0.74141902346999533</v>
      </c>
      <c r="J136" s="441">
        <f t="shared" si="11"/>
        <v>7.4741926554604925</v>
      </c>
      <c r="K136" s="441">
        <f t="shared" si="11"/>
        <v>455.8719006187697</v>
      </c>
      <c r="L136" s="441">
        <f t="shared" si="11"/>
        <v>15.822610192459763</v>
      </c>
      <c r="M136" s="172">
        <f>+SUM(D136:L136)</f>
        <v>1270.3464128054243</v>
      </c>
      <c r="N136" s="168"/>
      <c r="O136" s="169"/>
    </row>
    <row r="137" spans="2:15" s="41" customFormat="1" ht="16.5" customHeight="1">
      <c r="B137" s="108"/>
      <c r="C137" s="86"/>
      <c r="D137" s="87"/>
      <c r="E137" s="87"/>
      <c r="F137" s="87"/>
      <c r="G137" s="87"/>
      <c r="H137" s="87"/>
      <c r="I137" s="87"/>
      <c r="J137" s="87"/>
      <c r="K137" s="87"/>
      <c r="L137" s="87"/>
      <c r="M137" s="121"/>
      <c r="N137" s="139"/>
      <c r="O137" s="40"/>
    </row>
    <row r="138" spans="2:15"/>
    <row r="139" spans="2:15" hidden="1"/>
  </sheetData>
  <dataConsolidate/>
  <mergeCells count="6">
    <mergeCell ref="D7:M7"/>
    <mergeCell ref="D6:M6"/>
    <mergeCell ref="C2:M2"/>
    <mergeCell ref="C4:M4"/>
    <mergeCell ref="C5:M5"/>
    <mergeCell ref="C3:M3"/>
  </mergeCells>
  <phoneticPr fontId="0" type="noConversion"/>
  <conditionalFormatting sqref="D9:M130 D133:M137 M131:M132">
    <cfRule type="expression" dxfId="82" priority="2" stopIfTrue="1">
      <formula>AND(D9&lt;&gt;"",OR(D9&lt;0,NOT(ISNUMBER(D9))))</formula>
    </cfRule>
  </conditionalFormatting>
  <conditionalFormatting sqref="D6:M6">
    <cfRule type="expression" dxfId="81" priority="3" stopIfTrue="1">
      <formula>COUNTA(D10:M136)&lt;&gt;COUNTIF(D10:M136,"&gt;=0")</formula>
    </cfRule>
  </conditionalFormatting>
  <conditionalFormatting sqref="D131:L132">
    <cfRule type="expression" dxfId="80" priority="1" stopIfTrue="1">
      <formula>AND(D131&lt;&gt;"",OR(D131&lt;0,NOT(ISNUMBER(D131))))</formula>
    </cfRule>
  </conditionalFormatting>
  <pageMargins left="0.74803149606299213" right="0.74803149606299213" top="0.98425196850393704" bottom="0.98425196850393704" header="0.51181102362204722" footer="0.51181102362204722"/>
  <pageSetup paperSize="8" scale="60" orientation="portrait" r:id="rId1"/>
  <headerFooter alignWithMargins="0">
    <oddFooter>&amp;R2013 Triennial Central Bank Survey</oddFooter>
  </headerFooter>
  <rowBreaks count="1" manualBreakCount="1">
    <brk id="74" min="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F1941-6794-4430-8B26-586B3E8BE598}">
  <sheetPr>
    <outlinePr summaryBelow="0" summaryRight="0"/>
  </sheetPr>
  <dimension ref="B1:O139"/>
  <sheetViews>
    <sheetView showGridLines="0" zoomScale="85" zoomScaleNormal="85" zoomScaleSheetLayoutView="70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D9" sqref="D9"/>
    </sheetView>
  </sheetViews>
  <sheetFormatPr defaultColWidth="0" defaultRowHeight="12" zeroHeight="1"/>
  <cols>
    <col min="1" max="2" width="1.7109375" style="13" customWidth="1"/>
    <col min="3" max="3" width="102.140625" style="13" customWidth="1"/>
    <col min="4" max="12" width="10.7109375" style="13" customWidth="1"/>
    <col min="13" max="13" width="10.7109375" style="15" customWidth="1"/>
    <col min="14" max="15" width="1.7109375" style="13" customWidth="1"/>
    <col min="16" max="16384" width="0" style="13" hidden="1"/>
  </cols>
  <sheetData>
    <row r="1" spans="2:15" s="12" customFormat="1" ht="20.100000000000001" customHeight="1">
      <c r="B1" s="224" t="s">
        <v>71</v>
      </c>
      <c r="C1" s="225"/>
      <c r="D1" s="226"/>
      <c r="E1" s="226"/>
      <c r="F1" s="226"/>
      <c r="G1" s="226"/>
      <c r="H1" s="226"/>
      <c r="I1" s="226"/>
      <c r="J1" s="226"/>
      <c r="K1" s="226"/>
      <c r="L1" s="226"/>
      <c r="M1" s="227"/>
      <c r="N1" s="29"/>
      <c r="O1" s="29"/>
    </row>
    <row r="2" spans="2:15" s="12" customFormat="1" ht="20.100000000000001" customHeight="1">
      <c r="B2" s="223"/>
      <c r="C2" s="561" t="s">
        <v>28</v>
      </c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186"/>
      <c r="O2" s="186"/>
    </row>
    <row r="3" spans="2:15" s="12" customFormat="1" ht="20.100000000000001" customHeight="1">
      <c r="B3" s="222"/>
      <c r="C3" s="561" t="s">
        <v>72</v>
      </c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186"/>
      <c r="O3" s="186"/>
    </row>
    <row r="4" spans="2:15" s="12" customFormat="1" ht="20.100000000000001" customHeight="1">
      <c r="B4" s="222"/>
      <c r="C4" s="561" t="s">
        <v>73</v>
      </c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31"/>
      <c r="O4" s="31"/>
    </row>
    <row r="5" spans="2:15" s="12" customFormat="1" ht="20.100000000000001" customHeight="1">
      <c r="B5" s="222"/>
      <c r="C5" s="561" t="s">
        <v>74</v>
      </c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186"/>
      <c r="O5" s="32"/>
    </row>
    <row r="6" spans="2:15" s="12" customFormat="1" ht="39.950000000000003" customHeight="1">
      <c r="B6" s="222"/>
      <c r="C6" s="222"/>
      <c r="D6" s="559"/>
      <c r="E6" s="560"/>
      <c r="F6" s="560"/>
      <c r="G6" s="560"/>
      <c r="H6" s="560"/>
      <c r="I6" s="560"/>
      <c r="J6" s="560"/>
      <c r="K6" s="560"/>
      <c r="L6" s="560"/>
      <c r="M6" s="560"/>
      <c r="N6" s="29"/>
      <c r="O6" s="29"/>
    </row>
    <row r="7" spans="2:15" s="28" customFormat="1" ht="27.95" customHeight="1">
      <c r="B7" s="228"/>
      <c r="C7" s="233" t="s">
        <v>75</v>
      </c>
      <c r="D7" s="558" t="s">
        <v>76</v>
      </c>
      <c r="E7" s="558"/>
      <c r="F7" s="558"/>
      <c r="G7" s="558"/>
      <c r="H7" s="558"/>
      <c r="I7" s="558"/>
      <c r="J7" s="558"/>
      <c r="K7" s="558"/>
      <c r="L7" s="558"/>
      <c r="M7" s="558"/>
      <c r="N7" s="140"/>
      <c r="O7" s="33"/>
    </row>
    <row r="8" spans="2:15" s="28" customFormat="1" ht="27.95" customHeight="1">
      <c r="B8" s="229"/>
      <c r="C8" s="232"/>
      <c r="D8" s="231" t="s">
        <v>5</v>
      </c>
      <c r="E8" s="231" t="s">
        <v>4</v>
      </c>
      <c r="F8" s="231" t="s">
        <v>3</v>
      </c>
      <c r="G8" s="231" t="s">
        <v>6</v>
      </c>
      <c r="H8" s="231" t="s">
        <v>2</v>
      </c>
      <c r="I8" s="231" t="s">
        <v>1</v>
      </c>
      <c r="J8" s="231" t="s">
        <v>8</v>
      </c>
      <c r="K8" s="230" t="s">
        <v>0</v>
      </c>
      <c r="L8" s="235" t="s">
        <v>77</v>
      </c>
      <c r="M8" s="234" t="s">
        <v>55</v>
      </c>
      <c r="N8" s="141"/>
      <c r="O8" s="34"/>
    </row>
    <row r="9" spans="2:15" s="25" customFormat="1" ht="36.950000000000003" customHeight="1">
      <c r="B9" s="106"/>
      <c r="C9" s="431" t="s">
        <v>43</v>
      </c>
      <c r="D9" s="71"/>
      <c r="E9" s="71"/>
      <c r="F9" s="71"/>
      <c r="G9" s="71"/>
      <c r="H9" s="71"/>
      <c r="I9" s="71"/>
      <c r="J9" s="71"/>
      <c r="K9" s="71"/>
      <c r="L9" s="71"/>
      <c r="M9" s="85"/>
      <c r="N9" s="134"/>
      <c r="O9" s="35"/>
    </row>
    <row r="10" spans="2:15" s="28" customFormat="1" ht="16.5" customHeight="1">
      <c r="B10" s="101"/>
      <c r="C10" s="204" t="s">
        <v>44</v>
      </c>
      <c r="D10" s="528">
        <v>0.81924499999999989</v>
      </c>
      <c r="E10" s="528">
        <v>1.3796181799519287</v>
      </c>
      <c r="F10" s="528">
        <v>39.850616533604388</v>
      </c>
      <c r="G10" s="528">
        <v>15323.759947280301</v>
      </c>
      <c r="H10" s="528">
        <v>105.31904117998664</v>
      </c>
      <c r="I10" s="528">
        <v>3.8951822026950285</v>
      </c>
      <c r="J10" s="528">
        <v>2.074347514336917</v>
      </c>
      <c r="K10" s="528">
        <v>1957.16590672302</v>
      </c>
      <c r="L10" s="528">
        <v>33.158985359963523</v>
      </c>
      <c r="M10" s="454">
        <f>+SUM(D10:L10)</f>
        <v>17467.422889973863</v>
      </c>
      <c r="N10" s="105"/>
      <c r="O10" s="19"/>
    </row>
    <row r="11" spans="2:15" s="28" customFormat="1" ht="16.5" customHeight="1">
      <c r="B11" s="103"/>
      <c r="C11" s="200" t="s">
        <v>45</v>
      </c>
      <c r="D11" s="528">
        <v>0</v>
      </c>
      <c r="E11" s="528">
        <v>0</v>
      </c>
      <c r="F11" s="528">
        <v>15.728402684776244</v>
      </c>
      <c r="G11" s="528">
        <v>4636.221876968707</v>
      </c>
      <c r="H11" s="528">
        <v>1.724119</v>
      </c>
      <c r="I11" s="528">
        <v>3.8906852026950283</v>
      </c>
      <c r="J11" s="528">
        <v>0</v>
      </c>
      <c r="K11" s="528">
        <v>525.43601477161815</v>
      </c>
      <c r="L11" s="528">
        <v>22.883122298174918</v>
      </c>
      <c r="M11" s="454">
        <f t="shared" ref="M11:M78" si="0">+SUM(D11:L11)</f>
        <v>5205.8842209259719</v>
      </c>
      <c r="N11" s="105"/>
      <c r="O11" s="19"/>
    </row>
    <row r="12" spans="2:15" s="28" customFormat="1" ht="16.5" customHeight="1">
      <c r="B12" s="103"/>
      <c r="C12" s="200" t="s">
        <v>46</v>
      </c>
      <c r="D12" s="528">
        <v>0.81924499999999989</v>
      </c>
      <c r="E12" s="528">
        <v>1.3796181799519287</v>
      </c>
      <c r="F12" s="528">
        <v>24.122213848828142</v>
      </c>
      <c r="G12" s="528">
        <v>10687.538070311595</v>
      </c>
      <c r="H12" s="528">
        <v>103.59492217998664</v>
      </c>
      <c r="I12" s="528">
        <v>4.4970000000000001E-3</v>
      </c>
      <c r="J12" s="528">
        <v>2.074347514336917</v>
      </c>
      <c r="K12" s="528">
        <v>1431.7298919514019</v>
      </c>
      <c r="L12" s="528">
        <v>10.275863061788607</v>
      </c>
      <c r="M12" s="454">
        <f t="shared" si="0"/>
        <v>12261.53866904789</v>
      </c>
      <c r="N12" s="105"/>
      <c r="O12" s="19"/>
    </row>
    <row r="13" spans="2:15" s="28" customFormat="1" ht="16.5" customHeight="1">
      <c r="B13" s="101"/>
      <c r="C13" s="204" t="s">
        <v>47</v>
      </c>
      <c r="D13" s="528">
        <v>2.7427820741210427</v>
      </c>
      <c r="E13" s="528">
        <v>12.192529805754818</v>
      </c>
      <c r="F13" s="528">
        <v>116.76764942225077</v>
      </c>
      <c r="G13" s="528">
        <v>5091.3788758977262</v>
      </c>
      <c r="H13" s="528">
        <v>406.93390561340595</v>
      </c>
      <c r="I13" s="528">
        <v>7.1241279833930795</v>
      </c>
      <c r="J13" s="528">
        <v>39.825056489096283</v>
      </c>
      <c r="K13" s="528">
        <v>1788.0430175821602</v>
      </c>
      <c r="L13" s="528">
        <v>355.09394925516574</v>
      </c>
      <c r="M13" s="454">
        <f t="shared" si="0"/>
        <v>7820.1018941230741</v>
      </c>
      <c r="N13" s="105"/>
      <c r="O13" s="19"/>
    </row>
    <row r="14" spans="2:15" s="28" customFormat="1" ht="16.5" customHeight="1">
      <c r="B14" s="101"/>
      <c r="C14" s="200" t="s">
        <v>45</v>
      </c>
      <c r="D14" s="528">
        <v>2.7427820741210427</v>
      </c>
      <c r="E14" s="528">
        <v>12.192529805754818</v>
      </c>
      <c r="F14" s="528">
        <v>103.85926873878149</v>
      </c>
      <c r="G14" s="528">
        <v>3842.5099640838466</v>
      </c>
      <c r="H14" s="528">
        <v>390.05650334044242</v>
      </c>
      <c r="I14" s="528">
        <v>6.4090265326212279</v>
      </c>
      <c r="J14" s="528">
        <v>39.74101446317858</v>
      </c>
      <c r="K14" s="528">
        <v>1644.1874161923056</v>
      </c>
      <c r="L14" s="528">
        <v>352.89638357205632</v>
      </c>
      <c r="M14" s="454">
        <f t="shared" si="0"/>
        <v>6394.594888803108</v>
      </c>
      <c r="N14" s="105"/>
      <c r="O14" s="19"/>
    </row>
    <row r="15" spans="2:15" s="28" customFormat="1" ht="16.5" customHeight="1">
      <c r="B15" s="101"/>
      <c r="C15" s="200" t="s">
        <v>46</v>
      </c>
      <c r="D15" s="528">
        <v>0</v>
      </c>
      <c r="E15" s="528">
        <v>0</v>
      </c>
      <c r="F15" s="528">
        <v>12.908380683469273</v>
      </c>
      <c r="G15" s="528">
        <v>1248.8689118138798</v>
      </c>
      <c r="H15" s="528">
        <v>16.877402272963558</v>
      </c>
      <c r="I15" s="528">
        <v>0.71510145077185194</v>
      </c>
      <c r="J15" s="528">
        <v>8.4042025917703544E-2</v>
      </c>
      <c r="K15" s="528">
        <v>143.85560138985463</v>
      </c>
      <c r="L15" s="528">
        <v>2.1975656831093975</v>
      </c>
      <c r="M15" s="454">
        <f t="shared" si="0"/>
        <v>1425.5070053199661</v>
      </c>
      <c r="N15" s="105"/>
      <c r="O15" s="19"/>
    </row>
    <row r="16" spans="2:15" s="25" customFormat="1" ht="16.5" customHeight="1">
      <c r="B16" s="117"/>
      <c r="C16" s="200" t="s">
        <v>48</v>
      </c>
      <c r="D16" s="528">
        <v>0</v>
      </c>
      <c r="E16" s="528">
        <v>0</v>
      </c>
      <c r="F16" s="528">
        <v>20.071929823858394</v>
      </c>
      <c r="G16" s="528">
        <v>1498.7372000776702</v>
      </c>
      <c r="H16" s="528">
        <v>7.996031815627636</v>
      </c>
      <c r="I16" s="528">
        <v>0.98727178415887074</v>
      </c>
      <c r="J16" s="528">
        <v>0.45445929091770354</v>
      </c>
      <c r="K16" s="528">
        <v>208.27067459582167</v>
      </c>
      <c r="L16" s="528">
        <v>3.1718119342427853</v>
      </c>
      <c r="M16" s="454">
        <f t="shared" si="0"/>
        <v>1739.6893793222973</v>
      </c>
      <c r="N16" s="135"/>
      <c r="O16" s="36"/>
    </row>
    <row r="17" spans="2:15" s="25" customFormat="1" ht="16.5" customHeight="1">
      <c r="B17" s="117"/>
      <c r="C17" s="200" t="s">
        <v>49</v>
      </c>
      <c r="D17" s="528">
        <v>0.63421824415785311</v>
      </c>
      <c r="E17" s="528">
        <v>1.6079998482274522</v>
      </c>
      <c r="F17" s="528">
        <v>41.166638388817681</v>
      </c>
      <c r="G17" s="528">
        <v>2778.8481813722419</v>
      </c>
      <c r="H17" s="528">
        <v>81.691875788619242</v>
      </c>
      <c r="I17" s="528">
        <v>3.1163100687153138</v>
      </c>
      <c r="J17" s="528">
        <v>7.2052286263930814</v>
      </c>
      <c r="K17" s="528">
        <v>1217.1392273499998</v>
      </c>
      <c r="L17" s="528">
        <v>231.35742917275346</v>
      </c>
      <c r="M17" s="454">
        <f t="shared" si="0"/>
        <v>4362.7671088599263</v>
      </c>
      <c r="N17" s="135"/>
      <c r="O17" s="36"/>
    </row>
    <row r="18" spans="2:15" s="25" customFormat="1" ht="16.5" customHeight="1">
      <c r="B18" s="117"/>
      <c r="C18" s="200" t="s">
        <v>50</v>
      </c>
      <c r="D18" s="512">
        <v>0</v>
      </c>
      <c r="E18" s="512">
        <v>0</v>
      </c>
      <c r="F18" s="512">
        <v>0</v>
      </c>
      <c r="G18" s="512">
        <v>3.589175</v>
      </c>
      <c r="H18" s="512">
        <v>0.77547299999999997</v>
      </c>
      <c r="I18" s="512">
        <v>0</v>
      </c>
      <c r="J18" s="512">
        <v>0.122628</v>
      </c>
      <c r="K18" s="512">
        <v>1.3118952966079818</v>
      </c>
      <c r="L18" s="512">
        <v>0</v>
      </c>
      <c r="M18" s="455">
        <f t="shared" si="0"/>
        <v>5.7991712966079811</v>
      </c>
      <c r="N18" s="135"/>
      <c r="O18" s="36"/>
    </row>
    <row r="19" spans="2:15" s="25" customFormat="1" ht="16.5" customHeight="1">
      <c r="B19" s="117"/>
      <c r="C19" s="200" t="s">
        <v>51</v>
      </c>
      <c r="D19" s="512">
        <v>0</v>
      </c>
      <c r="E19" s="512">
        <v>0</v>
      </c>
      <c r="F19" s="512">
        <v>0</v>
      </c>
      <c r="G19" s="512">
        <v>9.6551399999999996E-3</v>
      </c>
      <c r="H19" s="512">
        <v>0</v>
      </c>
      <c r="I19" s="512">
        <v>0</v>
      </c>
      <c r="J19" s="512">
        <v>0</v>
      </c>
      <c r="K19" s="512">
        <v>0</v>
      </c>
      <c r="L19" s="512">
        <v>0</v>
      </c>
      <c r="M19" s="455">
        <f t="shared" si="0"/>
        <v>9.6551399999999996E-3</v>
      </c>
      <c r="N19" s="135"/>
      <c r="O19" s="36"/>
    </row>
    <row r="20" spans="2:15" s="25" customFormat="1" ht="16.5" customHeight="1">
      <c r="B20" s="117"/>
      <c r="C20" s="203" t="s">
        <v>52</v>
      </c>
      <c r="D20" s="512">
        <v>2.1085638299631895</v>
      </c>
      <c r="E20" s="512">
        <v>10.584529957527367</v>
      </c>
      <c r="F20" s="512">
        <v>55.529081209574684</v>
      </c>
      <c r="G20" s="512">
        <v>810.19466430781722</v>
      </c>
      <c r="H20" s="512">
        <v>316.47052500915902</v>
      </c>
      <c r="I20" s="512">
        <v>3.0205461305188948</v>
      </c>
      <c r="J20" s="512">
        <v>32.042740571785508</v>
      </c>
      <c r="K20" s="512">
        <v>361.32122033973098</v>
      </c>
      <c r="L20" s="512">
        <v>120.56470814816957</v>
      </c>
      <c r="M20" s="455">
        <f>+SUM(D20:L20)</f>
        <v>1711.8365795042462</v>
      </c>
      <c r="N20" s="135"/>
      <c r="O20" s="36"/>
    </row>
    <row r="21" spans="2:15" s="25" customFormat="1" ht="16.5" customHeight="1">
      <c r="B21" s="117"/>
      <c r="C21" s="203" t="s">
        <v>53</v>
      </c>
      <c r="D21" s="512"/>
      <c r="E21" s="512"/>
      <c r="F21" s="512"/>
      <c r="G21" s="512"/>
      <c r="H21" s="512"/>
      <c r="I21" s="512"/>
      <c r="J21" s="512"/>
      <c r="K21" s="512"/>
      <c r="L21" s="512"/>
      <c r="M21" s="455">
        <f t="shared" si="0"/>
        <v>0</v>
      </c>
      <c r="N21" s="135"/>
      <c r="O21" s="36"/>
    </row>
    <row r="22" spans="2:15" s="25" customFormat="1" ht="16.5" customHeight="1">
      <c r="B22" s="117"/>
      <c r="C22" s="204" t="s">
        <v>54</v>
      </c>
      <c r="D22" s="512">
        <v>7.1783996592752581</v>
      </c>
      <c r="E22" s="512">
        <v>17.626502962374282</v>
      </c>
      <c r="F22" s="512">
        <v>111.01442724732561</v>
      </c>
      <c r="G22" s="512">
        <v>8411.3956436469907</v>
      </c>
      <c r="H22" s="512">
        <v>427.86849854053833</v>
      </c>
      <c r="I22" s="512">
        <v>9.1151163721241808</v>
      </c>
      <c r="J22" s="512">
        <v>66.23210256857989</v>
      </c>
      <c r="K22" s="512">
        <v>2340.8107246364934</v>
      </c>
      <c r="L22" s="512">
        <v>242.75417632420587</v>
      </c>
      <c r="M22" s="455">
        <f t="shared" si="0"/>
        <v>11633.995591957906</v>
      </c>
      <c r="N22" s="135"/>
      <c r="O22" s="36"/>
    </row>
    <row r="23" spans="2:15" s="38" customFormat="1" ht="16.5" customHeight="1">
      <c r="B23" s="118"/>
      <c r="C23" s="200" t="s">
        <v>45</v>
      </c>
      <c r="D23" s="512">
        <v>6.5492005810062643</v>
      </c>
      <c r="E23" s="518">
        <v>16.583285306967671</v>
      </c>
      <c r="F23" s="518">
        <v>103.84498879855077</v>
      </c>
      <c r="G23" s="518">
        <v>8055.3580407666623</v>
      </c>
      <c r="H23" s="518">
        <v>409.77568157304216</v>
      </c>
      <c r="I23" s="518">
        <v>9.1143292880047859</v>
      </c>
      <c r="J23" s="518">
        <v>66.020556849120027</v>
      </c>
      <c r="K23" s="518">
        <v>2316.2707361760922</v>
      </c>
      <c r="L23" s="518">
        <v>237.25731172940823</v>
      </c>
      <c r="M23" s="455">
        <f t="shared" si="0"/>
        <v>11220.774131068854</v>
      </c>
      <c r="N23" s="136"/>
      <c r="O23" s="37"/>
    </row>
    <row r="24" spans="2:15" s="28" customFormat="1" ht="16.5" customHeight="1">
      <c r="B24" s="103"/>
      <c r="C24" s="200" t="s">
        <v>46</v>
      </c>
      <c r="D24" s="512">
        <v>0.62919907826899346</v>
      </c>
      <c r="E24" s="512">
        <v>1.0432176554066093</v>
      </c>
      <c r="F24" s="512">
        <v>7.1694384487748462</v>
      </c>
      <c r="G24" s="512">
        <v>356.03760288032868</v>
      </c>
      <c r="H24" s="512">
        <v>18.092816967496148</v>
      </c>
      <c r="I24" s="512">
        <v>7.8708411939527076E-4</v>
      </c>
      <c r="J24" s="512">
        <v>0.21154571945985814</v>
      </c>
      <c r="K24" s="512">
        <v>24.539988460400995</v>
      </c>
      <c r="L24" s="512">
        <v>5.4968645947976533</v>
      </c>
      <c r="M24" s="455">
        <f t="shared" si="0"/>
        <v>413.22146088905322</v>
      </c>
      <c r="N24" s="105"/>
      <c r="O24" s="19"/>
    </row>
    <row r="25" spans="2:15" s="25" customFormat="1" ht="24.95" customHeight="1">
      <c r="B25" s="120"/>
      <c r="C25" s="204" t="s">
        <v>55</v>
      </c>
      <c r="D25" s="518">
        <f>+SUM(D22,D13,D10)</f>
        <v>10.740426733396301</v>
      </c>
      <c r="E25" s="518">
        <f t="shared" ref="E25:L25" si="1">+SUM(E22,E13,E10)</f>
        <v>31.198650948081028</v>
      </c>
      <c r="F25" s="518">
        <f t="shared" si="1"/>
        <v>267.63269320318079</v>
      </c>
      <c r="G25" s="518">
        <f t="shared" si="1"/>
        <v>28826.534466825018</v>
      </c>
      <c r="H25" s="518">
        <f t="shared" si="1"/>
        <v>940.12144533393098</v>
      </c>
      <c r="I25" s="518">
        <f t="shared" si="1"/>
        <v>20.13442655821229</v>
      </c>
      <c r="J25" s="518">
        <f t="shared" si="1"/>
        <v>108.13150657201309</v>
      </c>
      <c r="K25" s="518">
        <f t="shared" si="1"/>
        <v>6086.0196489416739</v>
      </c>
      <c r="L25" s="518">
        <f t="shared" si="1"/>
        <v>631.00711093933512</v>
      </c>
      <c r="M25" s="463">
        <f t="shared" si="0"/>
        <v>36921.520376054832</v>
      </c>
      <c r="N25" s="135"/>
      <c r="O25" s="36"/>
    </row>
    <row r="26" spans="2:15" s="170" customFormat="1" ht="16.5" customHeight="1">
      <c r="B26" s="167"/>
      <c r="C26" s="447" t="s">
        <v>56</v>
      </c>
      <c r="D26" s="461">
        <v>0</v>
      </c>
      <c r="E26" s="461">
        <v>0</v>
      </c>
      <c r="F26" s="461">
        <v>0</v>
      </c>
      <c r="G26" s="461">
        <v>0</v>
      </c>
      <c r="H26" s="461">
        <v>0</v>
      </c>
      <c r="I26" s="461">
        <v>0</v>
      </c>
      <c r="J26" s="461">
        <v>0</v>
      </c>
      <c r="K26" s="461">
        <v>0</v>
      </c>
      <c r="L26" s="461">
        <v>0</v>
      </c>
      <c r="M26" s="453">
        <f t="shared" si="0"/>
        <v>0</v>
      </c>
      <c r="N26" s="168"/>
      <c r="O26" s="169"/>
    </row>
    <row r="27" spans="2:15" s="170" customFormat="1" ht="16.5" customHeight="1">
      <c r="B27" s="171"/>
      <c r="C27" s="448" t="s">
        <v>57</v>
      </c>
      <c r="D27" s="462">
        <v>3.9306457261852903</v>
      </c>
      <c r="E27" s="462">
        <v>4.8882771578020137</v>
      </c>
      <c r="F27" s="462">
        <v>29.666125948288574</v>
      </c>
      <c r="G27" s="462">
        <v>449.75403390210778</v>
      </c>
      <c r="H27" s="462">
        <v>61.111637714514465</v>
      </c>
      <c r="I27" s="462">
        <v>0.74141902346999533</v>
      </c>
      <c r="J27" s="462">
        <v>7.4741926554604925</v>
      </c>
      <c r="K27" s="462">
        <v>233.48091961876975</v>
      </c>
      <c r="L27" s="462">
        <v>15.822610192459763</v>
      </c>
      <c r="M27" s="453">
        <f>+SUM(D27:L27)</f>
        <v>806.86986193905796</v>
      </c>
      <c r="N27" s="168"/>
      <c r="O27" s="169"/>
    </row>
    <row r="28" spans="2:15" s="25" customFormat="1" ht="36.950000000000003" customHeight="1">
      <c r="B28" s="106"/>
      <c r="C28" s="431" t="s">
        <v>58</v>
      </c>
      <c r="D28" s="188"/>
      <c r="E28" s="188"/>
      <c r="F28" s="188"/>
      <c r="G28" s="188"/>
      <c r="H28" s="188"/>
      <c r="I28" s="188"/>
      <c r="J28" s="188"/>
      <c r="K28" s="188"/>
      <c r="L28" s="188"/>
      <c r="M28" s="456"/>
      <c r="N28" s="137"/>
      <c r="O28" s="39"/>
    </row>
    <row r="29" spans="2:15" s="28" customFormat="1" ht="16.5" customHeight="1">
      <c r="B29" s="101"/>
      <c r="C29" s="204" t="s">
        <v>44</v>
      </c>
      <c r="D29" s="512">
        <v>0</v>
      </c>
      <c r="E29" s="512">
        <v>0</v>
      </c>
      <c r="F29" s="512">
        <v>565.22883039999999</v>
      </c>
      <c r="G29" s="512">
        <v>155.91275352828757</v>
      </c>
      <c r="H29" s="512">
        <v>80.070599722990352</v>
      </c>
      <c r="I29" s="512">
        <v>0</v>
      </c>
      <c r="J29" s="512">
        <v>0</v>
      </c>
      <c r="K29" s="512">
        <v>1219.9878077100002</v>
      </c>
      <c r="L29" s="512">
        <v>1.085116</v>
      </c>
      <c r="M29" s="455">
        <f t="shared" si="0"/>
        <v>2022.2851073612781</v>
      </c>
      <c r="N29" s="544"/>
      <c r="O29" s="19"/>
    </row>
    <row r="30" spans="2:15" s="28" customFormat="1" ht="16.5" customHeight="1">
      <c r="B30" s="103"/>
      <c r="C30" s="200" t="s">
        <v>45</v>
      </c>
      <c r="D30" s="512">
        <v>0</v>
      </c>
      <c r="E30" s="512">
        <v>0</v>
      </c>
      <c r="F30" s="512">
        <v>0</v>
      </c>
      <c r="G30" s="512">
        <v>0</v>
      </c>
      <c r="H30" s="512">
        <v>0</v>
      </c>
      <c r="I30" s="512">
        <v>0</v>
      </c>
      <c r="J30" s="512">
        <v>0</v>
      </c>
      <c r="K30" s="512">
        <v>40.028380999999996</v>
      </c>
      <c r="L30" s="512">
        <v>0.81289999999999996</v>
      </c>
      <c r="M30" s="455">
        <f t="shared" si="0"/>
        <v>40.841280999999995</v>
      </c>
      <c r="N30" s="544"/>
      <c r="O30" s="19"/>
    </row>
    <row r="31" spans="2:15" s="28" customFormat="1" ht="16.5" customHeight="1">
      <c r="B31" s="103"/>
      <c r="C31" s="200" t="s">
        <v>46</v>
      </c>
      <c r="D31" s="512">
        <v>0</v>
      </c>
      <c r="E31" s="512">
        <v>0</v>
      </c>
      <c r="F31" s="512">
        <v>565.22883039999999</v>
      </c>
      <c r="G31" s="512">
        <v>155.91275352828757</v>
      </c>
      <c r="H31" s="512">
        <v>80.070599722990352</v>
      </c>
      <c r="I31" s="512">
        <v>0</v>
      </c>
      <c r="J31" s="512">
        <v>0</v>
      </c>
      <c r="K31" s="512">
        <v>1179.9594267100001</v>
      </c>
      <c r="L31" s="512">
        <v>0.27221600000000001</v>
      </c>
      <c r="M31" s="455">
        <f t="shared" si="0"/>
        <v>1981.4438263612781</v>
      </c>
      <c r="N31" s="544"/>
      <c r="O31" s="19"/>
    </row>
    <row r="32" spans="2:15" s="28" customFormat="1" ht="16.5" customHeight="1">
      <c r="B32" s="101"/>
      <c r="C32" s="204" t="s">
        <v>47</v>
      </c>
      <c r="D32" s="512">
        <v>1.0050858756859207</v>
      </c>
      <c r="E32" s="512">
        <v>1.4971027404924437</v>
      </c>
      <c r="F32" s="512">
        <v>35.348836011930885</v>
      </c>
      <c r="G32" s="512">
        <v>1950.6999347395329</v>
      </c>
      <c r="H32" s="512">
        <v>73.034690047914893</v>
      </c>
      <c r="I32" s="512">
        <v>1.4736512619986419</v>
      </c>
      <c r="J32" s="512">
        <v>1.4825136884993089</v>
      </c>
      <c r="K32" s="512">
        <v>950.83064668654606</v>
      </c>
      <c r="L32" s="512">
        <v>66.595090789201294</v>
      </c>
      <c r="M32" s="455">
        <f t="shared" si="0"/>
        <v>3081.9675518418021</v>
      </c>
      <c r="N32" s="544"/>
      <c r="O32" s="19"/>
    </row>
    <row r="33" spans="2:15" s="28" customFormat="1" ht="16.5" customHeight="1">
      <c r="B33" s="101"/>
      <c r="C33" s="200" t="s">
        <v>45</v>
      </c>
      <c r="D33" s="512">
        <v>1.0050858756859207</v>
      </c>
      <c r="E33" s="512">
        <v>1.4971027404924437</v>
      </c>
      <c r="F33" s="512">
        <v>35.348836011930885</v>
      </c>
      <c r="G33" s="512">
        <v>1900.4564617318001</v>
      </c>
      <c r="H33" s="512">
        <v>72.932927473568611</v>
      </c>
      <c r="I33" s="512">
        <v>1.4736512619986419</v>
      </c>
      <c r="J33" s="512">
        <v>1.4825136884993089</v>
      </c>
      <c r="K33" s="512">
        <v>929.61096915000007</v>
      </c>
      <c r="L33" s="512">
        <v>66.595090789201294</v>
      </c>
      <c r="M33" s="455">
        <f t="shared" si="0"/>
        <v>3010.402638723177</v>
      </c>
      <c r="N33" s="544"/>
      <c r="O33" s="19"/>
    </row>
    <row r="34" spans="2:15" s="28" customFormat="1" ht="16.5" customHeight="1">
      <c r="B34" s="101"/>
      <c r="C34" s="200" t="s">
        <v>46</v>
      </c>
      <c r="D34" s="512">
        <v>0</v>
      </c>
      <c r="E34" s="512">
        <v>0</v>
      </c>
      <c r="F34" s="512">
        <v>0</v>
      </c>
      <c r="G34" s="512">
        <v>50.243473007732604</v>
      </c>
      <c r="H34" s="512">
        <v>0.10176257434628948</v>
      </c>
      <c r="I34" s="512">
        <v>0</v>
      </c>
      <c r="J34" s="512">
        <v>0</v>
      </c>
      <c r="K34" s="512">
        <v>21.219677536546016</v>
      </c>
      <c r="L34" s="512">
        <v>0</v>
      </c>
      <c r="M34" s="455">
        <f t="shared" si="0"/>
        <v>71.564913118624901</v>
      </c>
      <c r="N34" s="544"/>
      <c r="O34" s="19"/>
    </row>
    <row r="35" spans="2:15" s="25" customFormat="1" ht="16.5" customHeight="1">
      <c r="B35" s="117"/>
      <c r="C35" s="200" t="s">
        <v>48</v>
      </c>
      <c r="D35" s="512">
        <v>0</v>
      </c>
      <c r="E35" s="512">
        <v>0</v>
      </c>
      <c r="F35" s="512">
        <v>0</v>
      </c>
      <c r="G35" s="512">
        <v>50.656286560894529</v>
      </c>
      <c r="H35" s="512">
        <v>0</v>
      </c>
      <c r="I35" s="512">
        <v>0</v>
      </c>
      <c r="J35" s="512">
        <v>0</v>
      </c>
      <c r="K35" s="512">
        <v>18.068978536545998</v>
      </c>
      <c r="L35" s="512">
        <v>0</v>
      </c>
      <c r="M35" s="455">
        <f t="shared" si="0"/>
        <v>68.725265097440527</v>
      </c>
      <c r="N35" s="545"/>
      <c r="O35" s="36"/>
    </row>
    <row r="36" spans="2:15" s="28" customFormat="1" ht="16.5" customHeight="1">
      <c r="B36" s="103"/>
      <c r="C36" s="200" t="s">
        <v>49</v>
      </c>
      <c r="D36" s="512">
        <v>0.64329800000000004</v>
      </c>
      <c r="E36" s="512">
        <v>7.8745999999999997E-2</v>
      </c>
      <c r="F36" s="512">
        <v>29.218399260342377</v>
      </c>
      <c r="G36" s="512">
        <v>1818.5015637094407</v>
      </c>
      <c r="H36" s="512">
        <v>24.293422691292744</v>
      </c>
      <c r="I36" s="512">
        <v>1.4273695461036182</v>
      </c>
      <c r="J36" s="512">
        <v>0.87007098743578304</v>
      </c>
      <c r="K36" s="512">
        <v>862.12062514999991</v>
      </c>
      <c r="L36" s="512">
        <v>64.591741298240052</v>
      </c>
      <c r="M36" s="455">
        <f t="shared" si="0"/>
        <v>2801.7452366428552</v>
      </c>
      <c r="N36" s="544"/>
      <c r="O36" s="19"/>
    </row>
    <row r="37" spans="2:15" s="28" customFormat="1" ht="16.5" customHeight="1">
      <c r="B37" s="103"/>
      <c r="C37" s="200" t="s">
        <v>50</v>
      </c>
      <c r="D37" s="512">
        <v>0</v>
      </c>
      <c r="E37" s="512">
        <v>0</v>
      </c>
      <c r="F37" s="512">
        <v>0</v>
      </c>
      <c r="G37" s="512">
        <v>1.3451090000000001</v>
      </c>
      <c r="H37" s="512">
        <v>0.83126800000000001</v>
      </c>
      <c r="I37" s="512">
        <v>0</v>
      </c>
      <c r="J37" s="512">
        <v>0.12856200000000001</v>
      </c>
      <c r="K37" s="512">
        <v>1.3</v>
      </c>
      <c r="L37" s="512">
        <v>0</v>
      </c>
      <c r="M37" s="455">
        <f t="shared" si="0"/>
        <v>3.6049389999999999</v>
      </c>
      <c r="N37" s="544"/>
      <c r="O37" s="19"/>
    </row>
    <row r="38" spans="2:15" s="28" customFormat="1" ht="16.5" customHeight="1">
      <c r="B38" s="103"/>
      <c r="C38" s="200" t="s">
        <v>51</v>
      </c>
      <c r="D38" s="512">
        <v>0</v>
      </c>
      <c r="E38" s="512">
        <v>0</v>
      </c>
      <c r="F38" s="512">
        <v>0</v>
      </c>
      <c r="G38" s="512">
        <v>0</v>
      </c>
      <c r="H38" s="512">
        <v>0</v>
      </c>
      <c r="I38" s="512">
        <v>0</v>
      </c>
      <c r="J38" s="512">
        <v>0</v>
      </c>
      <c r="K38" s="512">
        <v>0</v>
      </c>
      <c r="L38" s="512">
        <v>0</v>
      </c>
      <c r="M38" s="455">
        <f t="shared" si="0"/>
        <v>0</v>
      </c>
      <c r="N38" s="544"/>
      <c r="O38" s="19"/>
    </row>
    <row r="39" spans="2:15" s="28" customFormat="1" ht="16.5" customHeight="1">
      <c r="B39" s="103"/>
      <c r="C39" s="203" t="s">
        <v>52</v>
      </c>
      <c r="D39" s="512">
        <v>0.36178787568592069</v>
      </c>
      <c r="E39" s="512">
        <v>1.4183567404924438</v>
      </c>
      <c r="F39" s="512">
        <v>6.1304367515885048</v>
      </c>
      <c r="G39" s="512">
        <v>80.196975469197156</v>
      </c>
      <c r="H39" s="512">
        <v>47.909999356622123</v>
      </c>
      <c r="I39" s="512">
        <v>4.6281715895023709E-2</v>
      </c>
      <c r="J39" s="512">
        <v>0.48388070106352576</v>
      </c>
      <c r="K39" s="512">
        <v>69.341042999999985</v>
      </c>
      <c r="L39" s="512">
        <v>2.0033494909611016</v>
      </c>
      <c r="M39" s="455">
        <f t="shared" si="0"/>
        <v>207.89211110150578</v>
      </c>
      <c r="N39" s="544"/>
      <c r="O39" s="19"/>
    </row>
    <row r="40" spans="2:15" s="25" customFormat="1" ht="16.5" customHeight="1">
      <c r="B40" s="117"/>
      <c r="C40" s="203" t="s">
        <v>53</v>
      </c>
      <c r="D40" s="512"/>
      <c r="E40" s="512"/>
      <c r="F40" s="512"/>
      <c r="G40" s="512"/>
      <c r="H40" s="512"/>
      <c r="I40" s="512"/>
      <c r="J40" s="512"/>
      <c r="K40" s="512"/>
      <c r="L40" s="512"/>
      <c r="M40" s="455">
        <f>+SUM(D40:L40)</f>
        <v>0</v>
      </c>
      <c r="N40" s="545"/>
      <c r="O40" s="36"/>
    </row>
    <row r="41" spans="2:15" s="25" customFormat="1" ht="16.5" customHeight="1">
      <c r="B41" s="117"/>
      <c r="C41" s="204" t="s">
        <v>54</v>
      </c>
      <c r="D41" s="512">
        <v>3.8999999999999999E-5</v>
      </c>
      <c r="E41" s="512">
        <v>2.7543414304845761</v>
      </c>
      <c r="F41" s="512">
        <v>36.590842118670381</v>
      </c>
      <c r="G41" s="512">
        <v>2353.9095743339049</v>
      </c>
      <c r="H41" s="512">
        <v>170.56164607450103</v>
      </c>
      <c r="I41" s="512">
        <v>1.3556399801712331</v>
      </c>
      <c r="J41" s="512">
        <v>7.5988999386898683</v>
      </c>
      <c r="K41" s="512">
        <v>1152.4537028486725</v>
      </c>
      <c r="L41" s="512">
        <v>66.318727825463327</v>
      </c>
      <c r="M41" s="455">
        <f>+SUM(D41:L41)</f>
        <v>3791.5434135505579</v>
      </c>
      <c r="N41" s="545"/>
      <c r="O41" s="36"/>
    </row>
    <row r="42" spans="2:15" s="28" customFormat="1" ht="16.5" customHeight="1">
      <c r="B42" s="101"/>
      <c r="C42" s="200" t="s">
        <v>45</v>
      </c>
      <c r="D42" s="518">
        <v>3.8999999999999999E-5</v>
      </c>
      <c r="E42" s="518">
        <v>2.7543414304845761</v>
      </c>
      <c r="F42" s="518">
        <v>36.590842118670381</v>
      </c>
      <c r="G42" s="518">
        <v>2321.5479696425173</v>
      </c>
      <c r="H42" s="518">
        <v>166.9747861788552</v>
      </c>
      <c r="I42" s="518">
        <v>1.3556399801712331</v>
      </c>
      <c r="J42" s="518">
        <v>7.5988999386898683</v>
      </c>
      <c r="K42" s="518">
        <v>1152.0136928486725</v>
      </c>
      <c r="L42" s="518">
        <v>58.493046825463317</v>
      </c>
      <c r="M42" s="455">
        <f>+SUM(D42:L42)</f>
        <v>3747.3292579635245</v>
      </c>
      <c r="N42" s="544"/>
      <c r="O42" s="19"/>
    </row>
    <row r="43" spans="2:15" s="28" customFormat="1" ht="16.5" customHeight="1">
      <c r="B43" s="103"/>
      <c r="C43" s="200" t="s">
        <v>46</v>
      </c>
      <c r="D43" s="512">
        <v>0</v>
      </c>
      <c r="E43" s="512">
        <v>0</v>
      </c>
      <c r="F43" s="512">
        <v>0</v>
      </c>
      <c r="G43" s="512">
        <v>32.361604691387527</v>
      </c>
      <c r="H43" s="512">
        <v>3.586859895645842</v>
      </c>
      <c r="I43" s="512">
        <v>0</v>
      </c>
      <c r="J43" s="512">
        <v>0</v>
      </c>
      <c r="K43" s="512">
        <v>0.44001000000001511</v>
      </c>
      <c r="L43" s="512">
        <v>7.8256809999999994</v>
      </c>
      <c r="M43" s="455">
        <f>+SUM(D43:L43)</f>
        <v>44.214155587033389</v>
      </c>
      <c r="N43" s="544"/>
      <c r="O43" s="19"/>
    </row>
    <row r="44" spans="2:15" s="25" customFormat="1" ht="24.95" customHeight="1">
      <c r="B44" s="120"/>
      <c r="C44" s="204" t="s">
        <v>55</v>
      </c>
      <c r="D44" s="518">
        <f>+SUM(D41,D32,D29)</f>
        <v>1.0051248756859206</v>
      </c>
      <c r="E44" s="518">
        <f t="shared" ref="E44:L44" si="2">+SUM(E41,E32,E29)</f>
        <v>4.2514441709770203</v>
      </c>
      <c r="F44" s="518">
        <f t="shared" si="2"/>
        <v>637.16850853060123</v>
      </c>
      <c r="G44" s="518">
        <f t="shared" si="2"/>
        <v>4460.5222626017257</v>
      </c>
      <c r="H44" s="518">
        <f t="shared" si="2"/>
        <v>323.66693584540627</v>
      </c>
      <c r="I44" s="518">
        <f t="shared" si="2"/>
        <v>2.8292912421698748</v>
      </c>
      <c r="J44" s="518">
        <f t="shared" si="2"/>
        <v>9.0814136271891766</v>
      </c>
      <c r="K44" s="518">
        <f t="shared" si="2"/>
        <v>3323.2721572452188</v>
      </c>
      <c r="L44" s="518">
        <f t="shared" si="2"/>
        <v>133.99893461466462</v>
      </c>
      <c r="M44" s="463">
        <f t="shared" si="0"/>
        <v>8895.7960727536392</v>
      </c>
      <c r="N44" s="545"/>
      <c r="O44" s="36"/>
    </row>
    <row r="45" spans="2:15" s="170" customFormat="1" ht="16.5" customHeight="1">
      <c r="B45" s="167"/>
      <c r="C45" s="447" t="s">
        <v>56</v>
      </c>
      <c r="D45" s="461">
        <v>0</v>
      </c>
      <c r="E45" s="461">
        <v>0</v>
      </c>
      <c r="F45" s="461">
        <v>0</v>
      </c>
      <c r="G45" s="461">
        <v>0</v>
      </c>
      <c r="H45" s="461">
        <v>0</v>
      </c>
      <c r="I45" s="461">
        <v>0</v>
      </c>
      <c r="J45" s="461">
        <v>0</v>
      </c>
      <c r="K45" s="461">
        <v>0</v>
      </c>
      <c r="L45" s="461">
        <v>0</v>
      </c>
      <c r="M45" s="453">
        <f t="shared" si="0"/>
        <v>0</v>
      </c>
      <c r="N45" s="168"/>
      <c r="O45" s="169"/>
    </row>
    <row r="46" spans="2:15" s="170" customFormat="1" ht="16.5" customHeight="1">
      <c r="B46" s="171"/>
      <c r="C46" s="448" t="s">
        <v>57</v>
      </c>
      <c r="D46" s="462">
        <v>0</v>
      </c>
      <c r="E46" s="462">
        <v>0</v>
      </c>
      <c r="F46" s="462">
        <v>24.264206821562908</v>
      </c>
      <c r="G46" s="462">
        <v>106.55824520936177</v>
      </c>
      <c r="H46" s="462">
        <v>91.022854997044107</v>
      </c>
      <c r="I46" s="462">
        <v>0</v>
      </c>
      <c r="J46" s="462">
        <v>0</v>
      </c>
      <c r="K46" s="462">
        <v>161.485623</v>
      </c>
      <c r="L46" s="462">
        <v>0</v>
      </c>
      <c r="M46" s="453">
        <f>+SUM(D46:L46)</f>
        <v>383.3309300279688</v>
      </c>
      <c r="N46" s="168"/>
      <c r="O46" s="169"/>
    </row>
    <row r="47" spans="2:15" s="170" customFormat="1" ht="16.5" customHeight="1">
      <c r="B47" s="171"/>
      <c r="C47" s="448" t="s">
        <v>59</v>
      </c>
      <c r="D47" s="464">
        <v>0.64329800000000004</v>
      </c>
      <c r="E47" s="464">
        <v>0.63832885235757408</v>
      </c>
      <c r="F47" s="464">
        <v>51.657160473328645</v>
      </c>
      <c r="G47" s="464">
        <v>798.31836694081505</v>
      </c>
      <c r="H47" s="464">
        <v>188.51876738199715</v>
      </c>
      <c r="I47" s="464">
        <v>0.68603100000000006</v>
      </c>
      <c r="J47" s="464">
        <v>3.6076705767546278</v>
      </c>
      <c r="K47" s="465">
        <v>605.187701190437</v>
      </c>
      <c r="L47" s="464">
        <v>19.477343656181805</v>
      </c>
      <c r="M47" s="453">
        <f>+SUM(D47:L47)</f>
        <v>1668.734668071872</v>
      </c>
      <c r="N47" s="446"/>
      <c r="O47" s="169"/>
    </row>
    <row r="48" spans="2:15" s="28" customFormat="1" ht="24.95" customHeight="1">
      <c r="B48" s="101"/>
      <c r="C48" s="449" t="s">
        <v>60</v>
      </c>
      <c r="D48" s="188"/>
      <c r="E48" s="188"/>
      <c r="F48" s="188"/>
      <c r="G48" s="188"/>
      <c r="H48" s="188"/>
      <c r="I48" s="188"/>
      <c r="J48" s="188"/>
      <c r="K48" s="188"/>
      <c r="L48" s="188"/>
      <c r="M48" s="455"/>
      <c r="N48" s="105"/>
      <c r="O48" s="19"/>
    </row>
    <row r="49" spans="2:15" s="28" customFormat="1" ht="16.5" customHeight="1">
      <c r="B49" s="103"/>
      <c r="C49" s="200" t="s">
        <v>61</v>
      </c>
      <c r="D49" s="188">
        <v>8.4603741768614876E-2</v>
      </c>
      <c r="E49" s="188">
        <v>1.5160769662731062</v>
      </c>
      <c r="F49" s="188">
        <v>50.841177223384527</v>
      </c>
      <c r="G49" s="188">
        <v>834.76804752276905</v>
      </c>
      <c r="H49" s="188">
        <v>222.31147240861884</v>
      </c>
      <c r="I49" s="188">
        <v>0.79968852618350672</v>
      </c>
      <c r="J49" s="188">
        <v>0.57043975008692827</v>
      </c>
      <c r="K49" s="188">
        <v>720.23229302000004</v>
      </c>
      <c r="L49" s="188">
        <v>20.978295436932086</v>
      </c>
      <c r="M49" s="455">
        <f t="shared" si="0"/>
        <v>1852.1020945960167</v>
      </c>
      <c r="N49" s="105"/>
      <c r="O49" s="19"/>
    </row>
    <row r="50" spans="2:15" s="28" customFormat="1" ht="16.5" customHeight="1">
      <c r="B50" s="103"/>
      <c r="C50" s="200" t="s">
        <v>62</v>
      </c>
      <c r="D50" s="188">
        <v>0.92052113391730583</v>
      </c>
      <c r="E50" s="188">
        <v>2.7353672057039136</v>
      </c>
      <c r="F50" s="188">
        <v>586.31676436302814</v>
      </c>
      <c r="G50" s="188">
        <v>3412.1652908397718</v>
      </c>
      <c r="H50" s="188">
        <v>101.355463230387</v>
      </c>
      <c r="I50" s="188">
        <v>2.0296024850863681</v>
      </c>
      <c r="J50" s="188">
        <v>7.5233418655022497</v>
      </c>
      <c r="K50" s="188">
        <v>2570.2819730786723</v>
      </c>
      <c r="L50" s="188">
        <v>109.34930321173238</v>
      </c>
      <c r="M50" s="455">
        <f t="shared" si="0"/>
        <v>6792.6776274138019</v>
      </c>
      <c r="N50" s="105"/>
      <c r="O50" s="19"/>
    </row>
    <row r="51" spans="2:15" s="28" customFormat="1" ht="16.5" customHeight="1">
      <c r="B51" s="101"/>
      <c r="C51" s="200" t="s">
        <v>63</v>
      </c>
      <c r="D51" s="188">
        <v>0</v>
      </c>
      <c r="E51" s="188">
        <v>0</v>
      </c>
      <c r="F51" s="188">
        <v>1.0566918988564987E-2</v>
      </c>
      <c r="G51" s="188">
        <v>213.58892374682051</v>
      </c>
      <c r="H51" s="188">
        <v>0</v>
      </c>
      <c r="I51" s="188">
        <v>0</v>
      </c>
      <c r="J51" s="188">
        <v>0.98763199999999984</v>
      </c>
      <c r="K51" s="188">
        <v>32.757891000000001</v>
      </c>
      <c r="L51" s="188">
        <v>3.6713363289999998</v>
      </c>
      <c r="M51" s="455">
        <f t="shared" si="0"/>
        <v>251.01634999480908</v>
      </c>
      <c r="N51" s="105"/>
      <c r="O51" s="19"/>
    </row>
    <row r="52" spans="2:15" s="25" customFormat="1" ht="36.950000000000003" customHeight="1">
      <c r="B52" s="106"/>
      <c r="C52" s="431" t="s">
        <v>64</v>
      </c>
      <c r="D52" s="191"/>
      <c r="E52" s="191"/>
      <c r="F52" s="191"/>
      <c r="G52" s="191"/>
      <c r="H52" s="191"/>
      <c r="I52" s="191"/>
      <c r="J52" s="191"/>
      <c r="K52" s="191"/>
      <c r="L52" s="191"/>
      <c r="M52" s="457"/>
      <c r="N52" s="138"/>
      <c r="O52" s="20"/>
    </row>
    <row r="53" spans="2:15" s="28" customFormat="1" ht="16.5" customHeight="1">
      <c r="B53" s="101"/>
      <c r="C53" s="204" t="s">
        <v>44</v>
      </c>
      <c r="D53" s="512">
        <v>0</v>
      </c>
      <c r="E53" s="512">
        <v>0</v>
      </c>
      <c r="F53" s="512">
        <v>241.12244777999999</v>
      </c>
      <c r="G53" s="512">
        <v>20521.072363169078</v>
      </c>
      <c r="H53" s="512">
        <v>107.61065418042735</v>
      </c>
      <c r="I53" s="512">
        <v>0.87968288311218956</v>
      </c>
      <c r="J53" s="512">
        <v>0</v>
      </c>
      <c r="K53" s="512">
        <v>51036.673617162742</v>
      </c>
      <c r="L53" s="512">
        <v>14.634038433746451</v>
      </c>
      <c r="M53" s="455">
        <f t="shared" si="0"/>
        <v>71921.992803609115</v>
      </c>
      <c r="N53" s="105"/>
      <c r="O53" s="19"/>
    </row>
    <row r="54" spans="2:15" s="28" customFormat="1" ht="16.5" customHeight="1">
      <c r="B54" s="103"/>
      <c r="C54" s="200" t="s">
        <v>45</v>
      </c>
      <c r="D54" s="512">
        <v>0</v>
      </c>
      <c r="E54" s="512">
        <v>0</v>
      </c>
      <c r="F54" s="512">
        <v>24.926262000000001</v>
      </c>
      <c r="G54" s="512">
        <v>7499.2294768280426</v>
      </c>
      <c r="H54" s="512">
        <v>5.0748249999999997</v>
      </c>
      <c r="I54" s="512">
        <v>0.87968288311218956</v>
      </c>
      <c r="J54" s="512">
        <v>0</v>
      </c>
      <c r="K54" s="512">
        <v>10497.408348934188</v>
      </c>
      <c r="L54" s="512">
        <v>1.3580435593474109</v>
      </c>
      <c r="M54" s="455">
        <f t="shared" si="0"/>
        <v>18028.876639204689</v>
      </c>
      <c r="N54" s="105"/>
      <c r="O54" s="19"/>
    </row>
    <row r="55" spans="2:15" s="28" customFormat="1" ht="16.5" customHeight="1">
      <c r="B55" s="103"/>
      <c r="C55" s="200" t="s">
        <v>46</v>
      </c>
      <c r="D55" s="512">
        <v>0</v>
      </c>
      <c r="E55" s="512">
        <v>0</v>
      </c>
      <c r="F55" s="512">
        <v>216.19618577999998</v>
      </c>
      <c r="G55" s="512">
        <v>13021.842886341037</v>
      </c>
      <c r="H55" s="512">
        <v>102.53582918042734</v>
      </c>
      <c r="I55" s="512">
        <v>0</v>
      </c>
      <c r="J55" s="512">
        <v>0</v>
      </c>
      <c r="K55" s="512">
        <v>40539.265268228555</v>
      </c>
      <c r="L55" s="512">
        <v>13.275994874399039</v>
      </c>
      <c r="M55" s="455">
        <f t="shared" si="0"/>
        <v>53893.116164404419</v>
      </c>
      <c r="N55" s="105"/>
      <c r="O55" s="19"/>
    </row>
    <row r="56" spans="2:15" s="28" customFormat="1" ht="16.5" customHeight="1">
      <c r="B56" s="101"/>
      <c r="C56" s="204" t="s">
        <v>47</v>
      </c>
      <c r="D56" s="512">
        <v>4.7422338320013662</v>
      </c>
      <c r="E56" s="512">
        <v>0.85594400000000004</v>
      </c>
      <c r="F56" s="512">
        <v>474.77093886158326</v>
      </c>
      <c r="G56" s="512">
        <v>3472.6685229029463</v>
      </c>
      <c r="H56" s="512">
        <v>79.854934235740572</v>
      </c>
      <c r="I56" s="512">
        <v>54.272188639000007</v>
      </c>
      <c r="J56" s="512">
        <v>17.228715000000001</v>
      </c>
      <c r="K56" s="512">
        <v>6953.1820788316272</v>
      </c>
      <c r="L56" s="512">
        <v>120.60556490768262</v>
      </c>
      <c r="M56" s="455">
        <f t="shared" si="0"/>
        <v>11178.18112121058</v>
      </c>
      <c r="N56" s="105"/>
      <c r="O56" s="19"/>
    </row>
    <row r="57" spans="2:15" s="28" customFormat="1" ht="16.5" customHeight="1">
      <c r="B57" s="101"/>
      <c r="C57" s="200" t="s">
        <v>45</v>
      </c>
      <c r="D57" s="512">
        <v>2.7206748320013663</v>
      </c>
      <c r="E57" s="512">
        <v>0.85594400000000004</v>
      </c>
      <c r="F57" s="512">
        <v>146.00319997764501</v>
      </c>
      <c r="G57" s="512">
        <v>3221.2062658931386</v>
      </c>
      <c r="H57" s="512">
        <v>59.097776744799994</v>
      </c>
      <c r="I57" s="512">
        <v>54.272188639000007</v>
      </c>
      <c r="J57" s="512">
        <v>17.228715000000001</v>
      </c>
      <c r="K57" s="512">
        <v>2243.184534770493</v>
      </c>
      <c r="L57" s="512">
        <v>120.60556490768262</v>
      </c>
      <c r="M57" s="455">
        <f t="shared" si="0"/>
        <v>5865.1748647647601</v>
      </c>
      <c r="N57" s="105"/>
      <c r="O57" s="19"/>
    </row>
    <row r="58" spans="2:15" s="28" customFormat="1" ht="16.5" customHeight="1">
      <c r="B58" s="101"/>
      <c r="C58" s="200" t="s">
        <v>46</v>
      </c>
      <c r="D58" s="512">
        <v>2.0215589999999999</v>
      </c>
      <c r="E58" s="512">
        <v>0</v>
      </c>
      <c r="F58" s="512">
        <v>328.76773888393825</v>
      </c>
      <c r="G58" s="512">
        <v>251.46225700980744</v>
      </c>
      <c r="H58" s="512">
        <v>20.757157490940578</v>
      </c>
      <c r="I58" s="512">
        <v>0</v>
      </c>
      <c r="J58" s="512">
        <v>0</v>
      </c>
      <c r="K58" s="512">
        <v>4709.9975440611342</v>
      </c>
      <c r="L58" s="512">
        <v>0</v>
      </c>
      <c r="M58" s="455">
        <f t="shared" si="0"/>
        <v>5313.0062564458203</v>
      </c>
      <c r="N58" s="105"/>
      <c r="O58" s="19"/>
    </row>
    <row r="59" spans="2:15" s="25" customFormat="1" ht="16.5" customHeight="1">
      <c r="B59" s="117"/>
      <c r="C59" s="200" t="s">
        <v>48</v>
      </c>
      <c r="D59" s="512">
        <v>0</v>
      </c>
      <c r="E59" s="512">
        <v>0</v>
      </c>
      <c r="F59" s="512">
        <v>159.23618738878326</v>
      </c>
      <c r="G59" s="512">
        <v>284.50884153605165</v>
      </c>
      <c r="H59" s="512">
        <v>20.902831490940578</v>
      </c>
      <c r="I59" s="512">
        <v>0</v>
      </c>
      <c r="J59" s="512">
        <v>0</v>
      </c>
      <c r="K59" s="512">
        <v>4210.0550190611348</v>
      </c>
      <c r="L59" s="512">
        <v>0</v>
      </c>
      <c r="M59" s="455">
        <f t="shared" si="0"/>
        <v>4674.7028794769103</v>
      </c>
      <c r="N59" s="135"/>
      <c r="O59" s="36"/>
    </row>
    <row r="60" spans="2:15" s="28" customFormat="1" ht="16.5" customHeight="1">
      <c r="B60" s="103"/>
      <c r="C60" s="200" t="s">
        <v>49</v>
      </c>
      <c r="D60" s="512">
        <v>4.7422338320013662</v>
      </c>
      <c r="E60" s="512">
        <v>0.85594400000000004</v>
      </c>
      <c r="F60" s="512">
        <v>56.365804472799994</v>
      </c>
      <c r="G60" s="512">
        <v>3074.3875073668946</v>
      </c>
      <c r="H60" s="512">
        <v>58.952102744800001</v>
      </c>
      <c r="I60" s="512">
        <v>54.272188639000007</v>
      </c>
      <c r="J60" s="512">
        <v>17.228715000000001</v>
      </c>
      <c r="K60" s="512">
        <v>1943.1270607704932</v>
      </c>
      <c r="L60" s="512">
        <v>120.60556490768262</v>
      </c>
      <c r="M60" s="455">
        <f t="shared" si="0"/>
        <v>5330.5371217336724</v>
      </c>
      <c r="N60" s="105"/>
      <c r="O60" s="19"/>
    </row>
    <row r="61" spans="2:15" s="28" customFormat="1" ht="16.5" customHeight="1">
      <c r="B61" s="103"/>
      <c r="C61" s="200" t="s">
        <v>50</v>
      </c>
      <c r="D61" s="512">
        <v>0</v>
      </c>
      <c r="E61" s="512">
        <v>0</v>
      </c>
      <c r="F61" s="512">
        <v>0</v>
      </c>
      <c r="G61" s="512">
        <v>0</v>
      </c>
      <c r="H61" s="512">
        <v>0</v>
      </c>
      <c r="I61" s="512">
        <v>0</v>
      </c>
      <c r="J61" s="512">
        <v>0</v>
      </c>
      <c r="K61" s="512">
        <v>0</v>
      </c>
      <c r="L61" s="512">
        <v>0</v>
      </c>
      <c r="M61" s="455">
        <f t="shared" si="0"/>
        <v>0</v>
      </c>
      <c r="N61" s="105"/>
      <c r="O61" s="19"/>
    </row>
    <row r="62" spans="2:15" s="28" customFormat="1" ht="16.5" customHeight="1">
      <c r="B62" s="103"/>
      <c r="C62" s="200" t="s">
        <v>51</v>
      </c>
      <c r="D62" s="512">
        <v>0</v>
      </c>
      <c r="E62" s="512">
        <v>0</v>
      </c>
      <c r="F62" s="512">
        <v>0</v>
      </c>
      <c r="G62" s="512">
        <v>0</v>
      </c>
      <c r="H62" s="512">
        <v>0</v>
      </c>
      <c r="I62" s="512">
        <v>0</v>
      </c>
      <c r="J62" s="512">
        <v>0</v>
      </c>
      <c r="K62" s="512">
        <v>0</v>
      </c>
      <c r="L62" s="512">
        <v>0</v>
      </c>
      <c r="M62" s="455">
        <f t="shared" si="0"/>
        <v>0</v>
      </c>
      <c r="N62" s="105"/>
      <c r="O62" s="19"/>
    </row>
    <row r="63" spans="2:15" s="28" customFormat="1" ht="16.5" customHeight="1">
      <c r="B63" s="103"/>
      <c r="C63" s="203" t="s">
        <v>52</v>
      </c>
      <c r="D63" s="512">
        <v>0</v>
      </c>
      <c r="E63" s="512">
        <v>0</v>
      </c>
      <c r="F63" s="512">
        <v>259.168947</v>
      </c>
      <c r="G63" s="512">
        <v>113.77217400000001</v>
      </c>
      <c r="H63" s="512">
        <v>0</v>
      </c>
      <c r="I63" s="512">
        <v>0</v>
      </c>
      <c r="J63" s="512">
        <v>0</v>
      </c>
      <c r="K63" s="512">
        <v>799.999999</v>
      </c>
      <c r="L63" s="512">
        <v>0</v>
      </c>
      <c r="M63" s="455">
        <f t="shared" si="0"/>
        <v>1172.94112</v>
      </c>
      <c r="N63" s="105"/>
      <c r="O63" s="19"/>
    </row>
    <row r="64" spans="2:15" s="25" customFormat="1" ht="16.5" customHeight="1">
      <c r="B64" s="117"/>
      <c r="C64" s="203" t="s">
        <v>53</v>
      </c>
      <c r="D64" s="512"/>
      <c r="E64" s="512"/>
      <c r="F64" s="512"/>
      <c r="G64" s="512"/>
      <c r="H64" s="512"/>
      <c r="I64" s="512"/>
      <c r="J64" s="512"/>
      <c r="K64" s="512"/>
      <c r="L64" s="512"/>
      <c r="M64" s="455">
        <f>+SUM(D64:L64)</f>
        <v>0</v>
      </c>
      <c r="N64" s="135"/>
      <c r="O64" s="36"/>
    </row>
    <row r="65" spans="2:15" s="25" customFormat="1" ht="16.5" customHeight="1">
      <c r="B65" s="117"/>
      <c r="C65" s="204" t="s">
        <v>54</v>
      </c>
      <c r="D65" s="512">
        <v>0.17201900000000001</v>
      </c>
      <c r="E65" s="512">
        <v>0.297178</v>
      </c>
      <c r="F65" s="512">
        <v>0.511521</v>
      </c>
      <c r="G65" s="512">
        <v>1123.0370494904682</v>
      </c>
      <c r="H65" s="512">
        <v>64.383240715957768</v>
      </c>
      <c r="I65" s="512">
        <v>0</v>
      </c>
      <c r="J65" s="512">
        <v>0.292319</v>
      </c>
      <c r="K65" s="512">
        <v>861.20675220737871</v>
      </c>
      <c r="L65" s="512">
        <v>26.235300025651728</v>
      </c>
      <c r="M65" s="455">
        <f>+SUM(D65:L65)</f>
        <v>2076.1353794394563</v>
      </c>
      <c r="N65" s="135"/>
      <c r="O65" s="36"/>
    </row>
    <row r="66" spans="2:15" s="38" customFormat="1" ht="16.5" customHeight="1">
      <c r="B66" s="118"/>
      <c r="C66" s="200" t="s">
        <v>45</v>
      </c>
      <c r="D66" s="518">
        <v>0.17201900000000001</v>
      </c>
      <c r="E66" s="518">
        <v>0.297178</v>
      </c>
      <c r="F66" s="518">
        <v>0.511521</v>
      </c>
      <c r="G66" s="518">
        <v>920.56162377046837</v>
      </c>
      <c r="H66" s="518">
        <v>44.555079668714768</v>
      </c>
      <c r="I66" s="518">
        <v>0</v>
      </c>
      <c r="J66" s="518">
        <v>0.292319</v>
      </c>
      <c r="K66" s="518">
        <v>785.39297473737872</v>
      </c>
      <c r="L66" s="518">
        <v>25.895832025651728</v>
      </c>
      <c r="M66" s="455">
        <f>+SUM(D66:L66)</f>
        <v>1777.6785472022136</v>
      </c>
      <c r="N66" s="136"/>
      <c r="O66" s="37"/>
    </row>
    <row r="67" spans="2:15" s="28" customFormat="1" ht="16.5" customHeight="1">
      <c r="B67" s="103"/>
      <c r="C67" s="200" t="s">
        <v>46</v>
      </c>
      <c r="D67" s="512">
        <v>0</v>
      </c>
      <c r="E67" s="512">
        <v>0</v>
      </c>
      <c r="F67" s="512">
        <v>0</v>
      </c>
      <c r="G67" s="512">
        <v>202.47542572000003</v>
      </c>
      <c r="H67" s="512">
        <v>19.828161047243</v>
      </c>
      <c r="I67" s="512">
        <v>0</v>
      </c>
      <c r="J67" s="512">
        <v>0</v>
      </c>
      <c r="K67" s="512">
        <v>75.813777470000005</v>
      </c>
      <c r="L67" s="512">
        <v>0.33946799999999999</v>
      </c>
      <c r="M67" s="455">
        <f>+SUM(D67:L67)</f>
        <v>298.45683223724302</v>
      </c>
      <c r="N67" s="105"/>
      <c r="O67" s="19"/>
    </row>
    <row r="68" spans="2:15" s="25" customFormat="1" ht="24.95" customHeight="1">
      <c r="B68" s="120"/>
      <c r="C68" s="204" t="s">
        <v>55</v>
      </c>
      <c r="D68" s="518">
        <f>+SUM(D65,D56,D53)</f>
        <v>4.9142528320013659</v>
      </c>
      <c r="E68" s="518">
        <f t="shared" ref="E68:L68" si="3">+SUM(E65,E56,E53)</f>
        <v>1.153122</v>
      </c>
      <c r="F68" s="518">
        <f t="shared" si="3"/>
        <v>716.40490764158324</v>
      </c>
      <c r="G68" s="518">
        <f t="shared" si="3"/>
        <v>25116.777935562492</v>
      </c>
      <c r="H68" s="518">
        <f t="shared" si="3"/>
        <v>251.84882913212567</v>
      </c>
      <c r="I68" s="518">
        <f t="shared" si="3"/>
        <v>55.151871522112195</v>
      </c>
      <c r="J68" s="518">
        <f t="shared" si="3"/>
        <v>17.521034</v>
      </c>
      <c r="K68" s="518">
        <f t="shared" si="3"/>
        <v>58851.062448201745</v>
      </c>
      <c r="L68" s="518">
        <f t="shared" si="3"/>
        <v>161.4749033670808</v>
      </c>
      <c r="M68" s="463">
        <f t="shared" si="0"/>
        <v>85176.309304259135</v>
      </c>
      <c r="N68" s="135"/>
      <c r="O68" s="36"/>
    </row>
    <row r="69" spans="2:15" s="170" customFormat="1" ht="16.5" customHeight="1">
      <c r="B69" s="167"/>
      <c r="C69" s="447" t="s">
        <v>56</v>
      </c>
      <c r="D69" s="461">
        <v>0</v>
      </c>
      <c r="E69" s="461">
        <v>0</v>
      </c>
      <c r="F69" s="461">
        <v>0</v>
      </c>
      <c r="G69" s="461">
        <v>0</v>
      </c>
      <c r="H69" s="461">
        <v>0</v>
      </c>
      <c r="I69" s="461">
        <v>0</v>
      </c>
      <c r="J69" s="461">
        <v>0</v>
      </c>
      <c r="K69" s="461">
        <v>0</v>
      </c>
      <c r="L69" s="461">
        <v>0</v>
      </c>
      <c r="M69" s="453">
        <f t="shared" si="0"/>
        <v>0</v>
      </c>
      <c r="N69" s="168"/>
      <c r="O69" s="169"/>
    </row>
    <row r="70" spans="2:15" s="170" customFormat="1" ht="16.5" customHeight="1">
      <c r="B70" s="171"/>
      <c r="C70" s="448" t="s">
        <v>57</v>
      </c>
      <c r="D70" s="462">
        <v>0</v>
      </c>
      <c r="E70" s="462">
        <v>0</v>
      </c>
      <c r="F70" s="462">
        <v>0</v>
      </c>
      <c r="G70" s="462">
        <v>0</v>
      </c>
      <c r="H70" s="462">
        <v>0</v>
      </c>
      <c r="I70" s="462">
        <v>0</v>
      </c>
      <c r="J70" s="462">
        <v>0</v>
      </c>
      <c r="K70" s="462">
        <v>0.30036399999999996</v>
      </c>
      <c r="L70" s="462">
        <v>0</v>
      </c>
      <c r="M70" s="453">
        <f>+SUM(D70:L70)</f>
        <v>0.30036399999999996</v>
      </c>
      <c r="N70" s="168"/>
      <c r="O70" s="169"/>
    </row>
    <row r="71" spans="2:15" s="28" customFormat="1" ht="24.95" customHeight="1">
      <c r="B71" s="101"/>
      <c r="C71" s="449" t="s">
        <v>60</v>
      </c>
      <c r="D71" s="188"/>
      <c r="E71" s="188"/>
      <c r="F71" s="188"/>
      <c r="G71" s="188"/>
      <c r="H71" s="188"/>
      <c r="I71" s="188"/>
      <c r="J71" s="188"/>
      <c r="K71" s="188"/>
      <c r="L71" s="188"/>
      <c r="M71" s="455"/>
      <c r="N71" s="105"/>
      <c r="O71" s="19"/>
    </row>
    <row r="72" spans="2:15" s="28" customFormat="1" ht="16.5" customHeight="1">
      <c r="B72" s="103"/>
      <c r="C72" s="200" t="s">
        <v>61</v>
      </c>
      <c r="D72" s="188">
        <v>0.119856</v>
      </c>
      <c r="E72" s="188">
        <v>0.19931199999999999</v>
      </c>
      <c r="F72" s="188">
        <v>150.14226958877845</v>
      </c>
      <c r="G72" s="188">
        <v>15509.068083653152</v>
      </c>
      <c r="H72" s="188">
        <v>68.018540425486137</v>
      </c>
      <c r="I72" s="188">
        <v>0.321492</v>
      </c>
      <c r="J72" s="188">
        <v>0.230626</v>
      </c>
      <c r="K72" s="188">
        <v>45653.932182416305</v>
      </c>
      <c r="L72" s="188">
        <v>36.638962956224688</v>
      </c>
      <c r="M72" s="455">
        <f t="shared" si="0"/>
        <v>61418.671325039948</v>
      </c>
      <c r="N72" s="105"/>
      <c r="O72" s="19"/>
    </row>
    <row r="73" spans="2:15" s="28" customFormat="1" ht="16.5" customHeight="1">
      <c r="B73" s="103"/>
      <c r="C73" s="200" t="s">
        <v>62</v>
      </c>
      <c r="D73" s="188">
        <v>4.7943968320127963</v>
      </c>
      <c r="E73" s="188">
        <v>0.95381000000000005</v>
      </c>
      <c r="F73" s="188">
        <v>566.2626380555339</v>
      </c>
      <c r="G73" s="188">
        <v>9097.8591497309808</v>
      </c>
      <c r="H73" s="188">
        <v>183.83028840003945</v>
      </c>
      <c r="I73" s="188">
        <v>54.830379522125931</v>
      </c>
      <c r="J73" s="188">
        <v>17.290407999999999</v>
      </c>
      <c r="K73" s="188">
        <v>13096.295404252971</v>
      </c>
      <c r="L73" s="188">
        <v>114.59797808455106</v>
      </c>
      <c r="M73" s="455">
        <f t="shared" si="0"/>
        <v>23136.714452878216</v>
      </c>
      <c r="N73" s="105"/>
      <c r="O73" s="19"/>
    </row>
    <row r="74" spans="2:15" s="28" customFormat="1" ht="16.5" customHeight="1">
      <c r="B74" s="101"/>
      <c r="C74" s="200" t="s">
        <v>63</v>
      </c>
      <c r="D74" s="188">
        <v>0</v>
      </c>
      <c r="E74" s="188">
        <v>0</v>
      </c>
      <c r="F74" s="188">
        <v>0</v>
      </c>
      <c r="G74" s="188">
        <v>509.85070255011306</v>
      </c>
      <c r="H74" s="188">
        <v>0</v>
      </c>
      <c r="I74" s="188">
        <v>0</v>
      </c>
      <c r="J74" s="188">
        <v>0</v>
      </c>
      <c r="K74" s="188">
        <v>100.834862</v>
      </c>
      <c r="L74" s="188">
        <v>10.237962326397854</v>
      </c>
      <c r="M74" s="455">
        <f t="shared" si="0"/>
        <v>620.923526876511</v>
      </c>
      <c r="N74" s="105"/>
      <c r="O74" s="19"/>
    </row>
    <row r="75" spans="2:15" s="25" customFormat="1" ht="36.950000000000003" customHeight="1">
      <c r="B75" s="106"/>
      <c r="C75" s="431" t="s">
        <v>65</v>
      </c>
      <c r="D75" s="191"/>
      <c r="E75" s="191"/>
      <c r="F75" s="191"/>
      <c r="G75" s="191"/>
      <c r="H75" s="191"/>
      <c r="I75" s="191"/>
      <c r="J75" s="191"/>
      <c r="K75" s="191"/>
      <c r="L75" s="191"/>
      <c r="M75" s="457"/>
      <c r="N75" s="138"/>
      <c r="O75" s="20"/>
    </row>
    <row r="76" spans="2:15" s="28" customFormat="1" ht="16.5" customHeight="1">
      <c r="B76" s="101"/>
      <c r="C76" s="204" t="s">
        <v>44</v>
      </c>
      <c r="D76" s="512">
        <v>0</v>
      </c>
      <c r="E76" s="512">
        <v>0</v>
      </c>
      <c r="F76" s="512">
        <v>853.25199190273111</v>
      </c>
      <c r="G76" s="512">
        <v>499.24704164915886</v>
      </c>
      <c r="H76" s="512">
        <v>0</v>
      </c>
      <c r="I76" s="512">
        <v>0</v>
      </c>
      <c r="J76" s="512">
        <v>0</v>
      </c>
      <c r="K76" s="512">
        <v>0</v>
      </c>
      <c r="L76" s="512">
        <v>0</v>
      </c>
      <c r="M76" s="455">
        <f t="shared" si="0"/>
        <v>1352.4990335518901</v>
      </c>
      <c r="N76" s="105"/>
      <c r="O76" s="19"/>
    </row>
    <row r="77" spans="2:15" s="28" customFormat="1" ht="16.5" customHeight="1">
      <c r="B77" s="103"/>
      <c r="C77" s="200" t="s">
        <v>45</v>
      </c>
      <c r="D77" s="512">
        <v>0</v>
      </c>
      <c r="E77" s="512">
        <v>0</v>
      </c>
      <c r="F77" s="512">
        <v>198.98755720485457</v>
      </c>
      <c r="G77" s="512">
        <v>113.919997</v>
      </c>
      <c r="H77" s="512">
        <v>0</v>
      </c>
      <c r="I77" s="512">
        <v>0</v>
      </c>
      <c r="J77" s="512">
        <v>0</v>
      </c>
      <c r="K77" s="512">
        <v>0</v>
      </c>
      <c r="L77" s="512">
        <v>0</v>
      </c>
      <c r="M77" s="455">
        <f t="shared" si="0"/>
        <v>312.90755420485459</v>
      </c>
      <c r="N77" s="105"/>
      <c r="O77" s="19"/>
    </row>
    <row r="78" spans="2:15" s="28" customFormat="1" ht="16.5" customHeight="1">
      <c r="B78" s="103"/>
      <c r="C78" s="200" t="s">
        <v>46</v>
      </c>
      <c r="D78" s="512">
        <v>0</v>
      </c>
      <c r="E78" s="512">
        <v>0</v>
      </c>
      <c r="F78" s="512">
        <v>654.26443469787648</v>
      </c>
      <c r="G78" s="512">
        <v>385.32704464915884</v>
      </c>
      <c r="H78" s="512">
        <v>0</v>
      </c>
      <c r="I78" s="512">
        <v>0</v>
      </c>
      <c r="J78" s="512">
        <v>0</v>
      </c>
      <c r="K78" s="512">
        <v>0</v>
      </c>
      <c r="L78" s="512">
        <v>0</v>
      </c>
      <c r="M78" s="455">
        <f t="shared" si="0"/>
        <v>1039.5914793470354</v>
      </c>
      <c r="N78" s="105"/>
      <c r="O78" s="19"/>
    </row>
    <row r="79" spans="2:15" s="28" customFormat="1" ht="16.5" customHeight="1">
      <c r="B79" s="101"/>
      <c r="C79" s="204" t="s">
        <v>47</v>
      </c>
      <c r="D79" s="512">
        <v>0</v>
      </c>
      <c r="E79" s="512">
        <v>0</v>
      </c>
      <c r="F79" s="512">
        <v>173.24461768805824</v>
      </c>
      <c r="G79" s="512">
        <v>161.782473486474</v>
      </c>
      <c r="H79" s="512">
        <v>0</v>
      </c>
      <c r="I79" s="512">
        <v>0</v>
      </c>
      <c r="J79" s="512">
        <v>0</v>
      </c>
      <c r="K79" s="512">
        <v>0</v>
      </c>
      <c r="L79" s="512">
        <v>0</v>
      </c>
      <c r="M79" s="455">
        <f t="shared" ref="M79:M135" si="4">+SUM(D79:L79)</f>
        <v>335.02709117453225</v>
      </c>
      <c r="N79" s="105"/>
      <c r="O79" s="19"/>
    </row>
    <row r="80" spans="2:15" s="28" customFormat="1" ht="16.5" customHeight="1">
      <c r="B80" s="101"/>
      <c r="C80" s="200" t="s">
        <v>45</v>
      </c>
      <c r="D80" s="512">
        <v>0</v>
      </c>
      <c r="E80" s="512">
        <v>0</v>
      </c>
      <c r="F80" s="512">
        <v>0</v>
      </c>
      <c r="G80" s="512">
        <v>0</v>
      </c>
      <c r="H80" s="512">
        <v>0</v>
      </c>
      <c r="I80" s="512">
        <v>0</v>
      </c>
      <c r="J80" s="512">
        <v>0</v>
      </c>
      <c r="K80" s="512">
        <v>0</v>
      </c>
      <c r="L80" s="512">
        <v>0</v>
      </c>
      <c r="M80" s="455">
        <f t="shared" si="4"/>
        <v>0</v>
      </c>
      <c r="N80" s="105"/>
      <c r="O80" s="19"/>
    </row>
    <row r="81" spans="2:15" s="28" customFormat="1" ht="16.5" customHeight="1">
      <c r="B81" s="101"/>
      <c r="C81" s="200" t="s">
        <v>46</v>
      </c>
      <c r="D81" s="512">
        <v>0</v>
      </c>
      <c r="E81" s="512">
        <v>0</v>
      </c>
      <c r="F81" s="512">
        <v>173.24461768805824</v>
      </c>
      <c r="G81" s="512">
        <v>161.782473486474</v>
      </c>
      <c r="H81" s="512">
        <v>0</v>
      </c>
      <c r="I81" s="512">
        <v>0</v>
      </c>
      <c r="J81" s="512">
        <v>0</v>
      </c>
      <c r="K81" s="512">
        <v>0</v>
      </c>
      <c r="L81" s="512">
        <v>0</v>
      </c>
      <c r="M81" s="455">
        <f t="shared" si="4"/>
        <v>335.02709117453225</v>
      </c>
      <c r="N81" s="105"/>
      <c r="O81" s="19"/>
    </row>
    <row r="82" spans="2:15" s="25" customFormat="1" ht="16.5" customHeight="1">
      <c r="B82" s="117"/>
      <c r="C82" s="200" t="s">
        <v>48</v>
      </c>
      <c r="D82" s="512">
        <v>0</v>
      </c>
      <c r="E82" s="512">
        <v>0</v>
      </c>
      <c r="F82" s="512">
        <v>173.24461768805824</v>
      </c>
      <c r="G82" s="512">
        <v>16.885683486474001</v>
      </c>
      <c r="H82" s="512">
        <v>0</v>
      </c>
      <c r="I82" s="512">
        <v>0</v>
      </c>
      <c r="J82" s="512">
        <v>0</v>
      </c>
      <c r="K82" s="512">
        <v>0</v>
      </c>
      <c r="L82" s="512">
        <v>0</v>
      </c>
      <c r="M82" s="455">
        <f t="shared" si="4"/>
        <v>190.13030117453224</v>
      </c>
      <c r="N82" s="135"/>
      <c r="O82" s="36"/>
    </row>
    <row r="83" spans="2:15" s="28" customFormat="1" ht="16.5" customHeight="1">
      <c r="B83" s="103"/>
      <c r="C83" s="200" t="s">
        <v>49</v>
      </c>
      <c r="D83" s="512">
        <v>0</v>
      </c>
      <c r="E83" s="512">
        <v>0</v>
      </c>
      <c r="F83" s="512">
        <v>0</v>
      </c>
      <c r="G83" s="512">
        <v>141.488507</v>
      </c>
      <c r="H83" s="512">
        <v>0</v>
      </c>
      <c r="I83" s="512">
        <v>0</v>
      </c>
      <c r="J83" s="512">
        <v>0</v>
      </c>
      <c r="K83" s="512">
        <v>0</v>
      </c>
      <c r="L83" s="512">
        <v>0</v>
      </c>
      <c r="M83" s="455">
        <f t="shared" si="4"/>
        <v>141.488507</v>
      </c>
      <c r="N83" s="105"/>
      <c r="O83" s="19"/>
    </row>
    <row r="84" spans="2:15" s="28" customFormat="1" ht="16.5" customHeight="1">
      <c r="B84" s="103"/>
      <c r="C84" s="200" t="s">
        <v>50</v>
      </c>
      <c r="D84" s="512">
        <v>0</v>
      </c>
      <c r="E84" s="512">
        <v>0</v>
      </c>
      <c r="F84" s="512">
        <v>0</v>
      </c>
      <c r="G84" s="512">
        <v>0</v>
      </c>
      <c r="H84" s="512">
        <v>0</v>
      </c>
      <c r="I84" s="512">
        <v>0</v>
      </c>
      <c r="J84" s="512">
        <v>0</v>
      </c>
      <c r="K84" s="512">
        <v>0</v>
      </c>
      <c r="L84" s="512">
        <v>0</v>
      </c>
      <c r="M84" s="455">
        <f t="shared" si="4"/>
        <v>0</v>
      </c>
      <c r="N84" s="105"/>
      <c r="O84" s="19"/>
    </row>
    <row r="85" spans="2:15" s="28" customFormat="1" ht="16.5" customHeight="1">
      <c r="B85" s="103"/>
      <c r="C85" s="200" t="s">
        <v>51</v>
      </c>
      <c r="D85" s="512">
        <v>0</v>
      </c>
      <c r="E85" s="512">
        <v>0</v>
      </c>
      <c r="F85" s="512">
        <v>0</v>
      </c>
      <c r="G85" s="512">
        <v>0</v>
      </c>
      <c r="H85" s="512">
        <v>0</v>
      </c>
      <c r="I85" s="512">
        <v>0</v>
      </c>
      <c r="J85" s="512">
        <v>0</v>
      </c>
      <c r="K85" s="512">
        <v>0</v>
      </c>
      <c r="L85" s="512">
        <v>0</v>
      </c>
      <c r="M85" s="455">
        <f t="shared" si="4"/>
        <v>0</v>
      </c>
      <c r="N85" s="105"/>
      <c r="O85" s="19"/>
    </row>
    <row r="86" spans="2:15" s="28" customFormat="1" ht="16.5" customHeight="1">
      <c r="B86" s="103"/>
      <c r="C86" s="203" t="s">
        <v>52</v>
      </c>
      <c r="D86" s="512">
        <v>0</v>
      </c>
      <c r="E86" s="512">
        <v>0</v>
      </c>
      <c r="F86" s="512">
        <v>0</v>
      </c>
      <c r="G86" s="512">
        <v>3.408283</v>
      </c>
      <c r="H86" s="512">
        <v>0</v>
      </c>
      <c r="I86" s="512">
        <v>0</v>
      </c>
      <c r="J86" s="512">
        <v>0</v>
      </c>
      <c r="K86" s="512">
        <v>0</v>
      </c>
      <c r="L86" s="512">
        <v>0</v>
      </c>
      <c r="M86" s="455">
        <f t="shared" si="4"/>
        <v>3.408283</v>
      </c>
      <c r="N86" s="105"/>
      <c r="O86" s="19"/>
    </row>
    <row r="87" spans="2:15" s="25" customFormat="1" ht="16.5" customHeight="1">
      <c r="B87" s="117"/>
      <c r="C87" s="203" t="s">
        <v>53</v>
      </c>
      <c r="D87" s="512"/>
      <c r="E87" s="512"/>
      <c r="F87" s="512"/>
      <c r="G87" s="512"/>
      <c r="H87" s="512"/>
      <c r="I87" s="512"/>
      <c r="J87" s="512"/>
      <c r="K87" s="512"/>
      <c r="L87" s="512"/>
      <c r="M87" s="455">
        <f t="shared" si="4"/>
        <v>0</v>
      </c>
      <c r="N87" s="135"/>
      <c r="O87" s="36"/>
    </row>
    <row r="88" spans="2:15" s="25" customFormat="1" ht="16.5" customHeight="1">
      <c r="B88" s="117"/>
      <c r="C88" s="204" t="s">
        <v>54</v>
      </c>
      <c r="D88" s="512">
        <v>0</v>
      </c>
      <c r="E88" s="512">
        <v>0</v>
      </c>
      <c r="F88" s="512">
        <v>2.0006195466983323</v>
      </c>
      <c r="G88" s="512">
        <v>1.2888919999999999</v>
      </c>
      <c r="H88" s="512">
        <v>0</v>
      </c>
      <c r="I88" s="512">
        <v>0</v>
      </c>
      <c r="J88" s="512">
        <v>0</v>
      </c>
      <c r="K88" s="512">
        <v>0</v>
      </c>
      <c r="L88" s="512">
        <v>0</v>
      </c>
      <c r="M88" s="455">
        <f t="shared" si="4"/>
        <v>3.289511546698332</v>
      </c>
      <c r="N88" s="135"/>
      <c r="O88" s="36"/>
    </row>
    <row r="89" spans="2:15" s="38" customFormat="1" ht="16.5" customHeight="1">
      <c r="B89" s="118"/>
      <c r="C89" s="200" t="s">
        <v>45</v>
      </c>
      <c r="D89" s="518">
        <v>0</v>
      </c>
      <c r="E89" s="518">
        <v>0</v>
      </c>
      <c r="F89" s="518">
        <v>2.0006195466983323</v>
      </c>
      <c r="G89" s="518">
        <v>0</v>
      </c>
      <c r="H89" s="518">
        <v>0</v>
      </c>
      <c r="I89" s="518">
        <v>0</v>
      </c>
      <c r="J89" s="518">
        <v>0</v>
      </c>
      <c r="K89" s="518">
        <v>0</v>
      </c>
      <c r="L89" s="518">
        <v>0</v>
      </c>
      <c r="M89" s="455">
        <f t="shared" si="4"/>
        <v>2.0006195466983323</v>
      </c>
      <c r="N89" s="136"/>
      <c r="O89" s="37"/>
    </row>
    <row r="90" spans="2:15" s="28" customFormat="1" ht="16.5" customHeight="1">
      <c r="B90" s="103"/>
      <c r="C90" s="200" t="s">
        <v>46</v>
      </c>
      <c r="D90" s="512">
        <v>0</v>
      </c>
      <c r="E90" s="512">
        <v>0</v>
      </c>
      <c r="F90" s="512">
        <v>0</v>
      </c>
      <c r="G90" s="512">
        <v>1.2888919999999999</v>
      </c>
      <c r="H90" s="512">
        <v>0</v>
      </c>
      <c r="I90" s="512">
        <v>0</v>
      </c>
      <c r="J90" s="512">
        <v>0</v>
      </c>
      <c r="K90" s="512">
        <v>0</v>
      </c>
      <c r="L90" s="512">
        <v>0</v>
      </c>
      <c r="M90" s="455">
        <f t="shared" si="4"/>
        <v>1.2888919999999999</v>
      </c>
      <c r="N90" s="105"/>
      <c r="O90" s="19"/>
    </row>
    <row r="91" spans="2:15" s="25" customFormat="1" ht="24.95" customHeight="1">
      <c r="B91" s="120"/>
      <c r="C91" s="204" t="s">
        <v>55</v>
      </c>
      <c r="D91" s="518">
        <f>+SUM(D88,D79,D76)</f>
        <v>0</v>
      </c>
      <c r="E91" s="518">
        <f t="shared" ref="E91:L91" si="5">+SUM(E88,E79,E76)</f>
        <v>0</v>
      </c>
      <c r="F91" s="518">
        <f t="shared" si="5"/>
        <v>1028.4972291374877</v>
      </c>
      <c r="G91" s="518">
        <f t="shared" si="5"/>
        <v>662.31840713563292</v>
      </c>
      <c r="H91" s="518">
        <f t="shared" si="5"/>
        <v>0</v>
      </c>
      <c r="I91" s="518">
        <f t="shared" si="5"/>
        <v>0</v>
      </c>
      <c r="J91" s="518">
        <f t="shared" si="5"/>
        <v>0</v>
      </c>
      <c r="K91" s="518">
        <f t="shared" si="5"/>
        <v>0</v>
      </c>
      <c r="L91" s="518">
        <f t="shared" si="5"/>
        <v>0</v>
      </c>
      <c r="M91" s="463">
        <f t="shared" si="4"/>
        <v>1690.8156362731206</v>
      </c>
      <c r="N91" s="135"/>
      <c r="O91" s="36"/>
    </row>
    <row r="92" spans="2:15" s="170" customFormat="1" ht="16.5" customHeight="1">
      <c r="B92" s="167"/>
      <c r="C92" s="447" t="s">
        <v>56</v>
      </c>
      <c r="D92" s="461">
        <v>0</v>
      </c>
      <c r="E92" s="461">
        <v>0</v>
      </c>
      <c r="F92" s="461">
        <v>0</v>
      </c>
      <c r="G92" s="461">
        <v>0</v>
      </c>
      <c r="H92" s="461">
        <v>0</v>
      </c>
      <c r="I92" s="461">
        <v>0</v>
      </c>
      <c r="J92" s="461">
        <v>0</v>
      </c>
      <c r="K92" s="461">
        <v>0</v>
      </c>
      <c r="L92" s="461">
        <v>0</v>
      </c>
      <c r="M92" s="453">
        <f t="shared" si="4"/>
        <v>0</v>
      </c>
      <c r="N92" s="168"/>
      <c r="O92" s="169"/>
    </row>
    <row r="93" spans="2:15" s="170" customFormat="1" ht="16.5" customHeight="1">
      <c r="B93" s="171"/>
      <c r="C93" s="448" t="s">
        <v>57</v>
      </c>
      <c r="D93" s="462">
        <v>0</v>
      </c>
      <c r="E93" s="462">
        <v>0</v>
      </c>
      <c r="F93" s="462">
        <v>0</v>
      </c>
      <c r="G93" s="462">
        <v>0</v>
      </c>
      <c r="H93" s="462">
        <v>0</v>
      </c>
      <c r="I93" s="462">
        <v>0</v>
      </c>
      <c r="J93" s="462">
        <v>0</v>
      </c>
      <c r="K93" s="462">
        <v>0</v>
      </c>
      <c r="L93" s="462">
        <v>0</v>
      </c>
      <c r="M93" s="453">
        <f t="shared" si="4"/>
        <v>0</v>
      </c>
      <c r="N93" s="168"/>
      <c r="O93" s="169"/>
    </row>
    <row r="94" spans="2:15" s="25" customFormat="1" ht="36.950000000000003" customHeight="1">
      <c r="B94" s="106"/>
      <c r="C94" s="431" t="s">
        <v>66</v>
      </c>
      <c r="D94" s="191"/>
      <c r="E94" s="191"/>
      <c r="F94" s="191"/>
      <c r="G94" s="191"/>
      <c r="H94" s="191"/>
      <c r="I94" s="191"/>
      <c r="J94" s="191"/>
      <c r="K94" s="191"/>
      <c r="L94" s="191"/>
      <c r="M94" s="457"/>
      <c r="N94" s="138"/>
      <c r="O94" s="20"/>
    </row>
    <row r="95" spans="2:15" s="25" customFormat="1" ht="24.95" customHeight="1">
      <c r="B95" s="106"/>
      <c r="C95" s="431" t="s">
        <v>67</v>
      </c>
      <c r="D95" s="191"/>
      <c r="E95" s="191"/>
      <c r="F95" s="191"/>
      <c r="G95" s="191"/>
      <c r="H95" s="191"/>
      <c r="I95" s="191"/>
      <c r="J95" s="191"/>
      <c r="K95" s="191"/>
      <c r="L95" s="191"/>
      <c r="M95" s="457"/>
      <c r="N95" s="138"/>
      <c r="O95" s="20"/>
    </row>
    <row r="96" spans="2:15" s="28" customFormat="1" ht="16.5" customHeight="1">
      <c r="B96" s="101"/>
      <c r="C96" s="204" t="s">
        <v>44</v>
      </c>
      <c r="D96" s="512">
        <v>0</v>
      </c>
      <c r="E96" s="512">
        <v>0</v>
      </c>
      <c r="F96" s="512">
        <v>0.84225587813021696</v>
      </c>
      <c r="G96" s="512">
        <v>199.17356679755144</v>
      </c>
      <c r="H96" s="512">
        <v>3.7207984488153816</v>
      </c>
      <c r="I96" s="512">
        <v>0</v>
      </c>
      <c r="J96" s="512">
        <v>0</v>
      </c>
      <c r="K96" s="512">
        <v>129.87122563000003</v>
      </c>
      <c r="L96" s="512">
        <v>0</v>
      </c>
      <c r="M96" s="455">
        <f t="shared" si="4"/>
        <v>333.60784675449702</v>
      </c>
      <c r="N96" s="105"/>
      <c r="O96" s="19"/>
    </row>
    <row r="97" spans="2:15" s="28" customFormat="1" ht="16.5" customHeight="1">
      <c r="B97" s="103"/>
      <c r="C97" s="200" t="s">
        <v>45</v>
      </c>
      <c r="D97" s="512">
        <v>0</v>
      </c>
      <c r="E97" s="512">
        <v>0</v>
      </c>
      <c r="F97" s="512">
        <v>0</v>
      </c>
      <c r="G97" s="512">
        <v>5.8617133505582766</v>
      </c>
      <c r="H97" s="512">
        <v>0</v>
      </c>
      <c r="I97" s="512">
        <v>0</v>
      </c>
      <c r="J97" s="512">
        <v>0</v>
      </c>
      <c r="K97" s="512">
        <v>1.8</v>
      </c>
      <c r="L97" s="512">
        <v>0</v>
      </c>
      <c r="M97" s="455">
        <f t="shared" si="4"/>
        <v>7.6617133505582764</v>
      </c>
      <c r="N97" s="105"/>
      <c r="O97" s="19"/>
    </row>
    <row r="98" spans="2:15" s="28" customFormat="1" ht="16.5" customHeight="1">
      <c r="B98" s="103"/>
      <c r="C98" s="200" t="s">
        <v>46</v>
      </c>
      <c r="D98" s="512">
        <v>0</v>
      </c>
      <c r="E98" s="512">
        <v>0</v>
      </c>
      <c r="F98" s="512">
        <v>0.84225587813021696</v>
      </c>
      <c r="G98" s="512">
        <v>193.31185344699315</v>
      </c>
      <c r="H98" s="512">
        <v>3.7207984488153816</v>
      </c>
      <c r="I98" s="512">
        <v>0</v>
      </c>
      <c r="J98" s="512">
        <v>0</v>
      </c>
      <c r="K98" s="512">
        <v>128.07122563000001</v>
      </c>
      <c r="L98" s="512">
        <v>0</v>
      </c>
      <c r="M98" s="455">
        <f t="shared" si="4"/>
        <v>325.94613340393875</v>
      </c>
      <c r="N98" s="105"/>
      <c r="O98" s="19"/>
    </row>
    <row r="99" spans="2:15" s="28" customFormat="1" ht="16.5" customHeight="1">
      <c r="B99" s="101"/>
      <c r="C99" s="204" t="s">
        <v>47</v>
      </c>
      <c r="D99" s="512">
        <v>0</v>
      </c>
      <c r="E99" s="512">
        <v>0</v>
      </c>
      <c r="F99" s="512">
        <v>0</v>
      </c>
      <c r="G99" s="512">
        <v>33.23495732112579</v>
      </c>
      <c r="H99" s="512">
        <v>0</v>
      </c>
      <c r="I99" s="512">
        <v>0</v>
      </c>
      <c r="J99" s="512">
        <v>0</v>
      </c>
      <c r="K99" s="512">
        <v>15.983438979999999</v>
      </c>
      <c r="L99" s="512">
        <v>0</v>
      </c>
      <c r="M99" s="455">
        <f t="shared" si="4"/>
        <v>49.218396301125793</v>
      </c>
      <c r="N99" s="105"/>
      <c r="O99" s="19"/>
    </row>
    <row r="100" spans="2:15" s="28" customFormat="1" ht="16.5" customHeight="1">
      <c r="B100" s="101"/>
      <c r="C100" s="200" t="s">
        <v>45</v>
      </c>
      <c r="D100" s="512">
        <v>0</v>
      </c>
      <c r="E100" s="512">
        <v>0</v>
      </c>
      <c r="F100" s="512">
        <v>0</v>
      </c>
      <c r="G100" s="512">
        <v>0</v>
      </c>
      <c r="H100" s="512">
        <v>0</v>
      </c>
      <c r="I100" s="512">
        <v>0</v>
      </c>
      <c r="J100" s="512">
        <v>0</v>
      </c>
      <c r="K100" s="512">
        <v>0</v>
      </c>
      <c r="L100" s="512">
        <v>0</v>
      </c>
      <c r="M100" s="455">
        <f t="shared" si="4"/>
        <v>0</v>
      </c>
      <c r="N100" s="105"/>
      <c r="O100" s="19"/>
    </row>
    <row r="101" spans="2:15" s="28" customFormat="1" ht="16.5" customHeight="1">
      <c r="B101" s="101"/>
      <c r="C101" s="200" t="s">
        <v>46</v>
      </c>
      <c r="D101" s="512">
        <v>0</v>
      </c>
      <c r="E101" s="512">
        <v>0</v>
      </c>
      <c r="F101" s="512">
        <v>0</v>
      </c>
      <c r="G101" s="512">
        <v>33.23495732112579</v>
      </c>
      <c r="H101" s="512">
        <v>0</v>
      </c>
      <c r="I101" s="512">
        <v>0</v>
      </c>
      <c r="J101" s="512">
        <v>0</v>
      </c>
      <c r="K101" s="512">
        <v>15.983438979999999</v>
      </c>
      <c r="L101" s="512">
        <v>0</v>
      </c>
      <c r="M101" s="455">
        <f t="shared" si="4"/>
        <v>49.218396301125793</v>
      </c>
      <c r="N101" s="105"/>
      <c r="O101" s="19"/>
    </row>
    <row r="102" spans="2:15" s="25" customFormat="1" ht="16.5" customHeight="1">
      <c r="B102" s="117"/>
      <c r="C102" s="200" t="s">
        <v>48</v>
      </c>
      <c r="D102" s="512">
        <v>0</v>
      </c>
      <c r="E102" s="512">
        <v>0</v>
      </c>
      <c r="F102" s="512">
        <v>0</v>
      </c>
      <c r="G102" s="512">
        <v>33.23495732112579</v>
      </c>
      <c r="H102" s="512">
        <v>0</v>
      </c>
      <c r="I102" s="512">
        <v>0</v>
      </c>
      <c r="J102" s="512">
        <v>0</v>
      </c>
      <c r="K102" s="512">
        <v>15.983438979999999</v>
      </c>
      <c r="L102" s="512">
        <v>0</v>
      </c>
      <c r="M102" s="455">
        <f t="shared" si="4"/>
        <v>49.218396301125793</v>
      </c>
      <c r="N102" s="135"/>
      <c r="O102" s="36"/>
    </row>
    <row r="103" spans="2:15" s="28" customFormat="1" ht="16.5" customHeight="1">
      <c r="B103" s="103"/>
      <c r="C103" s="200" t="s">
        <v>49</v>
      </c>
      <c r="D103" s="512">
        <v>0</v>
      </c>
      <c r="E103" s="512">
        <v>0</v>
      </c>
      <c r="F103" s="512">
        <v>0</v>
      </c>
      <c r="G103" s="512">
        <v>0</v>
      </c>
      <c r="H103" s="512">
        <v>0</v>
      </c>
      <c r="I103" s="512">
        <v>0</v>
      </c>
      <c r="J103" s="512">
        <v>0</v>
      </c>
      <c r="K103" s="512">
        <v>0</v>
      </c>
      <c r="L103" s="512">
        <v>0</v>
      </c>
      <c r="M103" s="455">
        <f t="shared" si="4"/>
        <v>0</v>
      </c>
      <c r="N103" s="105"/>
      <c r="O103" s="19"/>
    </row>
    <row r="104" spans="2:15" s="28" customFormat="1" ht="16.5" customHeight="1">
      <c r="B104" s="103"/>
      <c r="C104" s="200" t="s">
        <v>50</v>
      </c>
      <c r="D104" s="512">
        <v>0</v>
      </c>
      <c r="E104" s="512">
        <v>0</v>
      </c>
      <c r="F104" s="512">
        <v>0</v>
      </c>
      <c r="G104" s="512">
        <v>0</v>
      </c>
      <c r="H104" s="512">
        <v>0</v>
      </c>
      <c r="I104" s="512">
        <v>0</v>
      </c>
      <c r="J104" s="512">
        <v>0</v>
      </c>
      <c r="K104" s="512">
        <v>0</v>
      </c>
      <c r="L104" s="512">
        <v>0</v>
      </c>
      <c r="M104" s="455">
        <f t="shared" si="4"/>
        <v>0</v>
      </c>
      <c r="N104" s="105"/>
      <c r="O104" s="19"/>
    </row>
    <row r="105" spans="2:15" s="28" customFormat="1" ht="16.5" customHeight="1">
      <c r="B105" s="103"/>
      <c r="C105" s="200" t="s">
        <v>51</v>
      </c>
      <c r="D105" s="512">
        <v>0</v>
      </c>
      <c r="E105" s="512">
        <v>0</v>
      </c>
      <c r="F105" s="512">
        <v>0</v>
      </c>
      <c r="G105" s="512">
        <v>0</v>
      </c>
      <c r="H105" s="512">
        <v>0</v>
      </c>
      <c r="I105" s="512">
        <v>0</v>
      </c>
      <c r="J105" s="512">
        <v>0</v>
      </c>
      <c r="K105" s="512">
        <v>0</v>
      </c>
      <c r="L105" s="512">
        <v>0</v>
      </c>
      <c r="M105" s="455">
        <f t="shared" si="4"/>
        <v>0</v>
      </c>
      <c r="N105" s="105"/>
      <c r="O105" s="19"/>
    </row>
    <row r="106" spans="2:15" s="28" customFormat="1" ht="16.5" customHeight="1">
      <c r="B106" s="103"/>
      <c r="C106" s="203" t="s">
        <v>52</v>
      </c>
      <c r="D106" s="512">
        <v>0</v>
      </c>
      <c r="E106" s="512">
        <v>0</v>
      </c>
      <c r="F106" s="512">
        <v>0</v>
      </c>
      <c r="G106" s="512">
        <v>0</v>
      </c>
      <c r="H106" s="512">
        <v>0</v>
      </c>
      <c r="I106" s="512">
        <v>0</v>
      </c>
      <c r="J106" s="512">
        <v>0</v>
      </c>
      <c r="K106" s="512">
        <v>0</v>
      </c>
      <c r="L106" s="512">
        <v>0</v>
      </c>
      <c r="M106" s="455">
        <f t="shared" si="4"/>
        <v>0</v>
      </c>
      <c r="N106" s="105"/>
      <c r="O106" s="19"/>
    </row>
    <row r="107" spans="2:15" s="25" customFormat="1" ht="16.5" customHeight="1">
      <c r="B107" s="117"/>
      <c r="C107" s="203" t="s">
        <v>53</v>
      </c>
      <c r="D107" s="512"/>
      <c r="E107" s="512"/>
      <c r="F107" s="512"/>
      <c r="G107" s="512"/>
      <c r="H107" s="512"/>
      <c r="I107" s="512"/>
      <c r="J107" s="512"/>
      <c r="K107" s="512"/>
      <c r="L107" s="512"/>
      <c r="M107" s="455">
        <f t="shared" si="4"/>
        <v>0</v>
      </c>
      <c r="N107" s="135"/>
      <c r="O107" s="36"/>
    </row>
    <row r="108" spans="2:15" s="25" customFormat="1" ht="16.5" customHeight="1">
      <c r="B108" s="117"/>
      <c r="C108" s="204" t="s">
        <v>54</v>
      </c>
      <c r="D108" s="512">
        <v>0</v>
      </c>
      <c r="E108" s="512">
        <v>0</v>
      </c>
      <c r="F108" s="512">
        <v>0.151536</v>
      </c>
      <c r="G108" s="512">
        <v>148.48949641694918</v>
      </c>
      <c r="H108" s="512">
        <v>2.6804735673153823</v>
      </c>
      <c r="I108" s="512">
        <v>0</v>
      </c>
      <c r="J108" s="512">
        <v>0</v>
      </c>
      <c r="K108" s="512">
        <v>48.141643480000006</v>
      </c>
      <c r="L108" s="512">
        <v>0</v>
      </c>
      <c r="M108" s="455">
        <f t="shared" si="4"/>
        <v>199.46314946426455</v>
      </c>
      <c r="N108" s="135"/>
      <c r="O108" s="36"/>
    </row>
    <row r="109" spans="2:15" s="38" customFormat="1" ht="16.5" customHeight="1">
      <c r="B109" s="118"/>
      <c r="C109" s="200" t="s">
        <v>45</v>
      </c>
      <c r="D109" s="518">
        <v>0</v>
      </c>
      <c r="E109" s="518">
        <v>0</v>
      </c>
      <c r="F109" s="518">
        <v>0.151536</v>
      </c>
      <c r="G109" s="518">
        <v>148.48949641694918</v>
      </c>
      <c r="H109" s="518">
        <v>2.6804735673153823</v>
      </c>
      <c r="I109" s="518">
        <v>0</v>
      </c>
      <c r="J109" s="518">
        <v>0</v>
      </c>
      <c r="K109" s="518">
        <v>48.141643480000006</v>
      </c>
      <c r="L109" s="518">
        <v>0</v>
      </c>
      <c r="M109" s="455">
        <f t="shared" si="4"/>
        <v>199.46314946426455</v>
      </c>
      <c r="N109" s="136"/>
      <c r="O109" s="37"/>
    </row>
    <row r="110" spans="2:15" s="28" customFormat="1" ht="16.5" customHeight="1">
      <c r="B110" s="103"/>
      <c r="C110" s="200" t="s">
        <v>46</v>
      </c>
      <c r="D110" s="512">
        <v>0</v>
      </c>
      <c r="E110" s="512">
        <v>0</v>
      </c>
      <c r="F110" s="512">
        <v>0</v>
      </c>
      <c r="G110" s="512">
        <v>0</v>
      </c>
      <c r="H110" s="512">
        <v>0</v>
      </c>
      <c r="I110" s="512">
        <v>0</v>
      </c>
      <c r="J110" s="512">
        <v>0</v>
      </c>
      <c r="K110" s="512">
        <v>0</v>
      </c>
      <c r="L110" s="512">
        <v>0</v>
      </c>
      <c r="M110" s="455">
        <f t="shared" si="4"/>
        <v>0</v>
      </c>
      <c r="N110" s="105"/>
      <c r="O110" s="19"/>
    </row>
    <row r="111" spans="2:15" s="25" customFormat="1" ht="24.95" customHeight="1">
      <c r="B111" s="120"/>
      <c r="C111" s="204" t="s">
        <v>55</v>
      </c>
      <c r="D111" s="518">
        <f>+SUM(D108,D99,D96)</f>
        <v>0</v>
      </c>
      <c r="E111" s="518">
        <f t="shared" ref="E111:L111" si="6">+SUM(E108,E99,E96)</f>
        <v>0</v>
      </c>
      <c r="F111" s="518">
        <f t="shared" si="6"/>
        <v>0.99379187813021697</v>
      </c>
      <c r="G111" s="518">
        <f t="shared" si="6"/>
        <v>380.89802053562642</v>
      </c>
      <c r="H111" s="518">
        <f t="shared" si="6"/>
        <v>6.4012720161307639</v>
      </c>
      <c r="I111" s="518">
        <f t="shared" si="6"/>
        <v>0</v>
      </c>
      <c r="J111" s="518">
        <f t="shared" si="6"/>
        <v>0</v>
      </c>
      <c r="K111" s="518">
        <f t="shared" si="6"/>
        <v>193.99630809000001</v>
      </c>
      <c r="L111" s="518">
        <f t="shared" si="6"/>
        <v>0</v>
      </c>
      <c r="M111" s="455">
        <f t="shared" si="4"/>
        <v>582.28939251988731</v>
      </c>
      <c r="N111" s="135"/>
      <c r="O111" s="36"/>
    </row>
    <row r="112" spans="2:15" s="170" customFormat="1" ht="16.5" customHeight="1">
      <c r="B112" s="167"/>
      <c r="C112" s="447" t="s">
        <v>56</v>
      </c>
      <c r="D112" s="461">
        <v>0</v>
      </c>
      <c r="E112" s="461">
        <v>0</v>
      </c>
      <c r="F112" s="461">
        <v>0</v>
      </c>
      <c r="G112" s="461">
        <v>0</v>
      </c>
      <c r="H112" s="461">
        <v>0</v>
      </c>
      <c r="I112" s="461">
        <v>0</v>
      </c>
      <c r="J112" s="461">
        <v>0</v>
      </c>
      <c r="K112" s="461">
        <v>0</v>
      </c>
      <c r="L112" s="461">
        <v>0</v>
      </c>
      <c r="M112" s="453">
        <f t="shared" si="4"/>
        <v>0</v>
      </c>
      <c r="N112" s="168"/>
      <c r="O112" s="169"/>
    </row>
    <row r="113" spans="2:15" s="170" customFormat="1" ht="16.5" customHeight="1">
      <c r="B113" s="171"/>
      <c r="C113" s="448" t="s">
        <v>57</v>
      </c>
      <c r="D113" s="462">
        <v>0</v>
      </c>
      <c r="E113" s="462">
        <v>0</v>
      </c>
      <c r="F113" s="462">
        <v>0</v>
      </c>
      <c r="G113" s="462">
        <v>0</v>
      </c>
      <c r="H113" s="462">
        <v>0</v>
      </c>
      <c r="I113" s="462">
        <v>0</v>
      </c>
      <c r="J113" s="462">
        <v>0</v>
      </c>
      <c r="K113" s="462">
        <v>4.0261999999999999E-2</v>
      </c>
      <c r="L113" s="462">
        <v>0</v>
      </c>
      <c r="M113" s="453">
        <f t="shared" si="4"/>
        <v>4.0261999999999999E-2</v>
      </c>
      <c r="N113" s="168"/>
      <c r="O113" s="169"/>
    </row>
    <row r="114" spans="2:15" s="25" customFormat="1" ht="24.95" customHeight="1">
      <c r="B114" s="106"/>
      <c r="C114" s="431" t="s">
        <v>68</v>
      </c>
      <c r="D114" s="191"/>
      <c r="E114" s="191"/>
      <c r="F114" s="191"/>
      <c r="G114" s="191"/>
      <c r="H114" s="191"/>
      <c r="I114" s="191"/>
      <c r="J114" s="191"/>
      <c r="K114" s="191"/>
      <c r="L114" s="191"/>
      <c r="M114" s="457"/>
      <c r="N114" s="138"/>
      <c r="O114" s="20"/>
    </row>
    <row r="115" spans="2:15" s="28" customFormat="1" ht="16.5" customHeight="1">
      <c r="B115" s="101"/>
      <c r="C115" s="204" t="s">
        <v>44</v>
      </c>
      <c r="D115" s="512">
        <v>0</v>
      </c>
      <c r="E115" s="512">
        <v>0</v>
      </c>
      <c r="F115" s="512">
        <v>0.151536</v>
      </c>
      <c r="G115" s="512">
        <v>221.18622237754553</v>
      </c>
      <c r="H115" s="512">
        <v>2.6804735673153823</v>
      </c>
      <c r="I115" s="512">
        <v>0</v>
      </c>
      <c r="J115" s="512">
        <v>0</v>
      </c>
      <c r="K115" s="512">
        <v>118.99437647959999</v>
      </c>
      <c r="L115" s="512">
        <v>0</v>
      </c>
      <c r="M115" s="455">
        <f t="shared" si="4"/>
        <v>343.01260842446089</v>
      </c>
      <c r="N115" s="105"/>
      <c r="O115" s="19"/>
    </row>
    <row r="116" spans="2:15" s="28" customFormat="1" ht="16.5" customHeight="1">
      <c r="B116" s="103"/>
      <c r="C116" s="200" t="s">
        <v>45</v>
      </c>
      <c r="D116" s="512">
        <v>0</v>
      </c>
      <c r="E116" s="512">
        <v>0</v>
      </c>
      <c r="F116" s="512">
        <v>0</v>
      </c>
      <c r="G116" s="512">
        <v>35.363519016048059</v>
      </c>
      <c r="H116" s="512">
        <v>0</v>
      </c>
      <c r="I116" s="512">
        <v>0</v>
      </c>
      <c r="J116" s="512">
        <v>0</v>
      </c>
      <c r="K116" s="512">
        <v>18.011447</v>
      </c>
      <c r="L116" s="512">
        <v>0</v>
      </c>
      <c r="M116" s="455">
        <f t="shared" si="4"/>
        <v>53.374966016048063</v>
      </c>
      <c r="N116" s="105"/>
      <c r="O116" s="19"/>
    </row>
    <row r="117" spans="2:15" s="28" customFormat="1" ht="16.5" customHeight="1">
      <c r="B117" s="103"/>
      <c r="C117" s="200" t="s">
        <v>46</v>
      </c>
      <c r="D117" s="512">
        <v>0</v>
      </c>
      <c r="E117" s="512">
        <v>0</v>
      </c>
      <c r="F117" s="512">
        <v>0.151536</v>
      </c>
      <c r="G117" s="512">
        <v>185.82270336149747</v>
      </c>
      <c r="H117" s="512">
        <v>2.6804735673153823</v>
      </c>
      <c r="I117" s="512">
        <v>0</v>
      </c>
      <c r="J117" s="512">
        <v>0</v>
      </c>
      <c r="K117" s="512">
        <v>100.98292947959999</v>
      </c>
      <c r="L117" s="512">
        <v>0</v>
      </c>
      <c r="M117" s="455">
        <f t="shared" si="4"/>
        <v>289.63764240841283</v>
      </c>
      <c r="N117" s="105"/>
      <c r="O117" s="19"/>
    </row>
    <row r="118" spans="2:15" s="28" customFormat="1" ht="16.5" customHeight="1">
      <c r="B118" s="101"/>
      <c r="C118" s="204" t="s">
        <v>47</v>
      </c>
      <c r="D118" s="512">
        <v>0</v>
      </c>
      <c r="E118" s="512">
        <v>0</v>
      </c>
      <c r="F118" s="512">
        <v>0</v>
      </c>
      <c r="G118" s="512">
        <v>44.125078527726266</v>
      </c>
      <c r="H118" s="512">
        <v>0</v>
      </c>
      <c r="I118" s="512">
        <v>0</v>
      </c>
      <c r="J118" s="512">
        <v>0</v>
      </c>
      <c r="K118" s="512">
        <v>20</v>
      </c>
      <c r="L118" s="512">
        <v>0</v>
      </c>
      <c r="M118" s="455">
        <f t="shared" si="4"/>
        <v>64.125078527726259</v>
      </c>
      <c r="N118" s="105"/>
      <c r="O118" s="19"/>
    </row>
    <row r="119" spans="2:15" s="28" customFormat="1" ht="16.5" customHeight="1">
      <c r="B119" s="101"/>
      <c r="C119" s="200" t="s">
        <v>45</v>
      </c>
      <c r="D119" s="512">
        <v>0</v>
      </c>
      <c r="E119" s="512">
        <v>0</v>
      </c>
      <c r="F119" s="512">
        <v>0</v>
      </c>
      <c r="G119" s="512">
        <v>0</v>
      </c>
      <c r="H119" s="512">
        <v>0</v>
      </c>
      <c r="I119" s="512">
        <v>0</v>
      </c>
      <c r="J119" s="512">
        <v>0</v>
      </c>
      <c r="K119" s="512">
        <v>0</v>
      </c>
      <c r="L119" s="512">
        <v>0</v>
      </c>
      <c r="M119" s="455">
        <f t="shared" si="4"/>
        <v>0</v>
      </c>
      <c r="N119" s="105"/>
      <c r="O119" s="19"/>
    </row>
    <row r="120" spans="2:15" s="28" customFormat="1" ht="16.5" customHeight="1">
      <c r="B120" s="101"/>
      <c r="C120" s="200" t="s">
        <v>46</v>
      </c>
      <c r="D120" s="528">
        <v>0</v>
      </c>
      <c r="E120" s="528">
        <v>0</v>
      </c>
      <c r="F120" s="528">
        <v>0</v>
      </c>
      <c r="G120" s="528">
        <v>44.125078527726266</v>
      </c>
      <c r="H120" s="528">
        <v>0</v>
      </c>
      <c r="I120" s="528">
        <v>0</v>
      </c>
      <c r="J120" s="528">
        <v>0</v>
      </c>
      <c r="K120" s="528">
        <v>20</v>
      </c>
      <c r="L120" s="528">
        <v>0</v>
      </c>
      <c r="M120" s="454">
        <f t="shared" si="4"/>
        <v>64.125078527726259</v>
      </c>
      <c r="N120" s="105"/>
      <c r="O120" s="19"/>
    </row>
    <row r="121" spans="2:15" s="25" customFormat="1" ht="16.5" customHeight="1">
      <c r="B121" s="117"/>
      <c r="C121" s="200" t="s">
        <v>48</v>
      </c>
      <c r="D121" s="528">
        <v>0</v>
      </c>
      <c r="E121" s="528">
        <v>0</v>
      </c>
      <c r="F121" s="528">
        <v>0</v>
      </c>
      <c r="G121" s="528">
        <v>44.125078527726266</v>
      </c>
      <c r="H121" s="528">
        <v>0</v>
      </c>
      <c r="I121" s="528">
        <v>0</v>
      </c>
      <c r="J121" s="528">
        <v>0</v>
      </c>
      <c r="K121" s="528">
        <v>20</v>
      </c>
      <c r="L121" s="528">
        <v>0</v>
      </c>
      <c r="M121" s="454">
        <f t="shared" si="4"/>
        <v>64.125078527726259</v>
      </c>
      <c r="N121" s="135"/>
      <c r="O121" s="36"/>
    </row>
    <row r="122" spans="2:15" s="28" customFormat="1" ht="16.5" customHeight="1">
      <c r="B122" s="103"/>
      <c r="C122" s="200" t="s">
        <v>49</v>
      </c>
      <c r="D122" s="528">
        <v>0</v>
      </c>
      <c r="E122" s="528">
        <v>0</v>
      </c>
      <c r="F122" s="528">
        <v>0</v>
      </c>
      <c r="G122" s="528">
        <v>0</v>
      </c>
      <c r="H122" s="528">
        <v>0</v>
      </c>
      <c r="I122" s="528">
        <v>0</v>
      </c>
      <c r="J122" s="528">
        <v>0</v>
      </c>
      <c r="K122" s="528">
        <v>0</v>
      </c>
      <c r="L122" s="528">
        <v>0</v>
      </c>
      <c r="M122" s="454">
        <f t="shared" si="4"/>
        <v>0</v>
      </c>
      <c r="N122" s="105"/>
      <c r="O122" s="19"/>
    </row>
    <row r="123" spans="2:15" s="28" customFormat="1" ht="16.5" customHeight="1">
      <c r="B123" s="103"/>
      <c r="C123" s="200" t="s">
        <v>50</v>
      </c>
      <c r="D123" s="528">
        <v>0</v>
      </c>
      <c r="E123" s="528">
        <v>0</v>
      </c>
      <c r="F123" s="528">
        <v>0</v>
      </c>
      <c r="G123" s="528">
        <v>0</v>
      </c>
      <c r="H123" s="528">
        <v>0</v>
      </c>
      <c r="I123" s="528">
        <v>0</v>
      </c>
      <c r="J123" s="528">
        <v>0</v>
      </c>
      <c r="K123" s="528">
        <v>0</v>
      </c>
      <c r="L123" s="528">
        <v>0</v>
      </c>
      <c r="M123" s="454">
        <f t="shared" si="4"/>
        <v>0</v>
      </c>
      <c r="N123" s="105"/>
      <c r="O123" s="19"/>
    </row>
    <row r="124" spans="2:15" s="28" customFormat="1" ht="16.5" customHeight="1">
      <c r="B124" s="103"/>
      <c r="C124" s="200" t="s">
        <v>51</v>
      </c>
      <c r="D124" s="528">
        <v>0</v>
      </c>
      <c r="E124" s="528">
        <v>0</v>
      </c>
      <c r="F124" s="528">
        <v>0</v>
      </c>
      <c r="G124" s="528">
        <v>0</v>
      </c>
      <c r="H124" s="528">
        <v>0</v>
      </c>
      <c r="I124" s="528">
        <v>0</v>
      </c>
      <c r="J124" s="528">
        <v>0</v>
      </c>
      <c r="K124" s="528">
        <v>0</v>
      </c>
      <c r="L124" s="528">
        <v>0</v>
      </c>
      <c r="M124" s="454">
        <f t="shared" si="4"/>
        <v>0</v>
      </c>
      <c r="N124" s="105"/>
      <c r="O124" s="19"/>
    </row>
    <row r="125" spans="2:15" s="28" customFormat="1" ht="16.5" customHeight="1">
      <c r="B125" s="103"/>
      <c r="C125" s="203" t="s">
        <v>52</v>
      </c>
      <c r="D125" s="528">
        <v>0</v>
      </c>
      <c r="E125" s="528">
        <v>0</v>
      </c>
      <c r="F125" s="528">
        <v>0</v>
      </c>
      <c r="G125" s="528">
        <v>0</v>
      </c>
      <c r="H125" s="528">
        <v>0</v>
      </c>
      <c r="I125" s="528">
        <v>0</v>
      </c>
      <c r="J125" s="528">
        <v>0</v>
      </c>
      <c r="K125" s="528">
        <v>0</v>
      </c>
      <c r="L125" s="528">
        <v>0</v>
      </c>
      <c r="M125" s="454">
        <f t="shared" si="4"/>
        <v>0</v>
      </c>
      <c r="N125" s="105"/>
      <c r="O125" s="19"/>
    </row>
    <row r="126" spans="2:15" s="25" customFormat="1" ht="16.5" customHeight="1">
      <c r="B126" s="117"/>
      <c r="C126" s="203" t="s">
        <v>53</v>
      </c>
      <c r="D126" s="528"/>
      <c r="E126" s="528"/>
      <c r="F126" s="528"/>
      <c r="G126" s="528"/>
      <c r="H126" s="528"/>
      <c r="I126" s="528"/>
      <c r="J126" s="528"/>
      <c r="K126" s="528"/>
      <c r="L126" s="528"/>
      <c r="M126" s="454">
        <f t="shared" si="4"/>
        <v>0</v>
      </c>
      <c r="N126" s="135"/>
      <c r="O126" s="36"/>
    </row>
    <row r="127" spans="2:15" s="25" customFormat="1" ht="16.5" customHeight="1">
      <c r="B127" s="117"/>
      <c r="C127" s="204" t="s">
        <v>54</v>
      </c>
      <c r="D127" s="528">
        <v>0</v>
      </c>
      <c r="E127" s="528">
        <v>0</v>
      </c>
      <c r="F127" s="528">
        <v>0.58524900000000002</v>
      </c>
      <c r="G127" s="528">
        <v>228.70184306873057</v>
      </c>
      <c r="H127" s="528">
        <v>3.6351131473153817</v>
      </c>
      <c r="I127" s="528">
        <v>0</v>
      </c>
      <c r="J127" s="528">
        <v>0</v>
      </c>
      <c r="K127" s="528">
        <v>106.73682525</v>
      </c>
      <c r="L127" s="528">
        <v>0</v>
      </c>
      <c r="M127" s="454">
        <f t="shared" si="4"/>
        <v>339.65903046604598</v>
      </c>
      <c r="N127" s="135"/>
      <c r="O127" s="36"/>
    </row>
    <row r="128" spans="2:15" s="38" customFormat="1" ht="16.5" customHeight="1">
      <c r="B128" s="118"/>
      <c r="C128" s="200" t="s">
        <v>45</v>
      </c>
      <c r="D128" s="530">
        <v>0</v>
      </c>
      <c r="E128" s="530">
        <v>0</v>
      </c>
      <c r="F128" s="530">
        <v>0.58524900000000002</v>
      </c>
      <c r="G128" s="530">
        <v>228.55185783873057</v>
      </c>
      <c r="H128" s="530">
        <v>3.6351131473153817</v>
      </c>
      <c r="I128" s="530">
        <v>0</v>
      </c>
      <c r="J128" s="530">
        <v>0</v>
      </c>
      <c r="K128" s="530">
        <v>106.60190462</v>
      </c>
      <c r="L128" s="530">
        <v>0</v>
      </c>
      <c r="M128" s="454">
        <f t="shared" si="4"/>
        <v>339.37412460604594</v>
      </c>
      <c r="N128" s="136"/>
      <c r="O128" s="37"/>
    </row>
    <row r="129" spans="2:15" s="28" customFormat="1" ht="16.5" customHeight="1">
      <c r="B129" s="103"/>
      <c r="C129" s="200" t="s">
        <v>46</v>
      </c>
      <c r="D129" s="528">
        <v>0</v>
      </c>
      <c r="E129" s="528">
        <v>0</v>
      </c>
      <c r="F129" s="528">
        <v>0</v>
      </c>
      <c r="G129" s="528">
        <v>0.14998523</v>
      </c>
      <c r="H129" s="528">
        <v>0</v>
      </c>
      <c r="I129" s="528">
        <v>0</v>
      </c>
      <c r="J129" s="528">
        <v>0</v>
      </c>
      <c r="K129" s="528">
        <v>0.13492063000000001</v>
      </c>
      <c r="L129" s="528">
        <v>0</v>
      </c>
      <c r="M129" s="454">
        <f t="shared" si="4"/>
        <v>0.28490586000000001</v>
      </c>
      <c r="N129" s="105"/>
      <c r="O129" s="19"/>
    </row>
    <row r="130" spans="2:15" s="25" customFormat="1" ht="24.95" customHeight="1">
      <c r="B130" s="120"/>
      <c r="C130" s="204" t="s">
        <v>55</v>
      </c>
      <c r="D130" s="530">
        <f>+SUM(D127,D118,D115)</f>
        <v>0</v>
      </c>
      <c r="E130" s="530">
        <f t="shared" ref="E130:L130" si="7">+SUM(E127,E118,E115)</f>
        <v>0</v>
      </c>
      <c r="F130" s="530">
        <f t="shared" si="7"/>
        <v>0.73678500000000002</v>
      </c>
      <c r="G130" s="530">
        <f t="shared" si="7"/>
        <v>494.01314397400233</v>
      </c>
      <c r="H130" s="530">
        <f t="shared" si="7"/>
        <v>6.315586714630764</v>
      </c>
      <c r="I130" s="530">
        <f t="shared" si="7"/>
        <v>0</v>
      </c>
      <c r="J130" s="530">
        <f t="shared" si="7"/>
        <v>0</v>
      </c>
      <c r="K130" s="530">
        <f t="shared" si="7"/>
        <v>245.7312017296</v>
      </c>
      <c r="L130" s="530">
        <f t="shared" si="7"/>
        <v>0</v>
      </c>
      <c r="M130" s="454">
        <f t="shared" si="4"/>
        <v>746.79671741823313</v>
      </c>
      <c r="N130" s="135"/>
      <c r="O130" s="36"/>
    </row>
    <row r="131" spans="2:15" s="170" customFormat="1" ht="16.5" customHeight="1">
      <c r="B131" s="167"/>
      <c r="C131" s="447" t="s">
        <v>56</v>
      </c>
      <c r="D131" s="458">
        <v>0</v>
      </c>
      <c r="E131" s="458">
        <v>0</v>
      </c>
      <c r="F131" s="458">
        <v>0</v>
      </c>
      <c r="G131" s="458">
        <v>0</v>
      </c>
      <c r="H131" s="458">
        <v>0</v>
      </c>
      <c r="I131" s="458">
        <v>0</v>
      </c>
      <c r="J131" s="458">
        <v>0</v>
      </c>
      <c r="K131" s="458">
        <v>0</v>
      </c>
      <c r="L131" s="458">
        <v>0</v>
      </c>
      <c r="M131" s="452">
        <f t="shared" si="4"/>
        <v>0</v>
      </c>
      <c r="N131" s="168"/>
      <c r="O131" s="169"/>
    </row>
    <row r="132" spans="2:15" s="170" customFormat="1" ht="16.5" customHeight="1">
      <c r="B132" s="171"/>
      <c r="C132" s="448" t="s">
        <v>57</v>
      </c>
      <c r="D132" s="460">
        <v>0</v>
      </c>
      <c r="E132" s="460">
        <v>0</v>
      </c>
      <c r="F132" s="460">
        <v>0.48307899999999998</v>
      </c>
      <c r="G132" s="460">
        <v>18.143866838397564</v>
      </c>
      <c r="H132" s="460">
        <v>0.613317</v>
      </c>
      <c r="I132" s="460">
        <v>0</v>
      </c>
      <c r="J132" s="460">
        <v>0</v>
      </c>
      <c r="K132" s="460">
        <v>60.564731999999999</v>
      </c>
      <c r="L132" s="460">
        <v>0</v>
      </c>
      <c r="M132" s="452">
        <f t="shared" si="4"/>
        <v>79.804994838397562</v>
      </c>
      <c r="N132" s="168"/>
      <c r="O132" s="169"/>
    </row>
    <row r="133" spans="2:15" s="25" customFormat="1" ht="24.95" customHeight="1">
      <c r="B133" s="106"/>
      <c r="C133" s="431" t="s">
        <v>69</v>
      </c>
      <c r="D133" s="532">
        <f t="shared" ref="D133:L133" si="8">+D130+D111</f>
        <v>0</v>
      </c>
      <c r="E133" s="532">
        <f t="shared" si="8"/>
        <v>0</v>
      </c>
      <c r="F133" s="532">
        <f t="shared" si="8"/>
        <v>1.7305768781302171</v>
      </c>
      <c r="G133" s="532">
        <f t="shared" si="8"/>
        <v>874.91116450962875</v>
      </c>
      <c r="H133" s="532">
        <f t="shared" si="8"/>
        <v>12.716858730761528</v>
      </c>
      <c r="I133" s="532">
        <f t="shared" si="8"/>
        <v>0</v>
      </c>
      <c r="J133" s="532">
        <f t="shared" si="8"/>
        <v>0</v>
      </c>
      <c r="K133" s="532">
        <f t="shared" si="8"/>
        <v>439.72750981960002</v>
      </c>
      <c r="L133" s="532">
        <f t="shared" si="8"/>
        <v>0</v>
      </c>
      <c r="M133" s="459">
        <f t="shared" si="4"/>
        <v>1329.0861099381204</v>
      </c>
      <c r="N133" s="138"/>
      <c r="O133" s="20"/>
    </row>
    <row r="134" spans="2:15" s="25" customFormat="1" ht="36.950000000000003" customHeight="1">
      <c r="B134" s="106"/>
      <c r="C134" s="431" t="s">
        <v>70</v>
      </c>
      <c r="D134" s="532">
        <f t="shared" ref="D134:L134" si="9">+D25+D44+D68+D91+D133</f>
        <v>16.659804441083587</v>
      </c>
      <c r="E134" s="532">
        <f t="shared" si="9"/>
        <v>36.603217119058051</v>
      </c>
      <c r="F134" s="532">
        <f t="shared" si="9"/>
        <v>2651.4339153909832</v>
      </c>
      <c r="G134" s="532">
        <f t="shared" si="9"/>
        <v>59941.064236634491</v>
      </c>
      <c r="H134" s="532">
        <f t="shared" si="9"/>
        <v>1528.3540690422244</v>
      </c>
      <c r="I134" s="532">
        <f t="shared" si="9"/>
        <v>78.115589322494358</v>
      </c>
      <c r="J134" s="532">
        <f t="shared" si="9"/>
        <v>134.73395419920229</v>
      </c>
      <c r="K134" s="532">
        <f t="shared" si="9"/>
        <v>68700.08176420824</v>
      </c>
      <c r="L134" s="532">
        <f t="shared" si="9"/>
        <v>926.48094892108043</v>
      </c>
      <c r="M134" s="459">
        <f t="shared" si="4"/>
        <v>134013.52749927886</v>
      </c>
      <c r="N134" s="138"/>
      <c r="O134" s="20"/>
    </row>
    <row r="135" spans="2:15" s="170" customFormat="1" ht="16.5" customHeight="1">
      <c r="B135" s="167"/>
      <c r="C135" s="447" t="s">
        <v>56</v>
      </c>
      <c r="D135" s="458">
        <f t="shared" ref="D135:L136" si="10">+D26+D45+D69+D92+D112+D131</f>
        <v>0</v>
      </c>
      <c r="E135" s="458">
        <f t="shared" si="10"/>
        <v>0</v>
      </c>
      <c r="F135" s="458">
        <f t="shared" si="10"/>
        <v>0</v>
      </c>
      <c r="G135" s="458">
        <f t="shared" si="10"/>
        <v>0</v>
      </c>
      <c r="H135" s="458">
        <f t="shared" si="10"/>
        <v>0</v>
      </c>
      <c r="I135" s="458">
        <f t="shared" si="10"/>
        <v>0</v>
      </c>
      <c r="J135" s="458">
        <f t="shared" si="10"/>
        <v>0</v>
      </c>
      <c r="K135" s="458">
        <f t="shared" si="10"/>
        <v>0</v>
      </c>
      <c r="L135" s="458">
        <f t="shared" si="10"/>
        <v>0</v>
      </c>
      <c r="M135" s="452">
        <f t="shared" si="4"/>
        <v>0</v>
      </c>
      <c r="N135" s="168"/>
      <c r="O135" s="169"/>
    </row>
    <row r="136" spans="2:15" s="170" customFormat="1" ht="16.5" customHeight="1">
      <c r="B136" s="167"/>
      <c r="C136" s="448" t="s">
        <v>57</v>
      </c>
      <c r="D136" s="458">
        <f t="shared" si="10"/>
        <v>3.9306457261852903</v>
      </c>
      <c r="E136" s="458">
        <f t="shared" si="10"/>
        <v>4.8882771578020137</v>
      </c>
      <c r="F136" s="458">
        <f t="shared" si="10"/>
        <v>54.413411769851479</v>
      </c>
      <c r="G136" s="458">
        <f t="shared" si="10"/>
        <v>574.45614594986716</v>
      </c>
      <c r="H136" s="458">
        <f t="shared" si="10"/>
        <v>152.74780971155857</v>
      </c>
      <c r="I136" s="458">
        <f t="shared" si="10"/>
        <v>0.74141902346999533</v>
      </c>
      <c r="J136" s="458">
        <f t="shared" si="10"/>
        <v>7.4741926554604925</v>
      </c>
      <c r="K136" s="458">
        <f t="shared" si="10"/>
        <v>455.8719006187697</v>
      </c>
      <c r="L136" s="458">
        <f t="shared" si="10"/>
        <v>15.822610192459763</v>
      </c>
      <c r="M136" s="452">
        <f>+SUM(D136:L136)</f>
        <v>1270.3464128054243</v>
      </c>
      <c r="N136" s="168"/>
      <c r="O136" s="169"/>
    </row>
    <row r="137" spans="2:15" s="41" customFormat="1" ht="16.5" customHeight="1">
      <c r="B137" s="108"/>
      <c r="C137" s="86"/>
      <c r="D137" s="87"/>
      <c r="E137" s="87"/>
      <c r="F137" s="87"/>
      <c r="G137" s="87"/>
      <c r="H137" s="87"/>
      <c r="I137" s="87"/>
      <c r="J137" s="87"/>
      <c r="K137" s="87"/>
      <c r="L137" s="87"/>
      <c r="M137" s="121"/>
      <c r="N137" s="139"/>
      <c r="O137" s="40"/>
    </row>
    <row r="138" spans="2:15"/>
    <row r="139" spans="2:15" hidden="1"/>
  </sheetData>
  <dataConsolidate/>
  <mergeCells count="6">
    <mergeCell ref="C2:M2"/>
    <mergeCell ref="C4:M4"/>
    <mergeCell ref="C5:M5"/>
    <mergeCell ref="C3:M3"/>
    <mergeCell ref="D7:M7"/>
    <mergeCell ref="D6:M6"/>
  </mergeCells>
  <conditionalFormatting sqref="D9:M9 D137:M137">
    <cfRule type="expression" dxfId="79" priority="3" stopIfTrue="1">
      <formula>AND(D9&lt;&gt;"",OR(D9&lt;0,NOT(ISNUMBER(D9))))</formula>
    </cfRule>
  </conditionalFormatting>
  <conditionalFormatting sqref="D6:M6">
    <cfRule type="expression" dxfId="78" priority="4" stopIfTrue="1">
      <formula>COUNTA(D10:M136)&lt;&gt;COUNTIF(D10:M136,"&gt;=0")</formula>
    </cfRule>
  </conditionalFormatting>
  <conditionalFormatting sqref="D10:M136">
    <cfRule type="expression" dxfId="77" priority="1" stopIfTrue="1">
      <formula>AND(D10&lt;&gt;"",OR(D10&lt;0,NOT(ISNUMBER(D10))))</formula>
    </cfRule>
  </conditionalFormatting>
  <pageMargins left="0.74803149606299213" right="0.74803149606299213" top="0.98425196850393704" bottom="0.98425196850393704" header="0.51181102362204722" footer="0.51181102362204722"/>
  <pageSetup paperSize="8" scale="60" orientation="portrait" r:id="rId1"/>
  <headerFooter alignWithMargins="0">
    <oddFooter>&amp;R2013 Triennial Central Bank Survey</oddFooter>
  </headerFooter>
  <rowBreaks count="1" manualBreakCount="1">
    <brk id="74" min="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>
    <outlinePr summaryBelow="0" summaryRight="0"/>
  </sheetPr>
  <dimension ref="A1:AB65535"/>
  <sheetViews>
    <sheetView showGridLines="0" zoomScale="70" zoomScaleNormal="70" zoomScaleSheetLayoutView="70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D9" sqref="D9"/>
    </sheetView>
  </sheetViews>
  <sheetFormatPr defaultColWidth="0" defaultRowHeight="12" zeroHeight="1"/>
  <cols>
    <col min="1" max="1" width="1.7109375" style="13" customWidth="1"/>
    <col min="2" max="2" width="1.7109375" style="15" customWidth="1"/>
    <col min="3" max="3" width="105.140625" style="15" customWidth="1"/>
    <col min="4" max="11" width="7.7109375" style="15" customWidth="1"/>
    <col min="12" max="12" width="7.7109375" style="132" customWidth="1"/>
    <col min="13" max="24" width="7.7109375" style="15" customWidth="1"/>
    <col min="25" max="26" width="8.85546875" style="15" customWidth="1"/>
    <col min="27" max="27" width="1.7109375" style="15" customWidth="1"/>
    <col min="28" max="28" width="1.7109375" style="13" customWidth="1"/>
    <col min="29" max="256" width="9.140625" style="13" hidden="1" customWidth="1"/>
    <col min="257" max="16384" width="9.140625" style="13" hidden="1"/>
  </cols>
  <sheetData>
    <row r="1" spans="2:28" s="12" customFormat="1" ht="20.100000000000001" customHeight="1">
      <c r="B1" s="239" t="s">
        <v>78</v>
      </c>
      <c r="C1" s="240"/>
      <c r="D1" s="241"/>
      <c r="E1" s="241"/>
      <c r="F1" s="241"/>
      <c r="G1" s="241"/>
      <c r="H1" s="241"/>
      <c r="I1" s="241"/>
      <c r="J1" s="241"/>
      <c r="K1" s="241"/>
      <c r="L1" s="236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1"/>
      <c r="Z1" s="242"/>
      <c r="AA1" s="237"/>
      <c r="AB1" s="29"/>
    </row>
    <row r="2" spans="2:28" s="12" customFormat="1" ht="20.100000000000001" customHeight="1">
      <c r="B2" s="238"/>
      <c r="C2" s="561" t="s">
        <v>28</v>
      </c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237"/>
      <c r="AB2" s="30"/>
    </row>
    <row r="3" spans="2:28" s="12" customFormat="1" ht="20.100000000000001" customHeight="1">
      <c r="B3" s="236"/>
      <c r="C3" s="561" t="s">
        <v>72</v>
      </c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561"/>
      <c r="X3" s="561"/>
      <c r="Y3" s="561"/>
      <c r="Z3" s="561"/>
      <c r="AA3" s="237"/>
      <c r="AB3" s="30"/>
    </row>
    <row r="4" spans="2:28" s="12" customFormat="1" ht="20.100000000000001" customHeight="1">
      <c r="B4" s="236"/>
      <c r="C4" s="561" t="s">
        <v>73</v>
      </c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1"/>
      <c r="S4" s="561"/>
      <c r="T4" s="561"/>
      <c r="U4" s="561"/>
      <c r="V4" s="561"/>
      <c r="W4" s="561"/>
      <c r="X4" s="561"/>
      <c r="Y4" s="561"/>
      <c r="Z4" s="561"/>
      <c r="AA4" s="237"/>
      <c r="AB4" s="31"/>
    </row>
    <row r="5" spans="2:28" s="12" customFormat="1" ht="20.100000000000001" customHeight="1">
      <c r="B5" s="236"/>
      <c r="C5" s="561" t="s">
        <v>74</v>
      </c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1"/>
      <c r="R5" s="561"/>
      <c r="S5" s="561"/>
      <c r="T5" s="561"/>
      <c r="U5" s="561"/>
      <c r="V5" s="561"/>
      <c r="W5" s="561"/>
      <c r="X5" s="561"/>
      <c r="Y5" s="561"/>
      <c r="Z5" s="561"/>
      <c r="AA5" s="238"/>
      <c r="AB5" s="32"/>
    </row>
    <row r="6" spans="2:28" s="12" customFormat="1" ht="39.950000000000003" customHeight="1">
      <c r="B6" s="236"/>
      <c r="C6" s="236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4"/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64"/>
      <c r="AA6" s="564"/>
      <c r="AB6" s="29"/>
    </row>
    <row r="7" spans="2:28" s="28" customFormat="1" ht="27.95" customHeight="1">
      <c r="B7" s="245"/>
      <c r="C7" s="251" t="s">
        <v>75</v>
      </c>
      <c r="D7" s="562" t="s">
        <v>79</v>
      </c>
      <c r="E7" s="562"/>
      <c r="F7" s="562"/>
      <c r="G7" s="562"/>
      <c r="H7" s="562"/>
      <c r="I7" s="562"/>
      <c r="J7" s="562"/>
      <c r="K7" s="562"/>
      <c r="L7" s="562"/>
      <c r="M7" s="562"/>
      <c r="N7" s="562"/>
      <c r="O7" s="562"/>
      <c r="P7" s="562"/>
      <c r="Q7" s="562"/>
      <c r="R7" s="562"/>
      <c r="S7" s="562"/>
      <c r="T7" s="562"/>
      <c r="U7" s="562"/>
      <c r="V7" s="562"/>
      <c r="W7" s="562"/>
      <c r="X7" s="562"/>
      <c r="Y7" s="562"/>
      <c r="Z7" s="563"/>
      <c r="AA7" s="246"/>
      <c r="AB7" s="33"/>
    </row>
    <row r="8" spans="2:28" s="28" customFormat="1" ht="27.95" customHeight="1">
      <c r="B8" s="247"/>
      <c r="C8" s="244"/>
      <c r="D8" s="249" t="s">
        <v>5</v>
      </c>
      <c r="E8" s="249" t="s">
        <v>9</v>
      </c>
      <c r="F8" s="249" t="s">
        <v>4</v>
      </c>
      <c r="G8" s="249" t="s">
        <v>3</v>
      </c>
      <c r="H8" s="249" t="s">
        <v>21</v>
      </c>
      <c r="I8" s="249" t="s">
        <v>6</v>
      </c>
      <c r="J8" s="249" t="s">
        <v>2</v>
      </c>
      <c r="K8" s="249" t="s">
        <v>11</v>
      </c>
      <c r="L8" s="250" t="s">
        <v>23</v>
      </c>
      <c r="M8" s="249" t="s">
        <v>1</v>
      </c>
      <c r="N8" s="249" t="s">
        <v>13</v>
      </c>
      <c r="O8" s="249" t="s">
        <v>14</v>
      </c>
      <c r="P8" s="249" t="s">
        <v>25</v>
      </c>
      <c r="Q8" s="249" t="s">
        <v>24</v>
      </c>
      <c r="R8" s="249" t="s">
        <v>16</v>
      </c>
      <c r="S8" s="249" t="s">
        <v>17</v>
      </c>
      <c r="T8" s="249" t="s">
        <v>8</v>
      </c>
      <c r="U8" s="249" t="s">
        <v>26</v>
      </c>
      <c r="V8" s="249" t="s">
        <v>40</v>
      </c>
      <c r="W8" s="249" t="s">
        <v>19</v>
      </c>
      <c r="X8" s="249" t="s">
        <v>20</v>
      </c>
      <c r="Y8" s="253" t="s">
        <v>77</v>
      </c>
      <c r="Z8" s="252" t="s">
        <v>55</v>
      </c>
      <c r="AA8" s="248"/>
      <c r="AB8" s="34"/>
    </row>
    <row r="9" spans="2:28" s="25" customFormat="1" ht="36.950000000000003" customHeight="1">
      <c r="B9" s="93"/>
      <c r="C9" s="283" t="s">
        <v>43</v>
      </c>
      <c r="D9" s="123"/>
      <c r="E9" s="123"/>
      <c r="F9" s="123"/>
      <c r="G9" s="123"/>
      <c r="H9" s="123"/>
      <c r="I9" s="123"/>
      <c r="J9" s="123"/>
      <c r="K9" s="123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33"/>
      <c r="AA9" s="100"/>
      <c r="AB9" s="42"/>
    </row>
    <row r="10" spans="2:28" s="28" customFormat="1" ht="16.5" customHeight="1">
      <c r="B10" s="101"/>
      <c r="C10" s="281" t="s">
        <v>44</v>
      </c>
      <c r="D10" s="110">
        <v>52.267926893299993</v>
      </c>
      <c r="E10" s="110">
        <v>0</v>
      </c>
      <c r="F10" s="110">
        <v>46.581679112300002</v>
      </c>
      <c r="G10" s="110">
        <v>17.530606374900003</v>
      </c>
      <c r="H10" s="110">
        <v>5.4212090132999995</v>
      </c>
      <c r="I10" s="110">
        <v>4793.7996499756746</v>
      </c>
      <c r="J10" s="110">
        <v>599.99299859499183</v>
      </c>
      <c r="K10" s="110">
        <v>0</v>
      </c>
      <c r="L10" s="110">
        <v>0</v>
      </c>
      <c r="M10" s="110">
        <v>90.346091266999991</v>
      </c>
      <c r="N10" s="110">
        <v>0</v>
      </c>
      <c r="O10" s="110">
        <v>0</v>
      </c>
      <c r="P10" s="110">
        <v>4.9610896700000007</v>
      </c>
      <c r="Q10" s="110">
        <v>4.8053799999999997E-3</v>
      </c>
      <c r="R10" s="471"/>
      <c r="S10" s="110">
        <v>61.380949687600008</v>
      </c>
      <c r="T10" s="110">
        <v>7.1209699200000003</v>
      </c>
      <c r="U10" s="110">
        <v>0.81546859000000005</v>
      </c>
      <c r="V10" s="110">
        <v>69.369154671000004</v>
      </c>
      <c r="W10" s="110">
        <v>0</v>
      </c>
      <c r="X10" s="110">
        <v>0.1017038329</v>
      </c>
      <c r="Y10" s="110">
        <v>18.13533988</v>
      </c>
      <c r="Z10" s="434">
        <f>SUM(D10:Y10)</f>
        <v>5767.8296428629665</v>
      </c>
      <c r="AA10" s="130"/>
      <c r="AB10" s="24"/>
    </row>
    <row r="11" spans="2:28" s="28" customFormat="1" ht="16.5" customHeight="1">
      <c r="B11" s="103"/>
      <c r="C11" s="284" t="s">
        <v>45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331.04790152735575</v>
      </c>
      <c r="J11" s="110">
        <v>69.038568999999995</v>
      </c>
      <c r="K11" s="110">
        <v>0</v>
      </c>
      <c r="L11" s="110">
        <v>0</v>
      </c>
      <c r="M11" s="110">
        <v>8</v>
      </c>
      <c r="N11" s="110">
        <v>0</v>
      </c>
      <c r="O11" s="110">
        <v>0</v>
      </c>
      <c r="P11" s="110">
        <v>0</v>
      </c>
      <c r="Q11" s="110">
        <v>0</v>
      </c>
      <c r="R11" s="471"/>
      <c r="S11" s="110">
        <v>16.238300000000002</v>
      </c>
      <c r="T11" s="110">
        <v>0.95876100000000009</v>
      </c>
      <c r="U11" s="110">
        <v>0</v>
      </c>
      <c r="V11" s="110">
        <v>10.138056000000001</v>
      </c>
      <c r="W11" s="110">
        <v>0</v>
      </c>
      <c r="X11" s="110">
        <v>0</v>
      </c>
      <c r="Y11" s="110">
        <v>0.95</v>
      </c>
      <c r="Z11" s="434">
        <f t="shared" ref="Z11:Z25" si="0">SUM(D11:Y11)</f>
        <v>436.3715875273557</v>
      </c>
      <c r="AA11" s="130"/>
      <c r="AB11" s="24"/>
    </row>
    <row r="12" spans="2:28" s="28" customFormat="1" ht="16.5" customHeight="1">
      <c r="B12" s="103"/>
      <c r="C12" s="284" t="s">
        <v>46</v>
      </c>
      <c r="D12" s="110">
        <v>52.267926893299993</v>
      </c>
      <c r="E12" s="110">
        <v>0</v>
      </c>
      <c r="F12" s="110">
        <v>46.581679112300002</v>
      </c>
      <c r="G12" s="110">
        <v>17.530606374900003</v>
      </c>
      <c r="H12" s="110">
        <v>5.4212090132999995</v>
      </c>
      <c r="I12" s="110">
        <v>4462.7517484483187</v>
      </c>
      <c r="J12" s="110">
        <v>530.95442959499178</v>
      </c>
      <c r="K12" s="110">
        <v>0</v>
      </c>
      <c r="L12" s="110">
        <v>0</v>
      </c>
      <c r="M12" s="110">
        <v>82.346091266999991</v>
      </c>
      <c r="N12" s="110">
        <v>0</v>
      </c>
      <c r="O12" s="110">
        <v>0</v>
      </c>
      <c r="P12" s="110">
        <v>4.9610896700000007</v>
      </c>
      <c r="Q12" s="110">
        <v>4.8053799999999997E-3</v>
      </c>
      <c r="R12" s="471"/>
      <c r="S12" s="110">
        <v>45.142649687600006</v>
      </c>
      <c r="T12" s="110">
        <v>6.1622089200000003</v>
      </c>
      <c r="U12" s="110">
        <v>0.81546859000000005</v>
      </c>
      <c r="V12" s="110">
        <v>59.231098671000005</v>
      </c>
      <c r="W12" s="110">
        <v>0</v>
      </c>
      <c r="X12" s="110">
        <v>0.1017038329</v>
      </c>
      <c r="Y12" s="110">
        <v>17.185339880000001</v>
      </c>
      <c r="Z12" s="434">
        <f t="shared" si="0"/>
        <v>5331.4580553356109</v>
      </c>
      <c r="AA12" s="130"/>
      <c r="AB12" s="24"/>
    </row>
    <row r="13" spans="2:28" s="28" customFormat="1" ht="16.5" customHeight="1">
      <c r="B13" s="101"/>
      <c r="C13" s="281" t="s">
        <v>47</v>
      </c>
      <c r="D13" s="110">
        <v>4.4720571500000004</v>
      </c>
      <c r="E13" s="110">
        <v>0</v>
      </c>
      <c r="F13" s="110">
        <v>5.4816313200000009</v>
      </c>
      <c r="G13" s="110">
        <v>8.4656073999999997</v>
      </c>
      <c r="H13" s="110">
        <v>1.6365699999999999</v>
      </c>
      <c r="I13" s="110">
        <v>658.46778501328731</v>
      </c>
      <c r="J13" s="110">
        <v>66.554081347041901</v>
      </c>
      <c r="K13" s="110">
        <v>0</v>
      </c>
      <c r="L13" s="110">
        <v>0</v>
      </c>
      <c r="M13" s="110">
        <v>4.2030000000000003</v>
      </c>
      <c r="N13" s="110">
        <v>0</v>
      </c>
      <c r="O13" s="110">
        <v>0</v>
      </c>
      <c r="P13" s="110">
        <v>4.6991366599999989</v>
      </c>
      <c r="Q13" s="110">
        <v>0</v>
      </c>
      <c r="R13" s="471"/>
      <c r="S13" s="110">
        <v>12.03609352</v>
      </c>
      <c r="T13" s="110">
        <v>3.9253968199999996</v>
      </c>
      <c r="U13" s="110">
        <v>0</v>
      </c>
      <c r="V13" s="110">
        <v>1.4994102899999999</v>
      </c>
      <c r="W13" s="110">
        <v>0</v>
      </c>
      <c r="X13" s="110">
        <v>1</v>
      </c>
      <c r="Y13" s="110">
        <v>1.3754597100000001</v>
      </c>
      <c r="Z13" s="434">
        <f t="shared" si="0"/>
        <v>773.81622923032921</v>
      </c>
      <c r="AA13" s="130"/>
      <c r="AB13" s="24"/>
    </row>
    <row r="14" spans="2:28" s="28" customFormat="1" ht="16.5" customHeight="1">
      <c r="B14" s="101"/>
      <c r="C14" s="284" t="s">
        <v>45</v>
      </c>
      <c r="D14" s="110">
        <v>0</v>
      </c>
      <c r="E14" s="110">
        <v>0</v>
      </c>
      <c r="F14" s="110">
        <v>1.2969720000000001E-2</v>
      </c>
      <c r="G14" s="110">
        <v>0.15667873000000004</v>
      </c>
      <c r="H14" s="110">
        <v>0</v>
      </c>
      <c r="I14" s="110">
        <v>170.16387871021362</v>
      </c>
      <c r="J14" s="110">
        <v>26.492557798848111</v>
      </c>
      <c r="K14" s="110">
        <v>0</v>
      </c>
      <c r="L14" s="110">
        <v>0</v>
      </c>
      <c r="M14" s="110">
        <v>3.1</v>
      </c>
      <c r="N14" s="110">
        <v>0</v>
      </c>
      <c r="O14" s="110">
        <v>0</v>
      </c>
      <c r="P14" s="110">
        <v>0</v>
      </c>
      <c r="Q14" s="110">
        <v>0</v>
      </c>
      <c r="R14" s="471"/>
      <c r="S14" s="110">
        <v>4.0421840000000001E-2</v>
      </c>
      <c r="T14" s="110">
        <v>2.6635510000000001E-2</v>
      </c>
      <c r="U14" s="110">
        <v>0</v>
      </c>
      <c r="V14" s="110">
        <v>0.15526599999999999</v>
      </c>
      <c r="W14" s="110">
        <v>0</v>
      </c>
      <c r="X14" s="110">
        <v>1</v>
      </c>
      <c r="Y14" s="110">
        <v>0.28926415</v>
      </c>
      <c r="Z14" s="434">
        <f t="shared" si="0"/>
        <v>201.43767245906176</v>
      </c>
      <c r="AA14" s="130"/>
      <c r="AB14" s="24"/>
    </row>
    <row r="15" spans="2:28" s="28" customFormat="1" ht="16.5" customHeight="1">
      <c r="B15" s="101"/>
      <c r="C15" s="284" t="s">
        <v>46</v>
      </c>
      <c r="D15" s="110">
        <v>4.4720571500000004</v>
      </c>
      <c r="E15" s="110">
        <v>0</v>
      </c>
      <c r="F15" s="110">
        <v>5.4686616000000008</v>
      </c>
      <c r="G15" s="110">
        <v>8.3089286700000002</v>
      </c>
      <c r="H15" s="110">
        <v>1.6365699999999999</v>
      </c>
      <c r="I15" s="110">
        <v>488.30390630307375</v>
      </c>
      <c r="J15" s="110">
        <v>40.06152354819379</v>
      </c>
      <c r="K15" s="110">
        <v>0</v>
      </c>
      <c r="L15" s="110">
        <v>0</v>
      </c>
      <c r="M15" s="110">
        <v>1.103</v>
      </c>
      <c r="N15" s="110">
        <v>0</v>
      </c>
      <c r="O15" s="110">
        <v>0</v>
      </c>
      <c r="P15" s="110">
        <v>4.6991366599999989</v>
      </c>
      <c r="Q15" s="110">
        <v>0</v>
      </c>
      <c r="R15" s="471"/>
      <c r="S15" s="110">
        <v>11.995671679999999</v>
      </c>
      <c r="T15" s="110">
        <v>3.8987613099999994</v>
      </c>
      <c r="U15" s="110">
        <v>0</v>
      </c>
      <c r="V15" s="110">
        <v>1.34414429</v>
      </c>
      <c r="W15" s="110">
        <v>0</v>
      </c>
      <c r="X15" s="110">
        <v>0</v>
      </c>
      <c r="Y15" s="110">
        <v>1.0861955600000002</v>
      </c>
      <c r="Z15" s="434">
        <f t="shared" si="0"/>
        <v>572.37855677126754</v>
      </c>
      <c r="AA15" s="130"/>
      <c r="AB15" s="24"/>
    </row>
    <row r="16" spans="2:28" s="25" customFormat="1" ht="16.5" customHeight="1">
      <c r="B16" s="117"/>
      <c r="C16" s="285" t="s">
        <v>48</v>
      </c>
      <c r="D16" s="110">
        <v>4.4720571500000004</v>
      </c>
      <c r="E16" s="110">
        <v>0</v>
      </c>
      <c r="F16" s="110">
        <v>5.3686616000000003</v>
      </c>
      <c r="G16" s="110">
        <v>8.3089286700000002</v>
      </c>
      <c r="H16" s="110">
        <v>1.6365699999999999</v>
      </c>
      <c r="I16" s="110">
        <v>559.55443578410245</v>
      </c>
      <c r="J16" s="110">
        <v>65.859119879580277</v>
      </c>
      <c r="K16" s="110">
        <v>0</v>
      </c>
      <c r="L16" s="110">
        <v>0</v>
      </c>
      <c r="M16" s="110">
        <v>4.2030000000000003</v>
      </c>
      <c r="N16" s="110">
        <v>0</v>
      </c>
      <c r="O16" s="110">
        <v>0</v>
      </c>
      <c r="P16" s="110">
        <v>4.3520286599999993</v>
      </c>
      <c r="Q16" s="110">
        <v>0</v>
      </c>
      <c r="R16" s="471"/>
      <c r="S16" s="110">
        <v>11.995671679999999</v>
      </c>
      <c r="T16" s="110">
        <v>3.7987613099999993</v>
      </c>
      <c r="U16" s="110">
        <v>0</v>
      </c>
      <c r="V16" s="110">
        <v>1.1510742900000002</v>
      </c>
      <c r="W16" s="110">
        <v>0</v>
      </c>
      <c r="X16" s="110">
        <v>0</v>
      </c>
      <c r="Y16" s="110">
        <v>0.88619555999999999</v>
      </c>
      <c r="Z16" s="434">
        <f t="shared" si="0"/>
        <v>671.58650458368265</v>
      </c>
      <c r="AA16" s="130"/>
      <c r="AB16" s="42"/>
    </row>
    <row r="17" spans="2:28" s="28" customFormat="1" ht="16.5" customHeight="1">
      <c r="B17" s="103"/>
      <c r="C17" s="284" t="s">
        <v>49</v>
      </c>
      <c r="D17" s="110">
        <v>0</v>
      </c>
      <c r="E17" s="110">
        <v>0</v>
      </c>
      <c r="F17" s="110">
        <v>0</v>
      </c>
      <c r="G17" s="110">
        <v>0.11681970000000003</v>
      </c>
      <c r="H17" s="110">
        <v>0</v>
      </c>
      <c r="I17" s="110">
        <v>9.1941047024999989</v>
      </c>
      <c r="J17" s="110">
        <v>7.2995599999999994E-2</v>
      </c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10">
        <v>0</v>
      </c>
      <c r="Q17" s="110">
        <v>0</v>
      </c>
      <c r="R17" s="471"/>
      <c r="S17" s="110">
        <v>0</v>
      </c>
      <c r="T17" s="110">
        <v>2.6635510000000001E-2</v>
      </c>
      <c r="U17" s="110">
        <v>0</v>
      </c>
      <c r="V17" s="110">
        <v>0.15526599999999999</v>
      </c>
      <c r="W17" s="110">
        <v>0</v>
      </c>
      <c r="X17" s="110">
        <v>1</v>
      </c>
      <c r="Y17" s="110">
        <v>0.21126414999999998</v>
      </c>
      <c r="Z17" s="434">
        <f t="shared" si="0"/>
        <v>10.777085662499999</v>
      </c>
      <c r="AA17" s="130"/>
      <c r="AB17" s="24"/>
    </row>
    <row r="18" spans="2:28" s="28" customFormat="1" ht="16.5" customHeight="1">
      <c r="B18" s="103"/>
      <c r="C18" s="284" t="s">
        <v>50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0.113457</v>
      </c>
      <c r="K18" s="110">
        <v>0</v>
      </c>
      <c r="L18" s="110">
        <v>0</v>
      </c>
      <c r="M18" s="110">
        <v>0</v>
      </c>
      <c r="N18" s="110">
        <v>0</v>
      </c>
      <c r="O18" s="110">
        <v>0</v>
      </c>
      <c r="P18" s="110">
        <v>0</v>
      </c>
      <c r="Q18" s="110">
        <v>0</v>
      </c>
      <c r="R18" s="471"/>
      <c r="S18" s="110">
        <v>0</v>
      </c>
      <c r="T18" s="110">
        <v>0</v>
      </c>
      <c r="U18" s="110">
        <v>0</v>
      </c>
      <c r="V18" s="110">
        <v>0</v>
      </c>
      <c r="W18" s="110">
        <v>0</v>
      </c>
      <c r="X18" s="110">
        <v>0</v>
      </c>
      <c r="Y18" s="110">
        <v>0</v>
      </c>
      <c r="Z18" s="434">
        <f t="shared" si="0"/>
        <v>0.113457</v>
      </c>
      <c r="AA18" s="130"/>
      <c r="AB18" s="24"/>
    </row>
    <row r="19" spans="2:28" s="28" customFormat="1" ht="16.5" customHeight="1">
      <c r="B19" s="103"/>
      <c r="C19" s="284" t="s">
        <v>51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56.895390116999998</v>
      </c>
      <c r="J19" s="110">
        <v>0</v>
      </c>
      <c r="K19" s="110">
        <v>0</v>
      </c>
      <c r="L19" s="110">
        <v>0</v>
      </c>
      <c r="M19" s="110">
        <v>0</v>
      </c>
      <c r="N19" s="110">
        <v>0</v>
      </c>
      <c r="O19" s="110">
        <v>0</v>
      </c>
      <c r="P19" s="110">
        <v>0</v>
      </c>
      <c r="Q19" s="110">
        <v>0</v>
      </c>
      <c r="R19" s="471"/>
      <c r="S19" s="110">
        <v>0</v>
      </c>
      <c r="T19" s="110">
        <v>0</v>
      </c>
      <c r="U19" s="110">
        <v>0</v>
      </c>
      <c r="V19" s="110">
        <v>0</v>
      </c>
      <c r="W19" s="110">
        <v>0</v>
      </c>
      <c r="X19" s="110">
        <v>0</v>
      </c>
      <c r="Y19" s="110">
        <v>0</v>
      </c>
      <c r="Z19" s="434">
        <f t="shared" si="0"/>
        <v>56.895390116999998</v>
      </c>
      <c r="AA19" s="130"/>
      <c r="AB19" s="24"/>
    </row>
    <row r="20" spans="2:28" s="28" customFormat="1" ht="16.5" customHeight="1">
      <c r="B20" s="103"/>
      <c r="C20" s="286" t="s">
        <v>52</v>
      </c>
      <c r="D20" s="110">
        <v>0</v>
      </c>
      <c r="E20" s="110">
        <v>0</v>
      </c>
      <c r="F20" s="110">
        <v>0.11296972000000001</v>
      </c>
      <c r="G20" s="110">
        <v>3.9859030000000004E-2</v>
      </c>
      <c r="H20" s="110">
        <v>0</v>
      </c>
      <c r="I20" s="110">
        <v>32.823854409684998</v>
      </c>
      <c r="J20" s="110">
        <v>0.50850886746163115</v>
      </c>
      <c r="K20" s="110">
        <v>0</v>
      </c>
      <c r="L20" s="110">
        <v>0</v>
      </c>
      <c r="M20" s="110">
        <v>0</v>
      </c>
      <c r="N20" s="110">
        <v>0</v>
      </c>
      <c r="O20" s="110">
        <v>0</v>
      </c>
      <c r="P20" s="110">
        <v>0.34710800000000003</v>
      </c>
      <c r="Q20" s="110">
        <v>0</v>
      </c>
      <c r="R20" s="471"/>
      <c r="S20" s="110">
        <v>4.0421840000000001E-2</v>
      </c>
      <c r="T20" s="110">
        <v>0.1</v>
      </c>
      <c r="U20" s="110">
        <v>0</v>
      </c>
      <c r="V20" s="110">
        <v>0.19306999999999999</v>
      </c>
      <c r="W20" s="110">
        <v>0</v>
      </c>
      <c r="X20" s="110">
        <v>0</v>
      </c>
      <c r="Y20" s="110">
        <v>0.27800000000000002</v>
      </c>
      <c r="Z20" s="434">
        <f t="shared" si="0"/>
        <v>34.443791867146622</v>
      </c>
      <c r="AA20" s="130"/>
      <c r="AB20" s="24"/>
    </row>
    <row r="21" spans="2:28" s="28" customFormat="1" ht="16.5" customHeight="1">
      <c r="B21" s="103"/>
      <c r="C21" s="287" t="s">
        <v>53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471"/>
      <c r="S21" s="110"/>
      <c r="T21" s="110"/>
      <c r="U21" s="110"/>
      <c r="V21" s="110"/>
      <c r="W21" s="110"/>
      <c r="X21" s="110"/>
      <c r="Y21" s="110"/>
      <c r="Z21" s="434">
        <f t="shared" si="0"/>
        <v>0</v>
      </c>
      <c r="AA21" s="130"/>
      <c r="AB21" s="24"/>
    </row>
    <row r="22" spans="2:28" s="25" customFormat="1" ht="16.5" customHeight="1">
      <c r="B22" s="117"/>
      <c r="C22" s="282" t="s">
        <v>54</v>
      </c>
      <c r="D22" s="110">
        <v>30.229082479999999</v>
      </c>
      <c r="E22" s="110">
        <v>0</v>
      </c>
      <c r="F22" s="110">
        <v>10.8898460422</v>
      </c>
      <c r="G22" s="110">
        <v>8.1248433208720297</v>
      </c>
      <c r="H22" s="110">
        <v>0.25304300000000002</v>
      </c>
      <c r="I22" s="110">
        <v>577.81776225061208</v>
      </c>
      <c r="J22" s="110">
        <v>35.673825569116261</v>
      </c>
      <c r="K22" s="110">
        <v>0</v>
      </c>
      <c r="L22" s="110">
        <v>0</v>
      </c>
      <c r="M22" s="110">
        <v>11.261375921900001</v>
      </c>
      <c r="N22" s="110">
        <v>0</v>
      </c>
      <c r="O22" s="110">
        <v>0</v>
      </c>
      <c r="P22" s="110">
        <v>4.4781741200000003</v>
      </c>
      <c r="Q22" s="110">
        <v>0</v>
      </c>
      <c r="R22" s="471"/>
      <c r="S22" s="110">
        <v>9.0257756699999998</v>
      </c>
      <c r="T22" s="110">
        <v>3.5483159651000005</v>
      </c>
      <c r="U22" s="110">
        <v>0</v>
      </c>
      <c r="V22" s="110">
        <v>0.23179795</v>
      </c>
      <c r="W22" s="110">
        <v>0</v>
      </c>
      <c r="X22" s="110">
        <v>0</v>
      </c>
      <c r="Y22" s="110">
        <v>8.9481421227000002</v>
      </c>
      <c r="Z22" s="434">
        <f>SUM(D22:Y22)</f>
        <v>700.48198441250031</v>
      </c>
      <c r="AA22" s="130"/>
      <c r="AB22" s="42"/>
    </row>
    <row r="23" spans="2:28" s="38" customFormat="1" ht="16.5" customHeight="1">
      <c r="B23" s="118"/>
      <c r="C23" s="284" t="s">
        <v>45</v>
      </c>
      <c r="D23" s="437">
        <v>30.181577479999998</v>
      </c>
      <c r="E23" s="437">
        <v>0</v>
      </c>
      <c r="F23" s="437">
        <v>10.874068042200001</v>
      </c>
      <c r="G23" s="437">
        <v>5.6913196956651069</v>
      </c>
      <c r="H23" s="437">
        <v>0.25304300000000002</v>
      </c>
      <c r="I23" s="437">
        <v>543.94760300392579</v>
      </c>
      <c r="J23" s="437">
        <v>30.9034538138865</v>
      </c>
      <c r="K23" s="437">
        <v>0</v>
      </c>
      <c r="L23" s="437">
        <v>0</v>
      </c>
      <c r="M23" s="437">
        <v>11.261375921900001</v>
      </c>
      <c r="N23" s="437">
        <v>0</v>
      </c>
      <c r="O23" s="437">
        <v>0</v>
      </c>
      <c r="P23" s="437">
        <v>4.4781741200000003</v>
      </c>
      <c r="Q23" s="437">
        <v>0</v>
      </c>
      <c r="R23" s="472"/>
      <c r="S23" s="437">
        <v>8.9579156700000002</v>
      </c>
      <c r="T23" s="437">
        <v>3.2361493451000003</v>
      </c>
      <c r="U23" s="437">
        <v>0</v>
      </c>
      <c r="V23" s="437">
        <v>0.23179795</v>
      </c>
      <c r="W23" s="437">
        <v>0</v>
      </c>
      <c r="X23" s="437">
        <v>0</v>
      </c>
      <c r="Y23" s="437">
        <v>8.7143781226999995</v>
      </c>
      <c r="Z23" s="434">
        <f>SUM(D23:Y23)</f>
        <v>658.73085616537742</v>
      </c>
      <c r="AA23" s="130"/>
      <c r="AB23" s="43"/>
    </row>
    <row r="24" spans="2:28" s="28" customFormat="1" ht="16.5" customHeight="1">
      <c r="B24" s="103"/>
      <c r="C24" s="284" t="s">
        <v>46</v>
      </c>
      <c r="D24" s="110">
        <v>4.7504999999999999E-2</v>
      </c>
      <c r="E24" s="110">
        <v>0</v>
      </c>
      <c r="F24" s="110">
        <v>1.5778E-2</v>
      </c>
      <c r="G24" s="110">
        <v>2.4335236252069232</v>
      </c>
      <c r="H24" s="110">
        <v>0</v>
      </c>
      <c r="I24" s="110">
        <v>33.870159246686271</v>
      </c>
      <c r="J24" s="110">
        <v>4.7703717552297586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471"/>
      <c r="S24" s="110">
        <v>6.7860000000000004E-2</v>
      </c>
      <c r="T24" s="110">
        <v>0.31216662000000001</v>
      </c>
      <c r="U24" s="110">
        <v>0</v>
      </c>
      <c r="V24" s="110">
        <v>0</v>
      </c>
      <c r="W24" s="110">
        <v>0</v>
      </c>
      <c r="X24" s="110">
        <v>0</v>
      </c>
      <c r="Y24" s="110">
        <v>0.233764</v>
      </c>
      <c r="Z24" s="434">
        <f>SUM(D24:Y24)</f>
        <v>41.751128247122956</v>
      </c>
      <c r="AA24" s="130"/>
      <c r="AB24" s="24"/>
    </row>
    <row r="25" spans="2:28" s="25" customFormat="1" ht="24.95" customHeight="1">
      <c r="B25" s="120"/>
      <c r="C25" s="282" t="s">
        <v>55</v>
      </c>
      <c r="D25" s="112">
        <f>+SUM(D22,D13,D10)</f>
        <v>86.9690665233</v>
      </c>
      <c r="E25" s="112">
        <f t="shared" ref="E25:K25" si="1">+SUM(E22,E13,E10)</f>
        <v>0</v>
      </c>
      <c r="F25" s="112">
        <f t="shared" si="1"/>
        <v>62.953156474500005</v>
      </c>
      <c r="G25" s="112">
        <f t="shared" si="1"/>
        <v>34.121057095772031</v>
      </c>
      <c r="H25" s="112">
        <f t="shared" si="1"/>
        <v>7.3108220132999993</v>
      </c>
      <c r="I25" s="112">
        <f t="shared" si="1"/>
        <v>6030.085197239574</v>
      </c>
      <c r="J25" s="112">
        <f t="shared" si="1"/>
        <v>702.22090551115002</v>
      </c>
      <c r="K25" s="112">
        <f t="shared" si="1"/>
        <v>0</v>
      </c>
      <c r="L25" s="112">
        <f>+SUM(L22,L13,L10)</f>
        <v>0</v>
      </c>
      <c r="M25" s="112">
        <f t="shared" ref="M25:Y25" si="2">+SUM(M22,M13,M10)</f>
        <v>105.81046718889999</v>
      </c>
      <c r="N25" s="112">
        <f t="shared" si="2"/>
        <v>0</v>
      </c>
      <c r="O25" s="112">
        <f t="shared" si="2"/>
        <v>0</v>
      </c>
      <c r="P25" s="112">
        <f t="shared" si="2"/>
        <v>14.138400449999999</v>
      </c>
      <c r="Q25" s="112">
        <f t="shared" si="2"/>
        <v>4.8053799999999997E-3</v>
      </c>
      <c r="R25" s="473"/>
      <c r="S25" s="112">
        <f t="shared" si="2"/>
        <v>82.442818877600004</v>
      </c>
      <c r="T25" s="112">
        <f t="shared" si="2"/>
        <v>14.5946827051</v>
      </c>
      <c r="U25" s="112">
        <f t="shared" si="2"/>
        <v>0.81546859000000005</v>
      </c>
      <c r="V25" s="112">
        <f t="shared" si="2"/>
        <v>71.100362911000005</v>
      </c>
      <c r="W25" s="112">
        <f t="shared" si="2"/>
        <v>0</v>
      </c>
      <c r="X25" s="112">
        <f t="shared" si="2"/>
        <v>1.1017038329</v>
      </c>
      <c r="Y25" s="112">
        <f t="shared" si="2"/>
        <v>28.4589417127</v>
      </c>
      <c r="Z25" s="443">
        <f t="shared" si="0"/>
        <v>7242.1278565057955</v>
      </c>
      <c r="AA25" s="107"/>
      <c r="AB25" s="42"/>
    </row>
    <row r="26" spans="2:28" s="170" customFormat="1" ht="16.5" customHeight="1">
      <c r="B26" s="167"/>
      <c r="C26" s="432" t="s">
        <v>56</v>
      </c>
      <c r="D26" s="441">
        <v>0</v>
      </c>
      <c r="E26" s="441">
        <v>0</v>
      </c>
      <c r="F26" s="441">
        <v>0</v>
      </c>
      <c r="G26" s="441">
        <v>0</v>
      </c>
      <c r="H26" s="441">
        <v>0</v>
      </c>
      <c r="I26" s="441">
        <v>0</v>
      </c>
      <c r="J26" s="441">
        <v>0</v>
      </c>
      <c r="K26" s="441">
        <v>0</v>
      </c>
      <c r="L26" s="441">
        <v>0</v>
      </c>
      <c r="M26" s="441">
        <v>0</v>
      </c>
      <c r="N26" s="441">
        <v>0</v>
      </c>
      <c r="O26" s="441">
        <v>0</v>
      </c>
      <c r="P26" s="441">
        <v>0</v>
      </c>
      <c r="Q26" s="441">
        <v>0</v>
      </c>
      <c r="R26" s="474"/>
      <c r="S26" s="441">
        <v>0</v>
      </c>
      <c r="T26" s="441">
        <v>0</v>
      </c>
      <c r="U26" s="441">
        <v>0</v>
      </c>
      <c r="V26" s="441">
        <v>0</v>
      </c>
      <c r="W26" s="441">
        <v>0</v>
      </c>
      <c r="X26" s="441">
        <v>0</v>
      </c>
      <c r="Y26" s="441">
        <v>0</v>
      </c>
      <c r="Z26" s="172">
        <v>0</v>
      </c>
      <c r="AA26" s="466"/>
      <c r="AB26" s="174"/>
    </row>
    <row r="27" spans="2:28" s="170" customFormat="1" ht="16.5" customHeight="1">
      <c r="B27" s="171"/>
      <c r="C27" s="389" t="s">
        <v>57</v>
      </c>
      <c r="D27" s="444">
        <v>30.098601769999998</v>
      </c>
      <c r="E27" s="444">
        <v>0</v>
      </c>
      <c r="F27" s="444">
        <v>7.0119100000000003</v>
      </c>
      <c r="G27" s="444">
        <v>3.6278799108720299</v>
      </c>
      <c r="H27" s="444">
        <v>0.01</v>
      </c>
      <c r="I27" s="444">
        <v>36.602036459104085</v>
      </c>
      <c r="J27" s="444">
        <v>19.756728542064824</v>
      </c>
      <c r="K27" s="444">
        <v>0</v>
      </c>
      <c r="L27" s="444">
        <v>0</v>
      </c>
      <c r="M27" s="444">
        <v>11.246970000000001</v>
      </c>
      <c r="N27" s="444">
        <v>0</v>
      </c>
      <c r="O27" s="444">
        <v>0</v>
      </c>
      <c r="P27" s="444">
        <v>4.16</v>
      </c>
      <c r="Q27" s="444">
        <v>0</v>
      </c>
      <c r="R27" s="475"/>
      <c r="S27" s="444">
        <v>3.1750239999999999E-2</v>
      </c>
      <c r="T27" s="444">
        <v>7.1884000000000003E-2</v>
      </c>
      <c r="U27" s="444">
        <v>0</v>
      </c>
      <c r="V27" s="444">
        <v>0.22</v>
      </c>
      <c r="W27" s="444">
        <v>0</v>
      </c>
      <c r="X27" s="444">
        <v>0</v>
      </c>
      <c r="Y27" s="444">
        <v>0.11407100000000001</v>
      </c>
      <c r="Z27" s="172">
        <v>112.95183192204092</v>
      </c>
      <c r="AA27" s="467"/>
      <c r="AB27" s="174"/>
    </row>
    <row r="28" spans="2:28" s="25" customFormat="1" ht="36.950000000000003" customHeight="1">
      <c r="B28" s="106"/>
      <c r="C28" s="288" t="s">
        <v>58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476"/>
      <c r="S28" s="71"/>
      <c r="T28" s="71"/>
      <c r="U28" s="71"/>
      <c r="V28" s="71"/>
      <c r="W28" s="71"/>
      <c r="X28" s="71"/>
      <c r="Y28" s="71"/>
      <c r="Z28" s="435"/>
      <c r="AA28" s="107"/>
      <c r="AB28" s="42"/>
    </row>
    <row r="29" spans="2:28" s="28" customFormat="1" ht="16.5" customHeight="1">
      <c r="B29" s="101"/>
      <c r="C29" s="281" t="s">
        <v>44</v>
      </c>
      <c r="D29" s="71">
        <v>126.86780419999999</v>
      </c>
      <c r="E29" s="71">
        <v>0</v>
      </c>
      <c r="F29" s="71">
        <v>42.27</v>
      </c>
      <c r="G29" s="71">
        <v>9.91</v>
      </c>
      <c r="H29" s="71">
        <v>0</v>
      </c>
      <c r="I29" s="71">
        <v>3717.3176184467243</v>
      </c>
      <c r="J29" s="71">
        <v>124.29165500000001</v>
      </c>
      <c r="K29" s="71">
        <v>0</v>
      </c>
      <c r="L29" s="71">
        <v>0</v>
      </c>
      <c r="M29" s="71">
        <v>225.24466900000002</v>
      </c>
      <c r="N29" s="71">
        <v>0</v>
      </c>
      <c r="O29" s="71">
        <v>3.3</v>
      </c>
      <c r="P29" s="71">
        <v>3.34</v>
      </c>
      <c r="Q29" s="71">
        <v>56.753113800000001</v>
      </c>
      <c r="R29" s="476"/>
      <c r="S29" s="71">
        <v>0</v>
      </c>
      <c r="T29" s="71">
        <v>1.58</v>
      </c>
      <c r="U29" s="71">
        <v>0.06</v>
      </c>
      <c r="V29" s="71">
        <v>1.71</v>
      </c>
      <c r="W29" s="71">
        <v>0</v>
      </c>
      <c r="X29" s="71">
        <v>13.58</v>
      </c>
      <c r="Y29" s="71">
        <v>9.0913359000000007</v>
      </c>
      <c r="Z29" s="434">
        <f>SUM(D29:Y29)</f>
        <v>4335.3161963467246</v>
      </c>
      <c r="AA29" s="130"/>
      <c r="AB29" s="24"/>
    </row>
    <row r="30" spans="2:28" s="28" customFormat="1" ht="16.5" customHeight="1">
      <c r="B30" s="103"/>
      <c r="C30" s="284" t="s">
        <v>45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476"/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0</v>
      </c>
      <c r="Z30" s="434">
        <f t="shared" ref="Z30:Z44" si="3">SUM(D30:Y30)</f>
        <v>0</v>
      </c>
      <c r="AA30" s="130"/>
      <c r="AB30" s="24"/>
    </row>
    <row r="31" spans="2:28" s="28" customFormat="1" ht="16.5" customHeight="1">
      <c r="B31" s="103"/>
      <c r="C31" s="284" t="s">
        <v>46</v>
      </c>
      <c r="D31" s="71">
        <v>126.86780419999999</v>
      </c>
      <c r="E31" s="71">
        <v>0</v>
      </c>
      <c r="F31" s="71">
        <v>42.27</v>
      </c>
      <c r="G31" s="71">
        <v>9.91</v>
      </c>
      <c r="H31" s="71">
        <v>0</v>
      </c>
      <c r="I31" s="71">
        <v>3717.3176184467243</v>
      </c>
      <c r="J31" s="71">
        <v>124.29165500000001</v>
      </c>
      <c r="K31" s="71">
        <v>0</v>
      </c>
      <c r="L31" s="71">
        <v>0</v>
      </c>
      <c r="M31" s="71">
        <v>225.24466900000002</v>
      </c>
      <c r="N31" s="71">
        <v>0</v>
      </c>
      <c r="O31" s="71">
        <v>3.3</v>
      </c>
      <c r="P31" s="71">
        <v>3.34</v>
      </c>
      <c r="Q31" s="71">
        <v>56.753113800000001</v>
      </c>
      <c r="R31" s="476"/>
      <c r="S31" s="71">
        <v>0</v>
      </c>
      <c r="T31" s="71">
        <v>1.58</v>
      </c>
      <c r="U31" s="71">
        <v>0.06</v>
      </c>
      <c r="V31" s="71">
        <v>1.71</v>
      </c>
      <c r="W31" s="71">
        <v>0</v>
      </c>
      <c r="X31" s="71">
        <v>13.58</v>
      </c>
      <c r="Y31" s="71">
        <v>9.0913359000000007</v>
      </c>
      <c r="Z31" s="434">
        <f t="shared" si="3"/>
        <v>4335.3161963467246</v>
      </c>
      <c r="AA31" s="130"/>
      <c r="AB31" s="24"/>
    </row>
    <row r="32" spans="2:28" s="28" customFormat="1" ht="16.5" customHeight="1">
      <c r="B32" s="101"/>
      <c r="C32" s="281" t="s">
        <v>47</v>
      </c>
      <c r="D32" s="71">
        <v>0.76096399999999997</v>
      </c>
      <c r="E32" s="71">
        <v>0</v>
      </c>
      <c r="F32" s="71">
        <v>0</v>
      </c>
      <c r="G32" s="71">
        <v>0</v>
      </c>
      <c r="H32" s="71">
        <v>0</v>
      </c>
      <c r="I32" s="71">
        <v>28.856795000000002</v>
      </c>
      <c r="J32" s="71">
        <v>4.3504000000000001E-2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476"/>
      <c r="S32" s="71">
        <v>0</v>
      </c>
      <c r="T32" s="71">
        <v>0</v>
      </c>
      <c r="U32" s="71">
        <v>0</v>
      </c>
      <c r="V32" s="71">
        <v>0</v>
      </c>
      <c r="W32" s="71">
        <v>0</v>
      </c>
      <c r="X32" s="71">
        <v>0</v>
      </c>
      <c r="Y32" s="71">
        <v>0.14000000000000001</v>
      </c>
      <c r="Z32" s="434">
        <f t="shared" si="3"/>
        <v>29.801263000000002</v>
      </c>
      <c r="AA32" s="130"/>
      <c r="AB32" s="24"/>
    </row>
    <row r="33" spans="2:28" s="28" customFormat="1" ht="16.5" customHeight="1">
      <c r="B33" s="101"/>
      <c r="C33" s="284" t="s">
        <v>45</v>
      </c>
      <c r="D33" s="71">
        <v>0.76096399999999997</v>
      </c>
      <c r="E33" s="71">
        <v>0</v>
      </c>
      <c r="F33" s="71">
        <v>0</v>
      </c>
      <c r="G33" s="71">
        <v>0</v>
      </c>
      <c r="H33" s="71">
        <v>0</v>
      </c>
      <c r="I33" s="71">
        <v>28.814045</v>
      </c>
      <c r="J33" s="71">
        <v>4.3504000000000001E-2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476"/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  <c r="Y33" s="71">
        <v>0.14000000000000001</v>
      </c>
      <c r="Z33" s="434">
        <f t="shared" si="3"/>
        <v>29.758513000000001</v>
      </c>
      <c r="AA33" s="130"/>
      <c r="AB33" s="24"/>
    </row>
    <row r="34" spans="2:28" s="28" customFormat="1" ht="16.5" customHeight="1">
      <c r="B34" s="101"/>
      <c r="C34" s="284" t="s">
        <v>46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4.2750000000000003E-2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476"/>
      <c r="S34" s="71">
        <v>0</v>
      </c>
      <c r="T34" s="71">
        <v>0</v>
      </c>
      <c r="U34" s="71">
        <v>0</v>
      </c>
      <c r="V34" s="71">
        <v>0</v>
      </c>
      <c r="W34" s="71">
        <v>0</v>
      </c>
      <c r="X34" s="71">
        <v>0</v>
      </c>
      <c r="Y34" s="71">
        <v>0</v>
      </c>
      <c r="Z34" s="434">
        <f t="shared" si="3"/>
        <v>4.2750000000000003E-2</v>
      </c>
      <c r="AA34" s="130"/>
      <c r="AB34" s="24"/>
    </row>
    <row r="35" spans="2:28" s="25" customFormat="1" ht="16.5" customHeight="1">
      <c r="B35" s="117"/>
      <c r="C35" s="285" t="s">
        <v>48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476"/>
      <c r="S35" s="71">
        <v>0</v>
      </c>
      <c r="T35" s="71">
        <v>0</v>
      </c>
      <c r="U35" s="71">
        <v>0</v>
      </c>
      <c r="V35" s="71">
        <v>0</v>
      </c>
      <c r="W35" s="71">
        <v>0</v>
      </c>
      <c r="X35" s="71">
        <v>0</v>
      </c>
      <c r="Y35" s="71">
        <v>0</v>
      </c>
      <c r="Z35" s="434">
        <f t="shared" si="3"/>
        <v>0</v>
      </c>
      <c r="AA35" s="130"/>
      <c r="AB35" s="42"/>
    </row>
    <row r="36" spans="2:28" s="28" customFormat="1" ht="16.5" customHeight="1">
      <c r="B36" s="103"/>
      <c r="C36" s="284" t="s">
        <v>49</v>
      </c>
      <c r="D36" s="71">
        <v>0.76096399999999997</v>
      </c>
      <c r="E36" s="71">
        <v>0</v>
      </c>
      <c r="F36" s="71">
        <v>0</v>
      </c>
      <c r="G36" s="71">
        <v>0</v>
      </c>
      <c r="H36" s="71">
        <v>0</v>
      </c>
      <c r="I36" s="71">
        <v>0.92275299999999993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1">
        <v>0</v>
      </c>
      <c r="Q36" s="71">
        <v>0</v>
      </c>
      <c r="R36" s="476"/>
      <c r="S36" s="71">
        <v>0</v>
      </c>
      <c r="T36" s="71">
        <v>0</v>
      </c>
      <c r="U36" s="71">
        <v>0</v>
      </c>
      <c r="V36" s="71">
        <v>0</v>
      </c>
      <c r="W36" s="71">
        <v>0</v>
      </c>
      <c r="X36" s="71">
        <v>0</v>
      </c>
      <c r="Y36" s="71">
        <v>0</v>
      </c>
      <c r="Z36" s="434">
        <f t="shared" si="3"/>
        <v>1.6837169999999999</v>
      </c>
      <c r="AA36" s="130"/>
      <c r="AB36" s="24"/>
    </row>
    <row r="37" spans="2:28" s="28" customFormat="1" ht="16.5" customHeight="1">
      <c r="B37" s="103"/>
      <c r="C37" s="284" t="s">
        <v>50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  <c r="O37" s="71">
        <v>0</v>
      </c>
      <c r="P37" s="71">
        <v>0</v>
      </c>
      <c r="Q37" s="71">
        <v>0</v>
      </c>
      <c r="R37" s="476"/>
      <c r="S37" s="71">
        <v>0</v>
      </c>
      <c r="T37" s="71">
        <v>0</v>
      </c>
      <c r="U37" s="71">
        <v>0</v>
      </c>
      <c r="V37" s="71">
        <v>0</v>
      </c>
      <c r="W37" s="71">
        <v>0</v>
      </c>
      <c r="X37" s="71">
        <v>0</v>
      </c>
      <c r="Y37" s="71">
        <v>0</v>
      </c>
      <c r="Z37" s="434">
        <f t="shared" si="3"/>
        <v>0</v>
      </c>
      <c r="AA37" s="130"/>
      <c r="AB37" s="24"/>
    </row>
    <row r="38" spans="2:28" s="28" customFormat="1" ht="16.5" customHeight="1">
      <c r="B38" s="103"/>
      <c r="C38" s="284" t="s">
        <v>51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71">
        <v>0</v>
      </c>
      <c r="N38" s="71">
        <v>0</v>
      </c>
      <c r="O38" s="71">
        <v>0</v>
      </c>
      <c r="P38" s="71">
        <v>0</v>
      </c>
      <c r="Q38" s="71">
        <v>0</v>
      </c>
      <c r="R38" s="476"/>
      <c r="S38" s="71">
        <v>0</v>
      </c>
      <c r="T38" s="71">
        <v>0</v>
      </c>
      <c r="U38" s="71">
        <v>0</v>
      </c>
      <c r="V38" s="71">
        <v>0</v>
      </c>
      <c r="W38" s="71">
        <v>0</v>
      </c>
      <c r="X38" s="71">
        <v>0</v>
      </c>
      <c r="Y38" s="71">
        <v>0</v>
      </c>
      <c r="Z38" s="434">
        <f t="shared" si="3"/>
        <v>0</v>
      </c>
      <c r="AA38" s="130"/>
      <c r="AB38" s="24"/>
    </row>
    <row r="39" spans="2:28" s="28" customFormat="1" ht="16.5" customHeight="1">
      <c r="B39" s="103"/>
      <c r="C39" s="286" t="s">
        <v>52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27.934042000000002</v>
      </c>
      <c r="J39" s="71">
        <v>4.3504000000000001E-2</v>
      </c>
      <c r="K39" s="71">
        <v>0</v>
      </c>
      <c r="L39" s="71">
        <v>0</v>
      </c>
      <c r="M39" s="71">
        <v>0</v>
      </c>
      <c r="N39" s="71">
        <v>0</v>
      </c>
      <c r="O39" s="71">
        <v>0</v>
      </c>
      <c r="P39" s="71">
        <v>0</v>
      </c>
      <c r="Q39" s="71">
        <v>0</v>
      </c>
      <c r="R39" s="476"/>
      <c r="S39" s="71">
        <v>0</v>
      </c>
      <c r="T39" s="71">
        <v>0</v>
      </c>
      <c r="U39" s="71">
        <v>0</v>
      </c>
      <c r="V39" s="71">
        <v>0</v>
      </c>
      <c r="W39" s="71">
        <v>0</v>
      </c>
      <c r="X39" s="71">
        <v>0</v>
      </c>
      <c r="Y39" s="71">
        <v>0.14000000000000001</v>
      </c>
      <c r="Z39" s="434">
        <f t="shared" si="3"/>
        <v>28.117546000000001</v>
      </c>
      <c r="AA39" s="130"/>
      <c r="AB39" s="24"/>
    </row>
    <row r="40" spans="2:28" s="28" customFormat="1" ht="16.5" customHeight="1">
      <c r="B40" s="103"/>
      <c r="C40" s="287" t="s">
        <v>53</v>
      </c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476"/>
      <c r="S40" s="71"/>
      <c r="T40" s="71"/>
      <c r="U40" s="71"/>
      <c r="V40" s="71"/>
      <c r="W40" s="71"/>
      <c r="X40" s="71"/>
      <c r="Y40" s="71"/>
      <c r="Z40" s="434">
        <f t="shared" si="3"/>
        <v>0</v>
      </c>
      <c r="AA40" s="130"/>
      <c r="AB40" s="24"/>
    </row>
    <row r="41" spans="2:28" s="25" customFormat="1" ht="16.5" customHeight="1">
      <c r="B41" s="117"/>
      <c r="C41" s="282" t="s">
        <v>54</v>
      </c>
      <c r="D41" s="71">
        <v>156.96449447000001</v>
      </c>
      <c r="E41" s="71">
        <v>0</v>
      </c>
      <c r="F41" s="71">
        <v>49.278000000000006</v>
      </c>
      <c r="G41" s="71">
        <v>9.91</v>
      </c>
      <c r="H41" s="71">
        <v>0.01</v>
      </c>
      <c r="I41" s="71">
        <v>1451.4736278065941</v>
      </c>
      <c r="J41" s="71">
        <v>146.68849555</v>
      </c>
      <c r="K41" s="71">
        <v>0</v>
      </c>
      <c r="L41" s="71">
        <v>0</v>
      </c>
      <c r="M41" s="71">
        <v>236.47400000000002</v>
      </c>
      <c r="N41" s="71">
        <v>0</v>
      </c>
      <c r="O41" s="71">
        <v>3.3</v>
      </c>
      <c r="P41" s="71">
        <v>7.5</v>
      </c>
      <c r="Q41" s="71">
        <v>56.753113800000001</v>
      </c>
      <c r="R41" s="476"/>
      <c r="S41" s="71">
        <v>0</v>
      </c>
      <c r="T41" s="71">
        <v>1.6400000000000001</v>
      </c>
      <c r="U41" s="71">
        <v>0.06</v>
      </c>
      <c r="V41" s="71">
        <v>1.93</v>
      </c>
      <c r="W41" s="71">
        <v>0</v>
      </c>
      <c r="X41" s="71">
        <v>13.58</v>
      </c>
      <c r="Y41" s="71">
        <v>11.781164</v>
      </c>
      <c r="Z41" s="434">
        <f t="shared" si="3"/>
        <v>2147.3428956265939</v>
      </c>
      <c r="AA41" s="130"/>
      <c r="AB41" s="42"/>
    </row>
    <row r="42" spans="2:28" s="38" customFormat="1" ht="16.5" customHeight="1">
      <c r="B42" s="118"/>
      <c r="C42" s="284" t="s">
        <v>45</v>
      </c>
      <c r="D42" s="440">
        <v>156.96449447000001</v>
      </c>
      <c r="E42" s="440">
        <v>0</v>
      </c>
      <c r="F42" s="440">
        <v>49.278000000000006</v>
      </c>
      <c r="G42" s="440">
        <v>9.91</v>
      </c>
      <c r="H42" s="440">
        <v>0.01</v>
      </c>
      <c r="I42" s="440">
        <v>1448.1965047071174</v>
      </c>
      <c r="J42" s="440">
        <v>146.68849555</v>
      </c>
      <c r="K42" s="440">
        <v>0</v>
      </c>
      <c r="L42" s="440">
        <v>0</v>
      </c>
      <c r="M42" s="440">
        <v>236.47400000000002</v>
      </c>
      <c r="N42" s="440">
        <v>0</v>
      </c>
      <c r="O42" s="440">
        <v>3.3</v>
      </c>
      <c r="P42" s="440">
        <v>7.5</v>
      </c>
      <c r="Q42" s="440">
        <v>56.753113800000001</v>
      </c>
      <c r="R42" s="477"/>
      <c r="S42" s="440">
        <v>0</v>
      </c>
      <c r="T42" s="440">
        <v>1.6400000000000001</v>
      </c>
      <c r="U42" s="440">
        <v>0.06</v>
      </c>
      <c r="V42" s="440">
        <v>1.73</v>
      </c>
      <c r="W42" s="440">
        <v>0</v>
      </c>
      <c r="X42" s="440">
        <v>13.58</v>
      </c>
      <c r="Y42" s="440">
        <v>11.781164</v>
      </c>
      <c r="Z42" s="434">
        <f t="shared" si="3"/>
        <v>2143.8657725271169</v>
      </c>
      <c r="AA42" s="468"/>
      <c r="AB42" s="43"/>
    </row>
    <row r="43" spans="2:28" s="28" customFormat="1" ht="16.5" customHeight="1">
      <c r="B43" s="103"/>
      <c r="C43" s="284" t="s">
        <v>46</v>
      </c>
      <c r="D43" s="71">
        <v>0</v>
      </c>
      <c r="E43" s="71">
        <v>0</v>
      </c>
      <c r="F43" s="71">
        <v>0</v>
      </c>
      <c r="G43" s="71">
        <v>0</v>
      </c>
      <c r="H43" s="71">
        <v>0</v>
      </c>
      <c r="I43" s="71">
        <v>3.2771230994767473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476"/>
      <c r="S43" s="71">
        <v>0</v>
      </c>
      <c r="T43" s="71">
        <v>0</v>
      </c>
      <c r="U43" s="71">
        <v>0</v>
      </c>
      <c r="V43" s="71">
        <v>0.2</v>
      </c>
      <c r="W43" s="71">
        <v>0</v>
      </c>
      <c r="X43" s="71">
        <v>0</v>
      </c>
      <c r="Y43" s="71">
        <v>0</v>
      </c>
      <c r="Z43" s="434">
        <f t="shared" si="3"/>
        <v>3.4771230994767475</v>
      </c>
      <c r="AA43" s="130"/>
      <c r="AB43" s="24"/>
    </row>
    <row r="44" spans="2:28" s="25" customFormat="1" ht="24.95" customHeight="1">
      <c r="B44" s="120"/>
      <c r="C44" s="282" t="s">
        <v>55</v>
      </c>
      <c r="D44" s="112">
        <f>+SUM(D41,D32,D29)</f>
        <v>284.59326267</v>
      </c>
      <c r="E44" s="112">
        <f t="shared" ref="E44:L44" si="4">+SUM(E41,E32,E29)</f>
        <v>0</v>
      </c>
      <c r="F44" s="112">
        <f t="shared" si="4"/>
        <v>91.548000000000002</v>
      </c>
      <c r="G44" s="112">
        <f t="shared" si="4"/>
        <v>19.82</v>
      </c>
      <c r="H44" s="112">
        <f t="shared" si="4"/>
        <v>0.01</v>
      </c>
      <c r="I44" s="112">
        <f t="shared" si="4"/>
        <v>5197.6480412533183</v>
      </c>
      <c r="J44" s="112">
        <f t="shared" si="4"/>
        <v>271.02365455</v>
      </c>
      <c r="K44" s="112">
        <f t="shared" si="4"/>
        <v>0</v>
      </c>
      <c r="L44" s="112">
        <f t="shared" si="4"/>
        <v>0</v>
      </c>
      <c r="M44" s="112">
        <f t="shared" ref="M44:Y44" si="5">+SUM(M41,M32,M29)</f>
        <v>461.71866900000003</v>
      </c>
      <c r="N44" s="112">
        <f t="shared" si="5"/>
        <v>0</v>
      </c>
      <c r="O44" s="112">
        <f t="shared" si="5"/>
        <v>6.6</v>
      </c>
      <c r="P44" s="112">
        <f t="shared" si="5"/>
        <v>10.84</v>
      </c>
      <c r="Q44" s="112">
        <f t="shared" si="5"/>
        <v>113.5062276</v>
      </c>
      <c r="R44" s="473"/>
      <c r="S44" s="112">
        <f t="shared" si="5"/>
        <v>0</v>
      </c>
      <c r="T44" s="112">
        <f t="shared" si="5"/>
        <v>3.22</v>
      </c>
      <c r="U44" s="112">
        <f t="shared" si="5"/>
        <v>0.12</v>
      </c>
      <c r="V44" s="112">
        <f t="shared" si="5"/>
        <v>3.6399999999999997</v>
      </c>
      <c r="W44" s="112">
        <f t="shared" si="5"/>
        <v>0</v>
      </c>
      <c r="X44" s="112">
        <f t="shared" si="5"/>
        <v>27.16</v>
      </c>
      <c r="Y44" s="112">
        <f t="shared" si="5"/>
        <v>21.012499900000002</v>
      </c>
      <c r="Z44" s="443">
        <f t="shared" si="3"/>
        <v>6512.4603549733192</v>
      </c>
      <c r="AA44" s="107"/>
      <c r="AB44" s="42"/>
    </row>
    <row r="45" spans="2:28" s="170" customFormat="1" ht="16.5" customHeight="1">
      <c r="B45" s="167"/>
      <c r="C45" s="432" t="s">
        <v>56</v>
      </c>
      <c r="D45" s="441">
        <v>0</v>
      </c>
      <c r="E45" s="441">
        <v>0</v>
      </c>
      <c r="F45" s="441">
        <v>0</v>
      </c>
      <c r="G45" s="441">
        <v>0</v>
      </c>
      <c r="H45" s="441">
        <v>0</v>
      </c>
      <c r="I45" s="441">
        <v>0</v>
      </c>
      <c r="J45" s="441">
        <v>0</v>
      </c>
      <c r="K45" s="441">
        <v>0</v>
      </c>
      <c r="L45" s="441">
        <v>0</v>
      </c>
      <c r="M45" s="441">
        <v>0</v>
      </c>
      <c r="N45" s="441">
        <v>0</v>
      </c>
      <c r="O45" s="441">
        <v>0</v>
      </c>
      <c r="P45" s="441">
        <v>0</v>
      </c>
      <c r="Q45" s="441">
        <v>0</v>
      </c>
      <c r="R45" s="474"/>
      <c r="S45" s="441">
        <v>0</v>
      </c>
      <c r="T45" s="441">
        <v>0</v>
      </c>
      <c r="U45" s="441">
        <v>0</v>
      </c>
      <c r="V45" s="441">
        <v>0</v>
      </c>
      <c r="W45" s="441">
        <v>0</v>
      </c>
      <c r="X45" s="441">
        <v>0</v>
      </c>
      <c r="Y45" s="441">
        <v>0</v>
      </c>
      <c r="Z45" s="172">
        <f>SUM(D45:Y45)</f>
        <v>0</v>
      </c>
      <c r="AA45" s="466"/>
      <c r="AB45" s="174"/>
    </row>
    <row r="46" spans="2:28" s="170" customFormat="1" ht="16.5" customHeight="1">
      <c r="B46" s="171"/>
      <c r="C46" s="389" t="s">
        <v>57</v>
      </c>
      <c r="D46" s="444">
        <v>156.96449447000001</v>
      </c>
      <c r="E46" s="444">
        <v>0</v>
      </c>
      <c r="F46" s="444">
        <v>49.278000000000006</v>
      </c>
      <c r="G46" s="444">
        <v>9.91</v>
      </c>
      <c r="H46" s="444">
        <v>0.01</v>
      </c>
      <c r="I46" s="444">
        <v>1289.3105590946766</v>
      </c>
      <c r="J46" s="444">
        <v>146.68849555</v>
      </c>
      <c r="K46" s="444">
        <v>0</v>
      </c>
      <c r="L46" s="444">
        <v>0</v>
      </c>
      <c r="M46" s="444">
        <v>236.47400000000002</v>
      </c>
      <c r="N46" s="444">
        <v>0</v>
      </c>
      <c r="O46" s="444">
        <v>3.3</v>
      </c>
      <c r="P46" s="444">
        <v>7.5</v>
      </c>
      <c r="Q46" s="444">
        <v>56.753113800000001</v>
      </c>
      <c r="R46" s="475"/>
      <c r="S46" s="444">
        <v>0</v>
      </c>
      <c r="T46" s="444">
        <v>1.6400000000000001</v>
      </c>
      <c r="U46" s="444">
        <v>0.06</v>
      </c>
      <c r="V46" s="444">
        <v>1.93</v>
      </c>
      <c r="W46" s="444">
        <v>0</v>
      </c>
      <c r="X46" s="444">
        <v>13.58</v>
      </c>
      <c r="Y46" s="444">
        <v>0.16</v>
      </c>
      <c r="Z46" s="172">
        <f>SUM(D46:Y46)</f>
        <v>1973.5586629146765</v>
      </c>
      <c r="AA46" s="467"/>
      <c r="AB46" s="174"/>
    </row>
    <row r="47" spans="2:28" s="170" customFormat="1" ht="16.5" customHeight="1">
      <c r="B47" s="171"/>
      <c r="C47" s="389" t="s">
        <v>59</v>
      </c>
      <c r="D47" s="445">
        <v>283.83229867</v>
      </c>
      <c r="E47" s="445">
        <v>0</v>
      </c>
      <c r="F47" s="445">
        <v>91.548000000000002</v>
      </c>
      <c r="G47" s="445">
        <v>19.82</v>
      </c>
      <c r="H47" s="445">
        <v>0.01</v>
      </c>
      <c r="I47" s="445">
        <v>2593.5369198069629</v>
      </c>
      <c r="J47" s="445">
        <v>270.98015055000002</v>
      </c>
      <c r="K47" s="445">
        <v>0</v>
      </c>
      <c r="L47" s="445">
        <v>0</v>
      </c>
      <c r="M47" s="445">
        <v>461.709</v>
      </c>
      <c r="N47" s="445">
        <v>0</v>
      </c>
      <c r="O47" s="445">
        <v>6.6</v>
      </c>
      <c r="P47" s="445">
        <v>10.84</v>
      </c>
      <c r="Q47" s="445">
        <v>113.5062276</v>
      </c>
      <c r="R47" s="478"/>
      <c r="S47" s="445">
        <v>0</v>
      </c>
      <c r="T47" s="445">
        <v>3.22</v>
      </c>
      <c r="U47" s="445">
        <v>0.12</v>
      </c>
      <c r="V47" s="445">
        <v>3.64</v>
      </c>
      <c r="W47" s="445">
        <v>0</v>
      </c>
      <c r="X47" s="445">
        <v>27.16</v>
      </c>
      <c r="Y47" s="445">
        <v>0.39777777777777779</v>
      </c>
      <c r="Z47" s="172">
        <f>SUM(D47:Y47)</f>
        <v>3886.92037440474</v>
      </c>
      <c r="AA47" s="470"/>
      <c r="AB47" s="174"/>
    </row>
    <row r="48" spans="2:28" s="28" customFormat="1" ht="24.95" customHeight="1">
      <c r="B48" s="101"/>
      <c r="C48" s="289" t="s">
        <v>60</v>
      </c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476"/>
      <c r="S48" s="71"/>
      <c r="T48" s="71"/>
      <c r="U48" s="71"/>
      <c r="V48" s="71"/>
      <c r="W48" s="71"/>
      <c r="X48" s="71"/>
      <c r="Y48" s="71"/>
      <c r="Z48" s="435"/>
      <c r="AA48" s="107"/>
      <c r="AB48" s="24"/>
    </row>
    <row r="49" spans="2:28" s="28" customFormat="1" ht="16.5" customHeight="1">
      <c r="B49" s="103"/>
      <c r="C49" s="284" t="s">
        <v>61</v>
      </c>
      <c r="D49" s="71">
        <v>284.59326267</v>
      </c>
      <c r="E49" s="71">
        <v>0</v>
      </c>
      <c r="F49" s="71">
        <v>91.548000000000002</v>
      </c>
      <c r="G49" s="71">
        <v>19.82</v>
      </c>
      <c r="H49" s="71">
        <v>0.01</v>
      </c>
      <c r="I49" s="71">
        <v>2679.5523579690839</v>
      </c>
      <c r="J49" s="71">
        <v>271.02365455</v>
      </c>
      <c r="K49" s="71">
        <v>0</v>
      </c>
      <c r="L49" s="71">
        <v>0</v>
      </c>
      <c r="M49" s="71">
        <v>461.709</v>
      </c>
      <c r="N49" s="71">
        <v>0</v>
      </c>
      <c r="O49" s="71">
        <v>6.6</v>
      </c>
      <c r="P49" s="71">
        <v>10.84</v>
      </c>
      <c r="Q49" s="71">
        <v>113.5062276</v>
      </c>
      <c r="R49" s="476"/>
      <c r="S49" s="71">
        <v>0</v>
      </c>
      <c r="T49" s="71">
        <v>3.22</v>
      </c>
      <c r="U49" s="71">
        <v>0.12</v>
      </c>
      <c r="V49" s="71">
        <v>3.54</v>
      </c>
      <c r="W49" s="71">
        <v>0</v>
      </c>
      <c r="X49" s="71">
        <v>27.16</v>
      </c>
      <c r="Y49" s="71">
        <v>0.32017190000000001</v>
      </c>
      <c r="Z49" s="434">
        <f>SUM(D49:Y49)</f>
        <v>3973.562674689083</v>
      </c>
      <c r="AA49" s="107"/>
      <c r="AB49" s="24"/>
    </row>
    <row r="50" spans="2:28" s="28" customFormat="1" ht="16.5" customHeight="1">
      <c r="B50" s="103"/>
      <c r="C50" s="284" t="s">
        <v>62</v>
      </c>
      <c r="D50" s="71">
        <v>0</v>
      </c>
      <c r="E50" s="71">
        <v>0</v>
      </c>
      <c r="F50" s="71">
        <v>0</v>
      </c>
      <c r="G50" s="71">
        <v>0</v>
      </c>
      <c r="H50" s="71">
        <v>0</v>
      </c>
      <c r="I50" s="71">
        <v>2504.2540743710101</v>
      </c>
      <c r="J50" s="71">
        <v>0</v>
      </c>
      <c r="K50" s="71">
        <v>0</v>
      </c>
      <c r="L50" s="71">
        <v>0</v>
      </c>
      <c r="M50" s="71">
        <v>9.6690000000000005E-3</v>
      </c>
      <c r="N50" s="71">
        <v>0</v>
      </c>
      <c r="O50" s="71">
        <v>0</v>
      </c>
      <c r="P50" s="71">
        <v>0</v>
      </c>
      <c r="Q50" s="71">
        <v>0</v>
      </c>
      <c r="R50" s="476"/>
      <c r="S50" s="71">
        <v>0</v>
      </c>
      <c r="T50" s="71">
        <v>0</v>
      </c>
      <c r="U50" s="71">
        <v>0</v>
      </c>
      <c r="V50" s="71">
        <v>0.1</v>
      </c>
      <c r="W50" s="71">
        <v>0</v>
      </c>
      <c r="X50" s="71">
        <v>0</v>
      </c>
      <c r="Y50" s="71">
        <v>20.692328000000003</v>
      </c>
      <c r="Z50" s="434">
        <f>SUM(D50:Y50)</f>
        <v>2525.0560713710101</v>
      </c>
      <c r="AA50" s="107"/>
      <c r="AB50" s="24"/>
    </row>
    <row r="51" spans="2:28" s="28" customFormat="1" ht="16.5" customHeight="1">
      <c r="B51" s="101"/>
      <c r="C51" s="284" t="s">
        <v>63</v>
      </c>
      <c r="D51" s="71">
        <v>0</v>
      </c>
      <c r="E51" s="71">
        <v>0</v>
      </c>
      <c r="F51" s="71">
        <v>0</v>
      </c>
      <c r="G51" s="71">
        <v>0</v>
      </c>
      <c r="H51" s="71">
        <v>0</v>
      </c>
      <c r="I51" s="71">
        <v>13.841608965900001</v>
      </c>
      <c r="J51" s="71">
        <v>0</v>
      </c>
      <c r="K51" s="71">
        <v>0</v>
      </c>
      <c r="L51" s="71">
        <v>0</v>
      </c>
      <c r="M51" s="71">
        <v>0</v>
      </c>
      <c r="N51" s="71">
        <v>0</v>
      </c>
      <c r="O51" s="71">
        <v>0</v>
      </c>
      <c r="P51" s="71">
        <v>0</v>
      </c>
      <c r="Q51" s="71">
        <v>0</v>
      </c>
      <c r="R51" s="476"/>
      <c r="S51" s="71">
        <v>0</v>
      </c>
      <c r="T51" s="71">
        <v>0</v>
      </c>
      <c r="U51" s="71">
        <v>0</v>
      </c>
      <c r="V51" s="71">
        <v>0</v>
      </c>
      <c r="W51" s="71">
        <v>0</v>
      </c>
      <c r="X51" s="71">
        <v>0</v>
      </c>
      <c r="Y51" s="71">
        <v>0</v>
      </c>
      <c r="Z51" s="434">
        <f>SUM(D51:Y51)</f>
        <v>13.841608965900001</v>
      </c>
      <c r="AA51" s="107"/>
      <c r="AB51" s="24"/>
    </row>
    <row r="52" spans="2:28" s="25" customFormat="1" ht="36.950000000000003" customHeight="1">
      <c r="B52" s="106"/>
      <c r="C52" s="288" t="s">
        <v>64</v>
      </c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479"/>
      <c r="S52" s="79"/>
      <c r="T52" s="79"/>
      <c r="U52" s="79"/>
      <c r="V52" s="79"/>
      <c r="W52" s="79"/>
      <c r="X52" s="79"/>
      <c r="Y52" s="79"/>
      <c r="Z52" s="436"/>
      <c r="AA52" s="107"/>
      <c r="AB52" s="42"/>
    </row>
    <row r="53" spans="2:28" s="28" customFormat="1" ht="16.5" customHeight="1">
      <c r="B53" s="101"/>
      <c r="C53" s="281" t="s">
        <v>44</v>
      </c>
      <c r="D53" s="71">
        <v>95.055507570000017</v>
      </c>
      <c r="E53" s="71">
        <v>0</v>
      </c>
      <c r="F53" s="71">
        <v>178.39728452719601</v>
      </c>
      <c r="G53" s="71">
        <v>1986.7394523949997</v>
      </c>
      <c r="H53" s="71">
        <v>166.14311508485397</v>
      </c>
      <c r="I53" s="71">
        <v>32689.879414429997</v>
      </c>
      <c r="J53" s="71">
        <v>1300.3972385659999</v>
      </c>
      <c r="K53" s="71">
        <v>3.2225220000000006E-2</v>
      </c>
      <c r="L53" s="71">
        <v>0</v>
      </c>
      <c r="M53" s="71">
        <v>508.94509398999998</v>
      </c>
      <c r="N53" s="71">
        <v>0</v>
      </c>
      <c r="O53" s="71">
        <v>5.6823199999999994E-3</v>
      </c>
      <c r="P53" s="71">
        <v>120.092051273293</v>
      </c>
      <c r="Q53" s="71">
        <v>0</v>
      </c>
      <c r="R53" s="476"/>
      <c r="S53" s="71">
        <v>171.55879360162899</v>
      </c>
      <c r="T53" s="71">
        <v>321.27660281109996</v>
      </c>
      <c r="U53" s="71">
        <v>0</v>
      </c>
      <c r="V53" s="71">
        <v>225.77385919885398</v>
      </c>
      <c r="W53" s="71">
        <v>0</v>
      </c>
      <c r="X53" s="71">
        <v>1.1365113499999999</v>
      </c>
      <c r="Y53" s="71">
        <v>3138.9074151898044</v>
      </c>
      <c r="Z53" s="434">
        <f>SUM(D53:Y53)</f>
        <v>40904.340247527725</v>
      </c>
      <c r="AA53" s="130"/>
      <c r="AB53" s="24"/>
    </row>
    <row r="54" spans="2:28" s="28" customFormat="1" ht="16.5" customHeight="1">
      <c r="B54" s="103"/>
      <c r="C54" s="284" t="s">
        <v>45</v>
      </c>
      <c r="D54" s="71">
        <v>0</v>
      </c>
      <c r="E54" s="71">
        <v>0</v>
      </c>
      <c r="F54" s="71">
        <v>0</v>
      </c>
      <c r="G54" s="71">
        <v>0</v>
      </c>
      <c r="H54" s="71">
        <v>0.46229300000000001</v>
      </c>
      <c r="I54" s="71">
        <v>618.23974212999997</v>
      </c>
      <c r="J54" s="71">
        <v>0</v>
      </c>
      <c r="K54" s="71">
        <v>0</v>
      </c>
      <c r="L54" s="71">
        <v>0</v>
      </c>
      <c r="M54" s="71">
        <v>0</v>
      </c>
      <c r="N54" s="71">
        <v>0</v>
      </c>
      <c r="O54" s="71">
        <v>0</v>
      </c>
      <c r="P54" s="71">
        <v>0.49105399999999999</v>
      </c>
      <c r="Q54" s="71">
        <v>0</v>
      </c>
      <c r="R54" s="476"/>
      <c r="S54" s="71">
        <v>0</v>
      </c>
      <c r="T54" s="71">
        <v>0.99307100000000004</v>
      </c>
      <c r="U54" s="71">
        <v>0</v>
      </c>
      <c r="V54" s="71">
        <v>0</v>
      </c>
      <c r="W54" s="71">
        <v>0</v>
      </c>
      <c r="X54" s="71">
        <v>0</v>
      </c>
      <c r="Y54" s="71">
        <v>24.448932999999997</v>
      </c>
      <c r="Z54" s="434">
        <f t="shared" ref="Z54:Z68" si="6">SUM(D54:Y54)</f>
        <v>644.63509312999997</v>
      </c>
      <c r="AA54" s="130"/>
      <c r="AB54" s="24"/>
    </row>
    <row r="55" spans="2:28" s="28" customFormat="1" ht="16.5" customHeight="1">
      <c r="B55" s="103"/>
      <c r="C55" s="284" t="s">
        <v>46</v>
      </c>
      <c r="D55" s="71">
        <v>95.055507570000017</v>
      </c>
      <c r="E55" s="71">
        <v>0</v>
      </c>
      <c r="F55" s="71">
        <v>178.39728452719601</v>
      </c>
      <c r="G55" s="71">
        <v>1986.7394523949997</v>
      </c>
      <c r="H55" s="71">
        <v>165.68082208485399</v>
      </c>
      <c r="I55" s="71">
        <v>32071.639672299996</v>
      </c>
      <c r="J55" s="71">
        <v>1300.3972385659999</v>
      </c>
      <c r="K55" s="71">
        <v>3.2225220000000006E-2</v>
      </c>
      <c r="L55" s="71">
        <v>0</v>
      </c>
      <c r="M55" s="71">
        <v>508.94509398999998</v>
      </c>
      <c r="N55" s="71">
        <v>0</v>
      </c>
      <c r="O55" s="71">
        <v>5.6823199999999994E-3</v>
      </c>
      <c r="P55" s="71">
        <v>119.60099727329299</v>
      </c>
      <c r="Q55" s="71">
        <v>0</v>
      </c>
      <c r="R55" s="476"/>
      <c r="S55" s="71">
        <v>171.55879360162899</v>
      </c>
      <c r="T55" s="71">
        <v>320.28353181109998</v>
      </c>
      <c r="U55" s="71">
        <v>0</v>
      </c>
      <c r="V55" s="71">
        <v>225.77385919885398</v>
      </c>
      <c r="W55" s="71">
        <v>0</v>
      </c>
      <c r="X55" s="71">
        <v>1.1365113499999999</v>
      </c>
      <c r="Y55" s="71">
        <v>3114.4584821898043</v>
      </c>
      <c r="Z55" s="434">
        <f t="shared" si="6"/>
        <v>40259.705154397729</v>
      </c>
      <c r="AA55" s="130"/>
      <c r="AB55" s="24"/>
    </row>
    <row r="56" spans="2:28" s="28" customFormat="1" ht="16.5" customHeight="1">
      <c r="B56" s="101"/>
      <c r="C56" s="281" t="s">
        <v>47</v>
      </c>
      <c r="D56" s="71">
        <v>7.5713000000000003E-2</v>
      </c>
      <c r="E56" s="71">
        <v>0</v>
      </c>
      <c r="F56" s="71">
        <v>2.7311573300000003</v>
      </c>
      <c r="G56" s="71">
        <v>658.23106870999993</v>
      </c>
      <c r="H56" s="71">
        <v>40.534961000000003</v>
      </c>
      <c r="I56" s="71">
        <v>1100.2544352059099</v>
      </c>
      <c r="J56" s="71">
        <v>295.40272347999996</v>
      </c>
      <c r="K56" s="71">
        <v>0</v>
      </c>
      <c r="L56" s="71">
        <v>0</v>
      </c>
      <c r="M56" s="71">
        <v>0</v>
      </c>
      <c r="N56" s="71">
        <v>0</v>
      </c>
      <c r="O56" s="71">
        <v>0</v>
      </c>
      <c r="P56" s="71">
        <v>11.270593000000002</v>
      </c>
      <c r="Q56" s="71">
        <v>0</v>
      </c>
      <c r="R56" s="476"/>
      <c r="S56" s="71">
        <v>1.3363638400000002</v>
      </c>
      <c r="T56" s="71">
        <v>16.301977000000001</v>
      </c>
      <c r="U56" s="71">
        <v>0</v>
      </c>
      <c r="V56" s="71">
        <v>98.990853999999999</v>
      </c>
      <c r="W56" s="71">
        <v>0</v>
      </c>
      <c r="X56" s="71">
        <v>2.1380710000000001</v>
      </c>
      <c r="Y56" s="71">
        <v>90.399519560000002</v>
      </c>
      <c r="Z56" s="434">
        <f t="shared" si="6"/>
        <v>2317.6674371259101</v>
      </c>
      <c r="AA56" s="130"/>
      <c r="AB56" s="24"/>
    </row>
    <row r="57" spans="2:28" s="28" customFormat="1" ht="16.5" customHeight="1">
      <c r="B57" s="101"/>
      <c r="C57" s="284" t="s">
        <v>45</v>
      </c>
      <c r="D57" s="71">
        <v>0</v>
      </c>
      <c r="E57" s="71">
        <v>0</v>
      </c>
      <c r="F57" s="71">
        <v>0</v>
      </c>
      <c r="G57" s="71">
        <v>0</v>
      </c>
      <c r="H57" s="71">
        <v>0</v>
      </c>
      <c r="I57" s="71">
        <v>52.536227287500012</v>
      </c>
      <c r="J57" s="71">
        <v>0</v>
      </c>
      <c r="K57" s="71">
        <v>0</v>
      </c>
      <c r="L57" s="71">
        <v>0</v>
      </c>
      <c r="M57" s="71">
        <v>0</v>
      </c>
      <c r="N57" s="71">
        <v>0</v>
      </c>
      <c r="O57" s="71">
        <v>0</v>
      </c>
      <c r="P57" s="71">
        <v>0</v>
      </c>
      <c r="Q57" s="71">
        <v>0</v>
      </c>
      <c r="R57" s="476"/>
      <c r="S57" s="71">
        <v>0</v>
      </c>
      <c r="T57" s="71">
        <v>0</v>
      </c>
      <c r="U57" s="71">
        <v>0</v>
      </c>
      <c r="V57" s="71">
        <v>0</v>
      </c>
      <c r="W57" s="71">
        <v>0</v>
      </c>
      <c r="X57" s="71">
        <v>2</v>
      </c>
      <c r="Y57" s="71">
        <v>0</v>
      </c>
      <c r="Z57" s="434">
        <f t="shared" si="6"/>
        <v>54.536227287500012</v>
      </c>
      <c r="AA57" s="130"/>
      <c r="AB57" s="24"/>
    </row>
    <row r="58" spans="2:28" s="28" customFormat="1" ht="16.5" customHeight="1">
      <c r="B58" s="101"/>
      <c r="C58" s="284" t="s">
        <v>46</v>
      </c>
      <c r="D58" s="71">
        <v>7.5713000000000003E-2</v>
      </c>
      <c r="E58" s="71">
        <v>0</v>
      </c>
      <c r="F58" s="71">
        <v>2.7311573300000003</v>
      </c>
      <c r="G58" s="71">
        <v>658.23106870999993</v>
      </c>
      <c r="H58" s="71">
        <v>40.534961000000003</v>
      </c>
      <c r="I58" s="71">
        <v>1047.7182079184099</v>
      </c>
      <c r="J58" s="71">
        <v>295.40272347999996</v>
      </c>
      <c r="K58" s="71">
        <v>0</v>
      </c>
      <c r="L58" s="71">
        <v>0</v>
      </c>
      <c r="M58" s="71">
        <v>0</v>
      </c>
      <c r="N58" s="71">
        <v>0</v>
      </c>
      <c r="O58" s="71">
        <v>0</v>
      </c>
      <c r="P58" s="71">
        <v>11.270593000000002</v>
      </c>
      <c r="Q58" s="71">
        <v>0</v>
      </c>
      <c r="R58" s="476"/>
      <c r="S58" s="71">
        <v>1.3363638400000002</v>
      </c>
      <c r="T58" s="71">
        <v>16.301977000000001</v>
      </c>
      <c r="U58" s="71">
        <v>0</v>
      </c>
      <c r="V58" s="71">
        <v>98.990853999999999</v>
      </c>
      <c r="W58" s="71">
        <v>0</v>
      </c>
      <c r="X58" s="71">
        <v>0.138071</v>
      </c>
      <c r="Y58" s="71">
        <v>90.399519560000002</v>
      </c>
      <c r="Z58" s="434">
        <f t="shared" si="6"/>
        <v>2263.1312098384101</v>
      </c>
      <c r="AA58" s="130"/>
      <c r="AB58" s="24"/>
    </row>
    <row r="59" spans="2:28" s="25" customFormat="1" ht="16.5" customHeight="1">
      <c r="B59" s="117"/>
      <c r="C59" s="285" t="s">
        <v>48</v>
      </c>
      <c r="D59" s="71">
        <v>7.5713000000000003E-2</v>
      </c>
      <c r="E59" s="71">
        <v>0</v>
      </c>
      <c r="F59" s="71">
        <v>2.7311573300000003</v>
      </c>
      <c r="G59" s="71">
        <v>657.20617070999992</v>
      </c>
      <c r="H59" s="71">
        <v>40.534961000000003</v>
      </c>
      <c r="I59" s="71">
        <v>873.99991491840979</v>
      </c>
      <c r="J59" s="71">
        <v>294.55237147999998</v>
      </c>
      <c r="K59" s="71">
        <v>0</v>
      </c>
      <c r="L59" s="71">
        <v>0</v>
      </c>
      <c r="M59" s="71">
        <v>0</v>
      </c>
      <c r="N59" s="71">
        <v>0</v>
      </c>
      <c r="O59" s="71">
        <v>0</v>
      </c>
      <c r="P59" s="71">
        <v>8.0847460000000009</v>
      </c>
      <c r="Q59" s="71">
        <v>0</v>
      </c>
      <c r="R59" s="476"/>
      <c r="S59" s="71">
        <v>1.3363638400000002</v>
      </c>
      <c r="T59" s="71">
        <v>16.301977000000001</v>
      </c>
      <c r="U59" s="71">
        <v>0</v>
      </c>
      <c r="V59" s="71">
        <v>98.990853999999999</v>
      </c>
      <c r="W59" s="71">
        <v>0</v>
      </c>
      <c r="X59" s="71">
        <v>0</v>
      </c>
      <c r="Y59" s="71">
        <v>73.450264559999994</v>
      </c>
      <c r="Z59" s="434">
        <f t="shared" si="6"/>
        <v>2067.2644938384096</v>
      </c>
      <c r="AA59" s="130"/>
      <c r="AB59" s="42"/>
    </row>
    <row r="60" spans="2:28" s="28" customFormat="1" ht="16.5" customHeight="1">
      <c r="B60" s="103"/>
      <c r="C60" s="284" t="s">
        <v>49</v>
      </c>
      <c r="D60" s="71">
        <v>0</v>
      </c>
      <c r="E60" s="71">
        <v>0</v>
      </c>
      <c r="F60" s="71">
        <v>0</v>
      </c>
      <c r="G60" s="71">
        <v>0</v>
      </c>
      <c r="H60" s="71">
        <v>0</v>
      </c>
      <c r="I60" s="71">
        <v>34.390907287500006</v>
      </c>
      <c r="J60" s="71">
        <v>0</v>
      </c>
      <c r="K60" s="71">
        <v>0</v>
      </c>
      <c r="L60" s="71">
        <v>0</v>
      </c>
      <c r="M60" s="71">
        <v>0</v>
      </c>
      <c r="N60" s="71">
        <v>0</v>
      </c>
      <c r="O60" s="71">
        <v>0</v>
      </c>
      <c r="P60" s="71">
        <v>0</v>
      </c>
      <c r="Q60" s="71">
        <v>0</v>
      </c>
      <c r="R60" s="476"/>
      <c r="S60" s="71">
        <v>0</v>
      </c>
      <c r="T60" s="71">
        <v>0</v>
      </c>
      <c r="U60" s="71">
        <v>0</v>
      </c>
      <c r="V60" s="71">
        <v>0</v>
      </c>
      <c r="W60" s="71">
        <v>0</v>
      </c>
      <c r="X60" s="71">
        <v>2</v>
      </c>
      <c r="Y60" s="71">
        <v>0</v>
      </c>
      <c r="Z60" s="434">
        <f t="shared" si="6"/>
        <v>36.390907287500006</v>
      </c>
      <c r="AA60" s="130"/>
      <c r="AB60" s="24"/>
    </row>
    <row r="61" spans="2:28" s="28" customFormat="1" ht="16.5" customHeight="1">
      <c r="B61" s="103"/>
      <c r="C61" s="284" t="s">
        <v>50</v>
      </c>
      <c r="D61" s="71">
        <v>0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  <c r="J61" s="71">
        <v>0</v>
      </c>
      <c r="K61" s="71">
        <v>0</v>
      </c>
      <c r="L61" s="71">
        <v>0</v>
      </c>
      <c r="M61" s="71">
        <v>0</v>
      </c>
      <c r="N61" s="71">
        <v>0</v>
      </c>
      <c r="O61" s="71">
        <v>0</v>
      </c>
      <c r="P61" s="71">
        <v>0</v>
      </c>
      <c r="Q61" s="71">
        <v>0</v>
      </c>
      <c r="R61" s="476"/>
      <c r="S61" s="71">
        <v>0</v>
      </c>
      <c r="T61" s="71">
        <v>0</v>
      </c>
      <c r="U61" s="71">
        <v>0</v>
      </c>
      <c r="V61" s="71">
        <v>0</v>
      </c>
      <c r="W61" s="71">
        <v>0</v>
      </c>
      <c r="X61" s="71">
        <v>0</v>
      </c>
      <c r="Y61" s="71">
        <v>0</v>
      </c>
      <c r="Z61" s="434">
        <f t="shared" si="6"/>
        <v>0</v>
      </c>
      <c r="AA61" s="130"/>
      <c r="AB61" s="24"/>
    </row>
    <row r="62" spans="2:28" s="28" customFormat="1" ht="16.5" customHeight="1">
      <c r="B62" s="103"/>
      <c r="C62" s="284" t="s">
        <v>51</v>
      </c>
      <c r="D62" s="71">
        <v>0</v>
      </c>
      <c r="E62" s="71">
        <v>0</v>
      </c>
      <c r="F62" s="71">
        <v>0</v>
      </c>
      <c r="G62" s="71">
        <v>0</v>
      </c>
      <c r="H62" s="71">
        <v>0</v>
      </c>
      <c r="I62" s="71">
        <v>0</v>
      </c>
      <c r="J62" s="71">
        <v>0</v>
      </c>
      <c r="K62" s="71">
        <v>0</v>
      </c>
      <c r="L62" s="71">
        <v>0</v>
      </c>
      <c r="M62" s="71">
        <v>0</v>
      </c>
      <c r="N62" s="71">
        <v>0</v>
      </c>
      <c r="O62" s="71">
        <v>0</v>
      </c>
      <c r="P62" s="71">
        <v>0</v>
      </c>
      <c r="Q62" s="71">
        <v>0</v>
      </c>
      <c r="R62" s="476"/>
      <c r="S62" s="71">
        <v>0</v>
      </c>
      <c r="T62" s="71">
        <v>0</v>
      </c>
      <c r="U62" s="71">
        <v>0</v>
      </c>
      <c r="V62" s="71">
        <v>0</v>
      </c>
      <c r="W62" s="71">
        <v>0</v>
      </c>
      <c r="X62" s="71">
        <v>0</v>
      </c>
      <c r="Y62" s="71">
        <v>0</v>
      </c>
      <c r="Z62" s="434">
        <f t="shared" si="6"/>
        <v>0</v>
      </c>
      <c r="AA62" s="130"/>
      <c r="AB62" s="24"/>
    </row>
    <row r="63" spans="2:28" s="28" customFormat="1" ht="16.5" customHeight="1">
      <c r="B63" s="103"/>
      <c r="C63" s="286" t="s">
        <v>52</v>
      </c>
      <c r="D63" s="71">
        <v>0</v>
      </c>
      <c r="E63" s="71">
        <v>0</v>
      </c>
      <c r="F63" s="71">
        <v>0</v>
      </c>
      <c r="G63" s="71">
        <v>1.0248980000000001</v>
      </c>
      <c r="H63" s="71">
        <v>0</v>
      </c>
      <c r="I63" s="71">
        <v>191.86361299999999</v>
      </c>
      <c r="J63" s="71">
        <v>0.850352</v>
      </c>
      <c r="K63" s="71">
        <v>0</v>
      </c>
      <c r="L63" s="71">
        <v>0</v>
      </c>
      <c r="M63" s="71">
        <v>0</v>
      </c>
      <c r="N63" s="71">
        <v>0</v>
      </c>
      <c r="O63" s="71">
        <v>0</v>
      </c>
      <c r="P63" s="71">
        <v>3.1858469999999999</v>
      </c>
      <c r="Q63" s="71">
        <v>0</v>
      </c>
      <c r="R63" s="476"/>
      <c r="S63" s="71">
        <v>0</v>
      </c>
      <c r="T63" s="71">
        <v>0</v>
      </c>
      <c r="U63" s="71">
        <v>0</v>
      </c>
      <c r="V63" s="71">
        <v>0</v>
      </c>
      <c r="W63" s="71">
        <v>0</v>
      </c>
      <c r="X63" s="71">
        <v>0.138071</v>
      </c>
      <c r="Y63" s="71">
        <v>16.949255000000001</v>
      </c>
      <c r="Z63" s="434">
        <f t="shared" si="6"/>
        <v>214.01203599999997</v>
      </c>
      <c r="AA63" s="130"/>
      <c r="AB63" s="24"/>
    </row>
    <row r="64" spans="2:28" s="28" customFormat="1" ht="16.5" customHeight="1">
      <c r="B64" s="103"/>
      <c r="C64" s="287" t="s">
        <v>53</v>
      </c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476"/>
      <c r="S64" s="71"/>
      <c r="T64" s="71"/>
      <c r="U64" s="71"/>
      <c r="V64" s="71"/>
      <c r="W64" s="71"/>
      <c r="X64" s="71"/>
      <c r="Y64" s="71"/>
      <c r="Z64" s="434">
        <f t="shared" si="6"/>
        <v>0</v>
      </c>
      <c r="AA64" s="130"/>
      <c r="AB64" s="24"/>
    </row>
    <row r="65" spans="2:28" s="25" customFormat="1" ht="16.5" customHeight="1">
      <c r="B65" s="117"/>
      <c r="C65" s="282" t="s">
        <v>54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109.90639136999999</v>
      </c>
      <c r="J65" s="71">
        <v>0.200715</v>
      </c>
      <c r="K65" s="71">
        <v>0</v>
      </c>
      <c r="L65" s="71">
        <v>0</v>
      </c>
      <c r="M65" s="71">
        <v>0</v>
      </c>
      <c r="N65" s="71">
        <v>0</v>
      </c>
      <c r="O65" s="71">
        <v>0</v>
      </c>
      <c r="P65" s="71">
        <v>127.53277558000001</v>
      </c>
      <c r="Q65" s="71">
        <v>0</v>
      </c>
      <c r="R65" s="476"/>
      <c r="S65" s="71">
        <v>0</v>
      </c>
      <c r="T65" s="71">
        <v>0</v>
      </c>
      <c r="U65" s="71">
        <v>0</v>
      </c>
      <c r="V65" s="71">
        <v>0</v>
      </c>
      <c r="W65" s="71">
        <v>0</v>
      </c>
      <c r="X65" s="71">
        <v>0</v>
      </c>
      <c r="Y65" s="71">
        <v>0</v>
      </c>
      <c r="Z65" s="434">
        <f t="shared" si="6"/>
        <v>237.63988195000002</v>
      </c>
      <c r="AA65" s="130"/>
      <c r="AB65" s="42"/>
    </row>
    <row r="66" spans="2:28" s="38" customFormat="1" ht="16.5" customHeight="1">
      <c r="B66" s="118"/>
      <c r="C66" s="284" t="s">
        <v>45</v>
      </c>
      <c r="D66" s="440">
        <v>0</v>
      </c>
      <c r="E66" s="440">
        <v>0</v>
      </c>
      <c r="F66" s="440">
        <v>0</v>
      </c>
      <c r="G66" s="440">
        <v>0</v>
      </c>
      <c r="H66" s="440">
        <v>0</v>
      </c>
      <c r="I66" s="440">
        <v>109.90639136999999</v>
      </c>
      <c r="J66" s="440">
        <v>0.200715</v>
      </c>
      <c r="K66" s="440">
        <v>0</v>
      </c>
      <c r="L66" s="440">
        <v>0</v>
      </c>
      <c r="M66" s="440">
        <v>0</v>
      </c>
      <c r="N66" s="440">
        <v>0</v>
      </c>
      <c r="O66" s="440">
        <v>0</v>
      </c>
      <c r="P66" s="440">
        <v>0</v>
      </c>
      <c r="Q66" s="440">
        <v>0</v>
      </c>
      <c r="R66" s="477"/>
      <c r="S66" s="440">
        <v>0</v>
      </c>
      <c r="T66" s="440">
        <v>0</v>
      </c>
      <c r="U66" s="440">
        <v>0</v>
      </c>
      <c r="V66" s="440">
        <v>0</v>
      </c>
      <c r="W66" s="440">
        <v>0</v>
      </c>
      <c r="X66" s="440">
        <v>0</v>
      </c>
      <c r="Y66" s="440">
        <v>0</v>
      </c>
      <c r="Z66" s="434">
        <f t="shared" si="6"/>
        <v>110.10710637</v>
      </c>
      <c r="AA66" s="468"/>
      <c r="AB66" s="43"/>
    </row>
    <row r="67" spans="2:28" s="28" customFormat="1" ht="16.5" customHeight="1">
      <c r="B67" s="103"/>
      <c r="C67" s="284" t="s">
        <v>46</v>
      </c>
      <c r="D67" s="71">
        <v>0</v>
      </c>
      <c r="E67" s="71">
        <v>0</v>
      </c>
      <c r="F67" s="71">
        <v>0</v>
      </c>
      <c r="G67" s="71">
        <v>0</v>
      </c>
      <c r="H67" s="71">
        <v>0</v>
      </c>
      <c r="I67" s="71">
        <v>0</v>
      </c>
      <c r="J67" s="71">
        <v>0</v>
      </c>
      <c r="K67" s="71">
        <v>0</v>
      </c>
      <c r="L67" s="71">
        <v>0</v>
      </c>
      <c r="M67" s="71">
        <v>0</v>
      </c>
      <c r="N67" s="71">
        <v>0</v>
      </c>
      <c r="O67" s="71">
        <v>0</v>
      </c>
      <c r="P67" s="71">
        <v>127.53277558000001</v>
      </c>
      <c r="Q67" s="71">
        <v>0</v>
      </c>
      <c r="R67" s="476"/>
      <c r="S67" s="71">
        <v>0</v>
      </c>
      <c r="T67" s="71">
        <v>0</v>
      </c>
      <c r="U67" s="71">
        <v>0</v>
      </c>
      <c r="V67" s="71">
        <v>0</v>
      </c>
      <c r="W67" s="71">
        <v>0</v>
      </c>
      <c r="X67" s="71">
        <v>0</v>
      </c>
      <c r="Y67" s="71">
        <v>0</v>
      </c>
      <c r="Z67" s="434">
        <f t="shared" si="6"/>
        <v>127.53277558000001</v>
      </c>
      <c r="AA67" s="130"/>
      <c r="AB67" s="24"/>
    </row>
    <row r="68" spans="2:28" s="25" customFormat="1" ht="24.95" customHeight="1">
      <c r="B68" s="120"/>
      <c r="C68" s="282" t="s">
        <v>55</v>
      </c>
      <c r="D68" s="112">
        <f>+SUM(D65,D56,D53)</f>
        <v>95.131220570000011</v>
      </c>
      <c r="E68" s="112">
        <f t="shared" ref="E68:L68" si="7">+SUM(E65,E56,E53)</f>
        <v>0</v>
      </c>
      <c r="F68" s="112">
        <f t="shared" si="7"/>
        <v>181.12844185719601</v>
      </c>
      <c r="G68" s="112">
        <f t="shared" si="7"/>
        <v>2644.9705211049995</v>
      </c>
      <c r="H68" s="112">
        <f t="shared" si="7"/>
        <v>206.67807608485398</v>
      </c>
      <c r="I68" s="112">
        <f t="shared" si="7"/>
        <v>33900.040241005911</v>
      </c>
      <c r="J68" s="112">
        <f t="shared" si="7"/>
        <v>1596.000677046</v>
      </c>
      <c r="K68" s="112">
        <f t="shared" si="7"/>
        <v>3.2225220000000006E-2</v>
      </c>
      <c r="L68" s="112">
        <f t="shared" si="7"/>
        <v>0</v>
      </c>
      <c r="M68" s="112">
        <f t="shared" ref="M68:Y68" si="8">+SUM(M65,M56,M53)</f>
        <v>508.94509398999998</v>
      </c>
      <c r="N68" s="112">
        <f t="shared" si="8"/>
        <v>0</v>
      </c>
      <c r="O68" s="112">
        <f t="shared" si="8"/>
        <v>5.6823199999999994E-3</v>
      </c>
      <c r="P68" s="112">
        <f t="shared" si="8"/>
        <v>258.89541985329299</v>
      </c>
      <c r="Q68" s="112">
        <f t="shared" si="8"/>
        <v>0</v>
      </c>
      <c r="R68" s="473"/>
      <c r="S68" s="112">
        <f t="shared" si="8"/>
        <v>172.89515744162898</v>
      </c>
      <c r="T68" s="112">
        <f t="shared" si="8"/>
        <v>337.57857981109998</v>
      </c>
      <c r="U68" s="112">
        <f t="shared" si="8"/>
        <v>0</v>
      </c>
      <c r="V68" s="112">
        <f t="shared" si="8"/>
        <v>324.764713198854</v>
      </c>
      <c r="W68" s="112">
        <f t="shared" si="8"/>
        <v>0</v>
      </c>
      <c r="X68" s="112">
        <f t="shared" si="8"/>
        <v>3.2745823500000002</v>
      </c>
      <c r="Y68" s="112">
        <f t="shared" si="8"/>
        <v>3229.3069347498044</v>
      </c>
      <c r="Z68" s="443">
        <f t="shared" si="6"/>
        <v>43459.647566603642</v>
      </c>
      <c r="AA68" s="107"/>
      <c r="AB68" s="42"/>
    </row>
    <row r="69" spans="2:28" s="170" customFormat="1" ht="16.5" customHeight="1">
      <c r="B69" s="167"/>
      <c r="C69" s="432" t="s">
        <v>56</v>
      </c>
      <c r="D69" s="438">
        <v>0</v>
      </c>
      <c r="E69" s="438">
        <v>0</v>
      </c>
      <c r="F69" s="438">
        <v>0</v>
      </c>
      <c r="G69" s="438">
        <v>0</v>
      </c>
      <c r="H69" s="438">
        <v>0</v>
      </c>
      <c r="I69" s="438">
        <v>0</v>
      </c>
      <c r="J69" s="438">
        <v>0</v>
      </c>
      <c r="K69" s="438">
        <v>0</v>
      </c>
      <c r="L69" s="438">
        <v>0</v>
      </c>
      <c r="M69" s="438">
        <v>0</v>
      </c>
      <c r="N69" s="438">
        <v>0</v>
      </c>
      <c r="O69" s="438">
        <v>0</v>
      </c>
      <c r="P69" s="438">
        <v>0</v>
      </c>
      <c r="Q69" s="438">
        <v>0</v>
      </c>
      <c r="R69" s="480"/>
      <c r="S69" s="438">
        <v>0</v>
      </c>
      <c r="T69" s="438">
        <v>0</v>
      </c>
      <c r="U69" s="438">
        <v>0</v>
      </c>
      <c r="V69" s="438">
        <v>0</v>
      </c>
      <c r="W69" s="438">
        <v>0</v>
      </c>
      <c r="X69" s="438">
        <v>0</v>
      </c>
      <c r="Y69" s="438">
        <v>0</v>
      </c>
      <c r="Z69" s="172">
        <f>SUM(D69:Y69)</f>
        <v>0</v>
      </c>
      <c r="AA69" s="466"/>
      <c r="AB69" s="174"/>
    </row>
    <row r="70" spans="2:28" s="170" customFormat="1" ht="16.5" customHeight="1">
      <c r="B70" s="171"/>
      <c r="C70" s="389" t="s">
        <v>57</v>
      </c>
      <c r="D70" s="439">
        <v>0</v>
      </c>
      <c r="E70" s="439">
        <v>0</v>
      </c>
      <c r="F70" s="439">
        <v>0</v>
      </c>
      <c r="G70" s="439">
        <v>0</v>
      </c>
      <c r="H70" s="439">
        <v>0</v>
      </c>
      <c r="I70" s="439">
        <v>0</v>
      </c>
      <c r="J70" s="439">
        <v>0</v>
      </c>
      <c r="K70" s="439">
        <v>0</v>
      </c>
      <c r="L70" s="439">
        <v>0</v>
      </c>
      <c r="M70" s="439">
        <v>0</v>
      </c>
      <c r="N70" s="439">
        <v>0</v>
      </c>
      <c r="O70" s="439">
        <v>0</v>
      </c>
      <c r="P70" s="439">
        <v>0</v>
      </c>
      <c r="Q70" s="439">
        <v>0</v>
      </c>
      <c r="R70" s="481"/>
      <c r="S70" s="439">
        <v>0</v>
      </c>
      <c r="T70" s="439">
        <v>0</v>
      </c>
      <c r="U70" s="439">
        <v>0</v>
      </c>
      <c r="V70" s="439">
        <v>0</v>
      </c>
      <c r="W70" s="439">
        <v>0</v>
      </c>
      <c r="X70" s="439">
        <v>0</v>
      </c>
      <c r="Y70" s="439">
        <v>0</v>
      </c>
      <c r="Z70" s="172">
        <f>SUM(D70:Y70)</f>
        <v>0</v>
      </c>
      <c r="AA70" s="467"/>
      <c r="AB70" s="174"/>
    </row>
    <row r="71" spans="2:28" s="28" customFormat="1" ht="24.95" customHeight="1">
      <c r="B71" s="101"/>
      <c r="C71" s="289" t="s">
        <v>60</v>
      </c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471"/>
      <c r="S71" s="110"/>
      <c r="T71" s="110"/>
      <c r="U71" s="110"/>
      <c r="V71" s="110"/>
      <c r="W71" s="110"/>
      <c r="X71" s="110"/>
      <c r="Y71" s="110"/>
      <c r="Z71" s="435"/>
      <c r="AA71" s="107"/>
      <c r="AB71" s="24"/>
    </row>
    <row r="72" spans="2:28" s="28" customFormat="1" ht="16.5" customHeight="1">
      <c r="B72" s="103"/>
      <c r="C72" s="284" t="s">
        <v>61</v>
      </c>
      <c r="D72" s="110">
        <v>83.329233000000002</v>
      </c>
      <c r="E72" s="110">
        <v>0</v>
      </c>
      <c r="F72" s="110">
        <v>172.12414577719605</v>
      </c>
      <c r="G72" s="110">
        <v>2234.8090211049994</v>
      </c>
      <c r="H72" s="110">
        <v>205.13943221485397</v>
      </c>
      <c r="I72" s="110">
        <v>29682.301547370007</v>
      </c>
      <c r="J72" s="110">
        <v>1579.8880880459999</v>
      </c>
      <c r="K72" s="110">
        <v>3.2225220000000006E-2</v>
      </c>
      <c r="L72" s="110">
        <v>0</v>
      </c>
      <c r="M72" s="110">
        <v>501.95112</v>
      </c>
      <c r="N72" s="110">
        <v>0</v>
      </c>
      <c r="O72" s="110">
        <v>0</v>
      </c>
      <c r="P72" s="110">
        <v>168.15079970329302</v>
      </c>
      <c r="Q72" s="110">
        <v>0</v>
      </c>
      <c r="R72" s="471"/>
      <c r="S72" s="110">
        <v>163.18026173000001</v>
      </c>
      <c r="T72" s="110">
        <v>234.73272004591496</v>
      </c>
      <c r="U72" s="110">
        <v>0</v>
      </c>
      <c r="V72" s="110">
        <v>324.764713198854</v>
      </c>
      <c r="W72" s="110">
        <v>0</v>
      </c>
      <c r="X72" s="110">
        <v>1.1539883499999999</v>
      </c>
      <c r="Y72" s="110">
        <v>2600.964835332551</v>
      </c>
      <c r="Z72" s="434">
        <f>SUM(D72:Y72)</f>
        <v>37952.522131093669</v>
      </c>
      <c r="AA72" s="107"/>
      <c r="AB72" s="24"/>
    </row>
    <row r="73" spans="2:28" s="28" customFormat="1" ht="16.5" customHeight="1">
      <c r="B73" s="103"/>
      <c r="C73" s="284" t="s">
        <v>62</v>
      </c>
      <c r="D73" s="110">
        <v>11.80198757</v>
      </c>
      <c r="E73" s="110">
        <v>0</v>
      </c>
      <c r="F73" s="110">
        <v>9.0042960799999996</v>
      </c>
      <c r="G73" s="110">
        <v>410.16150000000005</v>
      </c>
      <c r="H73" s="110">
        <v>1.5386438699999998</v>
      </c>
      <c r="I73" s="110">
        <v>4055.4827677484091</v>
      </c>
      <c r="J73" s="110">
        <v>16.039337</v>
      </c>
      <c r="K73" s="110">
        <v>0</v>
      </c>
      <c r="L73" s="110">
        <v>0</v>
      </c>
      <c r="M73" s="110">
        <v>6.9939739899999998</v>
      </c>
      <c r="N73" s="110">
        <v>0</v>
      </c>
      <c r="O73" s="110">
        <v>5.6823199999999994E-3</v>
      </c>
      <c r="P73" s="110">
        <v>90.744620149999989</v>
      </c>
      <c r="Q73" s="110">
        <v>0</v>
      </c>
      <c r="R73" s="471"/>
      <c r="S73" s="110">
        <v>9.7148957116290013</v>
      </c>
      <c r="T73" s="110">
        <v>102.84585978999999</v>
      </c>
      <c r="U73" s="110">
        <v>0</v>
      </c>
      <c r="V73" s="110">
        <v>0</v>
      </c>
      <c r="W73" s="110">
        <v>0</v>
      </c>
      <c r="X73" s="110">
        <v>2.1205940000000001</v>
      </c>
      <c r="Y73" s="110">
        <v>628.34209941725419</v>
      </c>
      <c r="Z73" s="434">
        <f>SUM(D73:Y73)</f>
        <v>5344.7962576472919</v>
      </c>
      <c r="AA73" s="107"/>
      <c r="AB73" s="24"/>
    </row>
    <row r="74" spans="2:28" s="28" customFormat="1" ht="16.5" customHeight="1">
      <c r="B74" s="101"/>
      <c r="C74" s="284" t="s">
        <v>63</v>
      </c>
      <c r="D74" s="110">
        <v>0</v>
      </c>
      <c r="E74" s="110">
        <v>0</v>
      </c>
      <c r="F74" s="110">
        <v>0</v>
      </c>
      <c r="G74" s="110">
        <v>0</v>
      </c>
      <c r="H74" s="110">
        <v>0</v>
      </c>
      <c r="I74" s="110">
        <v>162.255925985332</v>
      </c>
      <c r="J74" s="110">
        <v>7.3251999999999998E-2</v>
      </c>
      <c r="K74" s="110">
        <v>0</v>
      </c>
      <c r="L74" s="110">
        <v>0</v>
      </c>
      <c r="M74" s="110">
        <v>0</v>
      </c>
      <c r="N74" s="110">
        <v>0</v>
      </c>
      <c r="O74" s="110">
        <v>0</v>
      </c>
      <c r="P74" s="110">
        <v>0</v>
      </c>
      <c r="Q74" s="110">
        <v>0</v>
      </c>
      <c r="R74" s="471"/>
      <c r="S74" s="110">
        <v>0</v>
      </c>
      <c r="T74" s="110">
        <v>0</v>
      </c>
      <c r="U74" s="110">
        <v>0</v>
      </c>
      <c r="V74" s="110">
        <v>0</v>
      </c>
      <c r="W74" s="110">
        <v>0</v>
      </c>
      <c r="X74" s="110">
        <v>0</v>
      </c>
      <c r="Y74" s="110">
        <v>0</v>
      </c>
      <c r="Z74" s="434">
        <f>SUM(D74:Y74)</f>
        <v>162.329177985332</v>
      </c>
      <c r="AA74" s="107"/>
      <c r="AB74" s="24"/>
    </row>
    <row r="75" spans="2:28" s="25" customFormat="1" ht="36.950000000000003" customHeight="1">
      <c r="B75" s="106"/>
      <c r="C75" s="283" t="s">
        <v>65</v>
      </c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482"/>
      <c r="S75" s="115"/>
      <c r="T75" s="115"/>
      <c r="U75" s="115"/>
      <c r="V75" s="115"/>
      <c r="W75" s="115"/>
      <c r="X75" s="115"/>
      <c r="Y75" s="115"/>
      <c r="Z75" s="436"/>
      <c r="AA75" s="107"/>
      <c r="AB75" s="42"/>
    </row>
    <row r="76" spans="2:28" s="28" customFormat="1" ht="16.5" customHeight="1">
      <c r="B76" s="101"/>
      <c r="C76" s="281" t="s">
        <v>44</v>
      </c>
      <c r="D76" s="110">
        <v>0</v>
      </c>
      <c r="E76" s="110">
        <v>0</v>
      </c>
      <c r="F76" s="110">
        <v>0</v>
      </c>
      <c r="G76" s="110">
        <v>0</v>
      </c>
      <c r="H76" s="110">
        <v>0</v>
      </c>
      <c r="I76" s="110">
        <v>1422.6399999999999</v>
      </c>
      <c r="J76" s="110">
        <v>0</v>
      </c>
      <c r="K76" s="110">
        <v>0</v>
      </c>
      <c r="L76" s="110">
        <v>0</v>
      </c>
      <c r="M76" s="110">
        <v>0</v>
      </c>
      <c r="N76" s="110">
        <v>0</v>
      </c>
      <c r="O76" s="110">
        <v>0</v>
      </c>
      <c r="P76" s="110">
        <v>0</v>
      </c>
      <c r="Q76" s="110">
        <v>0</v>
      </c>
      <c r="R76" s="471"/>
      <c r="S76" s="110">
        <v>0</v>
      </c>
      <c r="T76" s="110">
        <v>0</v>
      </c>
      <c r="U76" s="110">
        <v>0</v>
      </c>
      <c r="V76" s="110">
        <v>0</v>
      </c>
      <c r="W76" s="110">
        <v>0</v>
      </c>
      <c r="X76" s="110">
        <v>0</v>
      </c>
      <c r="Y76" s="110">
        <v>0</v>
      </c>
      <c r="Z76" s="434">
        <f>SUM(D76:Y76)</f>
        <v>1422.6399999999999</v>
      </c>
      <c r="AA76" s="130"/>
      <c r="AB76" s="24"/>
    </row>
    <row r="77" spans="2:28" s="28" customFormat="1" ht="16.5" customHeight="1">
      <c r="B77" s="103"/>
      <c r="C77" s="284" t="s">
        <v>45</v>
      </c>
      <c r="D77" s="110">
        <v>0</v>
      </c>
      <c r="E77" s="110">
        <v>0</v>
      </c>
      <c r="F77" s="110">
        <v>0</v>
      </c>
      <c r="G77" s="110">
        <v>0</v>
      </c>
      <c r="H77" s="110">
        <v>0</v>
      </c>
      <c r="I77" s="110">
        <v>800</v>
      </c>
      <c r="J77" s="110">
        <v>0</v>
      </c>
      <c r="K77" s="110">
        <v>0</v>
      </c>
      <c r="L77" s="110">
        <v>0</v>
      </c>
      <c r="M77" s="110">
        <v>0</v>
      </c>
      <c r="N77" s="110">
        <v>0</v>
      </c>
      <c r="O77" s="110">
        <v>0</v>
      </c>
      <c r="P77" s="110">
        <v>0</v>
      </c>
      <c r="Q77" s="110">
        <v>0</v>
      </c>
      <c r="R77" s="471"/>
      <c r="S77" s="110">
        <v>0</v>
      </c>
      <c r="T77" s="110">
        <v>0</v>
      </c>
      <c r="U77" s="110">
        <v>0</v>
      </c>
      <c r="V77" s="110">
        <v>0</v>
      </c>
      <c r="W77" s="110">
        <v>0</v>
      </c>
      <c r="X77" s="110">
        <v>0</v>
      </c>
      <c r="Y77" s="110">
        <v>0</v>
      </c>
      <c r="Z77" s="434">
        <f t="shared" ref="Z77:Z91" si="9">SUM(D77:Y77)</f>
        <v>800</v>
      </c>
      <c r="AA77" s="130"/>
      <c r="AB77" s="24"/>
    </row>
    <row r="78" spans="2:28" s="28" customFormat="1" ht="16.5" customHeight="1">
      <c r="B78" s="103"/>
      <c r="C78" s="284" t="s">
        <v>46</v>
      </c>
      <c r="D78" s="110">
        <v>0</v>
      </c>
      <c r="E78" s="110">
        <v>0</v>
      </c>
      <c r="F78" s="110">
        <v>0</v>
      </c>
      <c r="G78" s="110">
        <v>0</v>
      </c>
      <c r="H78" s="110">
        <v>0</v>
      </c>
      <c r="I78" s="110">
        <v>622.64</v>
      </c>
      <c r="J78" s="110">
        <v>0</v>
      </c>
      <c r="K78" s="110">
        <v>0</v>
      </c>
      <c r="L78" s="110">
        <v>0</v>
      </c>
      <c r="M78" s="110">
        <v>0</v>
      </c>
      <c r="N78" s="110">
        <v>0</v>
      </c>
      <c r="O78" s="110">
        <v>0</v>
      </c>
      <c r="P78" s="110">
        <v>0</v>
      </c>
      <c r="Q78" s="110">
        <v>0</v>
      </c>
      <c r="R78" s="471"/>
      <c r="S78" s="110">
        <v>0</v>
      </c>
      <c r="T78" s="110">
        <v>0</v>
      </c>
      <c r="U78" s="110">
        <v>0</v>
      </c>
      <c r="V78" s="110">
        <v>0</v>
      </c>
      <c r="W78" s="110">
        <v>0</v>
      </c>
      <c r="X78" s="110">
        <v>0</v>
      </c>
      <c r="Y78" s="110">
        <v>0</v>
      </c>
      <c r="Z78" s="434">
        <f t="shared" si="9"/>
        <v>622.64</v>
      </c>
      <c r="AA78" s="130"/>
      <c r="AB78" s="24"/>
    </row>
    <row r="79" spans="2:28" s="28" customFormat="1" ht="16.5" customHeight="1">
      <c r="B79" s="101"/>
      <c r="C79" s="281" t="s">
        <v>47</v>
      </c>
      <c r="D79" s="110">
        <v>0</v>
      </c>
      <c r="E79" s="110">
        <v>0</v>
      </c>
      <c r="F79" s="110">
        <v>0</v>
      </c>
      <c r="G79" s="110">
        <v>0</v>
      </c>
      <c r="H79" s="110">
        <v>0</v>
      </c>
      <c r="I79" s="110">
        <v>0</v>
      </c>
      <c r="J79" s="110">
        <v>0</v>
      </c>
      <c r="K79" s="110">
        <v>0</v>
      </c>
      <c r="L79" s="110">
        <v>0</v>
      </c>
      <c r="M79" s="110">
        <v>0</v>
      </c>
      <c r="N79" s="110">
        <v>0</v>
      </c>
      <c r="O79" s="110">
        <v>0</v>
      </c>
      <c r="P79" s="110">
        <v>0</v>
      </c>
      <c r="Q79" s="110">
        <v>0</v>
      </c>
      <c r="R79" s="471"/>
      <c r="S79" s="110">
        <v>0</v>
      </c>
      <c r="T79" s="110">
        <v>0</v>
      </c>
      <c r="U79" s="110">
        <v>0</v>
      </c>
      <c r="V79" s="110">
        <v>0</v>
      </c>
      <c r="W79" s="110">
        <v>0</v>
      </c>
      <c r="X79" s="110">
        <v>0</v>
      </c>
      <c r="Y79" s="110">
        <v>0</v>
      </c>
      <c r="Z79" s="434">
        <f t="shared" si="9"/>
        <v>0</v>
      </c>
      <c r="AA79" s="130"/>
      <c r="AB79" s="24"/>
    </row>
    <row r="80" spans="2:28" s="28" customFormat="1" ht="16.5" customHeight="1">
      <c r="B80" s="101"/>
      <c r="C80" s="284" t="s">
        <v>45</v>
      </c>
      <c r="D80" s="110">
        <v>0</v>
      </c>
      <c r="E80" s="110">
        <v>0</v>
      </c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  <c r="M80" s="110">
        <v>0</v>
      </c>
      <c r="N80" s="110">
        <v>0</v>
      </c>
      <c r="O80" s="110">
        <v>0</v>
      </c>
      <c r="P80" s="110">
        <v>0</v>
      </c>
      <c r="Q80" s="110">
        <v>0</v>
      </c>
      <c r="R80" s="471"/>
      <c r="S80" s="110">
        <v>0</v>
      </c>
      <c r="T80" s="110">
        <v>0</v>
      </c>
      <c r="U80" s="110">
        <v>0</v>
      </c>
      <c r="V80" s="110">
        <v>0</v>
      </c>
      <c r="W80" s="110">
        <v>0</v>
      </c>
      <c r="X80" s="110">
        <v>0</v>
      </c>
      <c r="Y80" s="110">
        <v>0</v>
      </c>
      <c r="Z80" s="434">
        <f t="shared" si="9"/>
        <v>0</v>
      </c>
      <c r="AA80" s="130"/>
      <c r="AB80" s="24"/>
    </row>
    <row r="81" spans="2:28" s="28" customFormat="1" ht="16.5" customHeight="1">
      <c r="B81" s="101"/>
      <c r="C81" s="284" t="s">
        <v>46</v>
      </c>
      <c r="D81" s="110">
        <v>0</v>
      </c>
      <c r="E81" s="110">
        <v>0</v>
      </c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  <c r="M81" s="110">
        <v>0</v>
      </c>
      <c r="N81" s="110">
        <v>0</v>
      </c>
      <c r="O81" s="110">
        <v>0</v>
      </c>
      <c r="P81" s="110">
        <v>0</v>
      </c>
      <c r="Q81" s="110">
        <v>0</v>
      </c>
      <c r="R81" s="471"/>
      <c r="S81" s="110">
        <v>0</v>
      </c>
      <c r="T81" s="110">
        <v>0</v>
      </c>
      <c r="U81" s="110">
        <v>0</v>
      </c>
      <c r="V81" s="110">
        <v>0</v>
      </c>
      <c r="W81" s="110">
        <v>0</v>
      </c>
      <c r="X81" s="110">
        <v>0</v>
      </c>
      <c r="Y81" s="110">
        <v>0</v>
      </c>
      <c r="Z81" s="434">
        <f t="shared" si="9"/>
        <v>0</v>
      </c>
      <c r="AA81" s="130"/>
      <c r="AB81" s="24"/>
    </row>
    <row r="82" spans="2:28" s="25" customFormat="1" ht="16.5" customHeight="1">
      <c r="B82" s="117"/>
      <c r="C82" s="285" t="s">
        <v>48</v>
      </c>
      <c r="D82" s="110">
        <v>0</v>
      </c>
      <c r="E82" s="110">
        <v>0</v>
      </c>
      <c r="F82" s="110">
        <v>0</v>
      </c>
      <c r="G82" s="110">
        <v>0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  <c r="M82" s="110">
        <v>0</v>
      </c>
      <c r="N82" s="110">
        <v>0</v>
      </c>
      <c r="O82" s="110">
        <v>0</v>
      </c>
      <c r="P82" s="110">
        <v>0</v>
      </c>
      <c r="Q82" s="110">
        <v>0</v>
      </c>
      <c r="R82" s="471"/>
      <c r="S82" s="110">
        <v>0</v>
      </c>
      <c r="T82" s="110">
        <v>0</v>
      </c>
      <c r="U82" s="110">
        <v>0</v>
      </c>
      <c r="V82" s="110">
        <v>0</v>
      </c>
      <c r="W82" s="110">
        <v>0</v>
      </c>
      <c r="X82" s="110">
        <v>0</v>
      </c>
      <c r="Y82" s="110">
        <v>0</v>
      </c>
      <c r="Z82" s="434">
        <f t="shared" si="9"/>
        <v>0</v>
      </c>
      <c r="AA82" s="130"/>
      <c r="AB82" s="42"/>
    </row>
    <row r="83" spans="2:28" s="28" customFormat="1" ht="16.5" customHeight="1">
      <c r="B83" s="103"/>
      <c r="C83" s="284" t="s">
        <v>49</v>
      </c>
      <c r="D83" s="110">
        <v>0</v>
      </c>
      <c r="E83" s="110">
        <v>0</v>
      </c>
      <c r="F83" s="110">
        <v>0</v>
      </c>
      <c r="G83" s="110">
        <v>0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  <c r="M83" s="110">
        <v>0</v>
      </c>
      <c r="N83" s="110">
        <v>0</v>
      </c>
      <c r="O83" s="110">
        <v>0</v>
      </c>
      <c r="P83" s="110">
        <v>0</v>
      </c>
      <c r="Q83" s="110">
        <v>0</v>
      </c>
      <c r="R83" s="471"/>
      <c r="S83" s="110">
        <v>0</v>
      </c>
      <c r="T83" s="110">
        <v>0</v>
      </c>
      <c r="U83" s="110">
        <v>0</v>
      </c>
      <c r="V83" s="110">
        <v>0</v>
      </c>
      <c r="W83" s="110">
        <v>0</v>
      </c>
      <c r="X83" s="110">
        <v>0</v>
      </c>
      <c r="Y83" s="110">
        <v>0</v>
      </c>
      <c r="Z83" s="434">
        <f t="shared" si="9"/>
        <v>0</v>
      </c>
      <c r="AA83" s="130"/>
      <c r="AB83" s="24"/>
    </row>
    <row r="84" spans="2:28" s="28" customFormat="1" ht="16.5" customHeight="1">
      <c r="B84" s="103"/>
      <c r="C84" s="284" t="s">
        <v>50</v>
      </c>
      <c r="D84" s="110">
        <v>0</v>
      </c>
      <c r="E84" s="110">
        <v>0</v>
      </c>
      <c r="F84" s="110">
        <v>0</v>
      </c>
      <c r="G84" s="110">
        <v>0</v>
      </c>
      <c r="H84" s="110">
        <v>0</v>
      </c>
      <c r="I84" s="110">
        <v>0</v>
      </c>
      <c r="J84" s="110">
        <v>0</v>
      </c>
      <c r="K84" s="110">
        <v>0</v>
      </c>
      <c r="L84" s="110">
        <v>0</v>
      </c>
      <c r="M84" s="110">
        <v>0</v>
      </c>
      <c r="N84" s="110">
        <v>0</v>
      </c>
      <c r="O84" s="110">
        <v>0</v>
      </c>
      <c r="P84" s="110">
        <v>0</v>
      </c>
      <c r="Q84" s="110">
        <v>0</v>
      </c>
      <c r="R84" s="471"/>
      <c r="S84" s="110">
        <v>0</v>
      </c>
      <c r="T84" s="110">
        <v>0</v>
      </c>
      <c r="U84" s="110">
        <v>0</v>
      </c>
      <c r="V84" s="110">
        <v>0</v>
      </c>
      <c r="W84" s="110">
        <v>0</v>
      </c>
      <c r="X84" s="110">
        <v>0</v>
      </c>
      <c r="Y84" s="110">
        <v>0</v>
      </c>
      <c r="Z84" s="434">
        <f t="shared" si="9"/>
        <v>0</v>
      </c>
      <c r="AA84" s="130"/>
      <c r="AB84" s="24"/>
    </row>
    <row r="85" spans="2:28" s="28" customFormat="1" ht="16.5" customHeight="1">
      <c r="B85" s="103"/>
      <c r="C85" s="284" t="s">
        <v>51</v>
      </c>
      <c r="D85" s="110">
        <v>0</v>
      </c>
      <c r="E85" s="110">
        <v>0</v>
      </c>
      <c r="F85" s="110">
        <v>0</v>
      </c>
      <c r="G85" s="110">
        <v>0</v>
      </c>
      <c r="H85" s="110">
        <v>0</v>
      </c>
      <c r="I85" s="110">
        <v>0</v>
      </c>
      <c r="J85" s="110">
        <v>0</v>
      </c>
      <c r="K85" s="110">
        <v>0</v>
      </c>
      <c r="L85" s="110">
        <v>0</v>
      </c>
      <c r="M85" s="110">
        <v>0</v>
      </c>
      <c r="N85" s="110">
        <v>0</v>
      </c>
      <c r="O85" s="110">
        <v>0</v>
      </c>
      <c r="P85" s="110">
        <v>0</v>
      </c>
      <c r="Q85" s="110">
        <v>0</v>
      </c>
      <c r="R85" s="471"/>
      <c r="S85" s="110">
        <v>0</v>
      </c>
      <c r="T85" s="110">
        <v>0</v>
      </c>
      <c r="U85" s="110">
        <v>0</v>
      </c>
      <c r="V85" s="110">
        <v>0</v>
      </c>
      <c r="W85" s="110">
        <v>0</v>
      </c>
      <c r="X85" s="110">
        <v>0</v>
      </c>
      <c r="Y85" s="110">
        <v>0</v>
      </c>
      <c r="Z85" s="434">
        <f t="shared" si="9"/>
        <v>0</v>
      </c>
      <c r="AA85" s="130"/>
      <c r="AB85" s="24"/>
    </row>
    <row r="86" spans="2:28" s="28" customFormat="1" ht="16.5" customHeight="1">
      <c r="B86" s="103"/>
      <c r="C86" s="286" t="s">
        <v>52</v>
      </c>
      <c r="D86" s="110">
        <v>0</v>
      </c>
      <c r="E86" s="110">
        <v>0</v>
      </c>
      <c r="F86" s="110">
        <v>0</v>
      </c>
      <c r="G86" s="110">
        <v>0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  <c r="M86" s="110">
        <v>0</v>
      </c>
      <c r="N86" s="110">
        <v>0</v>
      </c>
      <c r="O86" s="110">
        <v>0</v>
      </c>
      <c r="P86" s="110">
        <v>0</v>
      </c>
      <c r="Q86" s="110">
        <v>0</v>
      </c>
      <c r="R86" s="471"/>
      <c r="S86" s="110">
        <v>0</v>
      </c>
      <c r="T86" s="110">
        <v>0</v>
      </c>
      <c r="U86" s="110">
        <v>0</v>
      </c>
      <c r="V86" s="110">
        <v>0</v>
      </c>
      <c r="W86" s="110">
        <v>0</v>
      </c>
      <c r="X86" s="110">
        <v>0</v>
      </c>
      <c r="Y86" s="110">
        <v>0</v>
      </c>
      <c r="Z86" s="434">
        <f t="shared" si="9"/>
        <v>0</v>
      </c>
      <c r="AA86" s="130"/>
      <c r="AB86" s="24"/>
    </row>
    <row r="87" spans="2:28" s="28" customFormat="1" ht="16.5" customHeight="1">
      <c r="B87" s="103"/>
      <c r="C87" s="287" t="s">
        <v>53</v>
      </c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471"/>
      <c r="S87" s="110"/>
      <c r="T87" s="110"/>
      <c r="U87" s="110"/>
      <c r="V87" s="110"/>
      <c r="W87" s="110"/>
      <c r="X87" s="110"/>
      <c r="Y87" s="110"/>
      <c r="Z87" s="434">
        <f t="shared" si="9"/>
        <v>0</v>
      </c>
      <c r="AA87" s="130"/>
      <c r="AB87" s="24"/>
    </row>
    <row r="88" spans="2:28" s="25" customFormat="1" ht="16.5" customHeight="1">
      <c r="B88" s="117"/>
      <c r="C88" s="282" t="s">
        <v>54</v>
      </c>
      <c r="D88" s="110">
        <v>0</v>
      </c>
      <c r="E88" s="110">
        <v>0</v>
      </c>
      <c r="F88" s="110">
        <v>0</v>
      </c>
      <c r="G88" s="110">
        <v>0</v>
      </c>
      <c r="H88" s="110">
        <v>0</v>
      </c>
      <c r="I88" s="110">
        <v>700</v>
      </c>
      <c r="J88" s="110">
        <v>0</v>
      </c>
      <c r="K88" s="110">
        <v>0</v>
      </c>
      <c r="L88" s="110">
        <v>0</v>
      </c>
      <c r="M88" s="110">
        <v>0</v>
      </c>
      <c r="N88" s="110">
        <v>0</v>
      </c>
      <c r="O88" s="110">
        <v>0</v>
      </c>
      <c r="P88" s="110">
        <v>0</v>
      </c>
      <c r="Q88" s="110">
        <v>0</v>
      </c>
      <c r="R88" s="471"/>
      <c r="S88" s="110">
        <v>0</v>
      </c>
      <c r="T88" s="110">
        <v>0</v>
      </c>
      <c r="U88" s="110">
        <v>0</v>
      </c>
      <c r="V88" s="110">
        <v>0</v>
      </c>
      <c r="W88" s="110">
        <v>0</v>
      </c>
      <c r="X88" s="110">
        <v>0</v>
      </c>
      <c r="Y88" s="110">
        <v>0</v>
      </c>
      <c r="Z88" s="434">
        <f t="shared" si="9"/>
        <v>700</v>
      </c>
      <c r="AA88" s="130"/>
      <c r="AB88" s="42"/>
    </row>
    <row r="89" spans="2:28" s="38" customFormat="1" ht="16.5" customHeight="1">
      <c r="B89" s="118"/>
      <c r="C89" s="284" t="s">
        <v>45</v>
      </c>
      <c r="D89" s="437">
        <v>0</v>
      </c>
      <c r="E89" s="437">
        <v>0</v>
      </c>
      <c r="F89" s="437">
        <v>0</v>
      </c>
      <c r="G89" s="437">
        <v>0</v>
      </c>
      <c r="H89" s="437">
        <v>0</v>
      </c>
      <c r="I89" s="437">
        <v>700</v>
      </c>
      <c r="J89" s="437">
        <v>0</v>
      </c>
      <c r="K89" s="437">
        <v>0</v>
      </c>
      <c r="L89" s="437">
        <v>0</v>
      </c>
      <c r="M89" s="437">
        <v>0</v>
      </c>
      <c r="N89" s="437">
        <v>0</v>
      </c>
      <c r="O89" s="437">
        <v>0</v>
      </c>
      <c r="P89" s="437">
        <v>0</v>
      </c>
      <c r="Q89" s="437">
        <v>0</v>
      </c>
      <c r="R89" s="472"/>
      <c r="S89" s="437">
        <v>0</v>
      </c>
      <c r="T89" s="437">
        <v>0</v>
      </c>
      <c r="U89" s="437">
        <v>0</v>
      </c>
      <c r="V89" s="437">
        <v>0</v>
      </c>
      <c r="W89" s="437">
        <v>0</v>
      </c>
      <c r="X89" s="437">
        <v>0</v>
      </c>
      <c r="Y89" s="437">
        <v>0</v>
      </c>
      <c r="Z89" s="434">
        <f t="shared" si="9"/>
        <v>700</v>
      </c>
      <c r="AA89" s="468"/>
      <c r="AB89" s="43"/>
    </row>
    <row r="90" spans="2:28" s="28" customFormat="1" ht="16.5" customHeight="1">
      <c r="B90" s="103"/>
      <c r="C90" s="284" t="s">
        <v>46</v>
      </c>
      <c r="D90" s="110">
        <v>0</v>
      </c>
      <c r="E90" s="110">
        <v>0</v>
      </c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v>0</v>
      </c>
      <c r="M90" s="110">
        <v>0</v>
      </c>
      <c r="N90" s="110">
        <v>0</v>
      </c>
      <c r="O90" s="110">
        <v>0</v>
      </c>
      <c r="P90" s="110">
        <v>0</v>
      </c>
      <c r="Q90" s="110">
        <v>0</v>
      </c>
      <c r="R90" s="471"/>
      <c r="S90" s="110">
        <v>0</v>
      </c>
      <c r="T90" s="110">
        <v>0</v>
      </c>
      <c r="U90" s="110">
        <v>0</v>
      </c>
      <c r="V90" s="110">
        <v>0</v>
      </c>
      <c r="W90" s="110">
        <v>0</v>
      </c>
      <c r="X90" s="110">
        <v>0</v>
      </c>
      <c r="Y90" s="110">
        <v>0</v>
      </c>
      <c r="Z90" s="434">
        <f t="shared" si="9"/>
        <v>0</v>
      </c>
      <c r="AA90" s="130"/>
      <c r="AB90" s="24"/>
    </row>
    <row r="91" spans="2:28" s="25" customFormat="1" ht="24.95" customHeight="1">
      <c r="B91" s="120"/>
      <c r="C91" s="282" t="s">
        <v>55</v>
      </c>
      <c r="D91" s="112">
        <f>+SUM(D88,D79,D76)</f>
        <v>0</v>
      </c>
      <c r="E91" s="112">
        <f t="shared" ref="E91:L91" si="10">+SUM(E88,E79,E76)</f>
        <v>0</v>
      </c>
      <c r="F91" s="112">
        <f t="shared" si="10"/>
        <v>0</v>
      </c>
      <c r="G91" s="112">
        <f t="shared" si="10"/>
        <v>0</v>
      </c>
      <c r="H91" s="112">
        <f t="shared" si="10"/>
        <v>0</v>
      </c>
      <c r="I91" s="112">
        <f t="shared" si="10"/>
        <v>2122.64</v>
      </c>
      <c r="J91" s="112">
        <f t="shared" si="10"/>
        <v>0</v>
      </c>
      <c r="K91" s="112">
        <f t="shared" si="10"/>
        <v>0</v>
      </c>
      <c r="L91" s="112">
        <f t="shared" si="10"/>
        <v>0</v>
      </c>
      <c r="M91" s="112">
        <f t="shared" ref="M91:Y91" si="11">+SUM(M88,M79,M76)</f>
        <v>0</v>
      </c>
      <c r="N91" s="112">
        <f t="shared" si="11"/>
        <v>0</v>
      </c>
      <c r="O91" s="112">
        <f t="shared" si="11"/>
        <v>0</v>
      </c>
      <c r="P91" s="112">
        <f t="shared" si="11"/>
        <v>0</v>
      </c>
      <c r="Q91" s="112">
        <f t="shared" si="11"/>
        <v>0</v>
      </c>
      <c r="R91" s="473"/>
      <c r="S91" s="112">
        <f t="shared" si="11"/>
        <v>0</v>
      </c>
      <c r="T91" s="112">
        <f t="shared" si="11"/>
        <v>0</v>
      </c>
      <c r="U91" s="112">
        <f t="shared" si="11"/>
        <v>0</v>
      </c>
      <c r="V91" s="112">
        <f t="shared" si="11"/>
        <v>0</v>
      </c>
      <c r="W91" s="112">
        <f t="shared" si="11"/>
        <v>0</v>
      </c>
      <c r="X91" s="112">
        <f t="shared" si="11"/>
        <v>0</v>
      </c>
      <c r="Y91" s="112">
        <f t="shared" si="11"/>
        <v>0</v>
      </c>
      <c r="Z91" s="443">
        <f t="shared" si="9"/>
        <v>2122.64</v>
      </c>
      <c r="AA91" s="107"/>
      <c r="AB91" s="42"/>
    </row>
    <row r="92" spans="2:28" s="170" customFormat="1" ht="16.5" customHeight="1">
      <c r="B92" s="167"/>
      <c r="C92" s="432" t="s">
        <v>56</v>
      </c>
      <c r="D92" s="438">
        <v>0</v>
      </c>
      <c r="E92" s="438">
        <v>0</v>
      </c>
      <c r="F92" s="438">
        <v>0</v>
      </c>
      <c r="G92" s="438">
        <v>0</v>
      </c>
      <c r="H92" s="438">
        <v>0</v>
      </c>
      <c r="I92" s="438">
        <v>0</v>
      </c>
      <c r="J92" s="438">
        <v>0</v>
      </c>
      <c r="K92" s="438">
        <v>0</v>
      </c>
      <c r="L92" s="438">
        <v>0</v>
      </c>
      <c r="M92" s="438">
        <v>0</v>
      </c>
      <c r="N92" s="438">
        <v>0</v>
      </c>
      <c r="O92" s="438">
        <v>0</v>
      </c>
      <c r="P92" s="438">
        <v>0</v>
      </c>
      <c r="Q92" s="438">
        <v>0</v>
      </c>
      <c r="R92" s="480"/>
      <c r="S92" s="438">
        <v>0</v>
      </c>
      <c r="T92" s="438">
        <v>0</v>
      </c>
      <c r="U92" s="438">
        <v>0</v>
      </c>
      <c r="V92" s="438">
        <v>0</v>
      </c>
      <c r="W92" s="438">
        <v>0</v>
      </c>
      <c r="X92" s="438">
        <v>0</v>
      </c>
      <c r="Y92" s="438">
        <v>0</v>
      </c>
      <c r="Z92" s="172">
        <f>SUM(D92:Y92)</f>
        <v>0</v>
      </c>
      <c r="AA92" s="466"/>
      <c r="AB92" s="174"/>
    </row>
    <row r="93" spans="2:28" s="170" customFormat="1" ht="16.5" customHeight="1">
      <c r="B93" s="171"/>
      <c r="C93" s="389" t="s">
        <v>57</v>
      </c>
      <c r="D93" s="439">
        <v>0</v>
      </c>
      <c r="E93" s="439">
        <v>0</v>
      </c>
      <c r="F93" s="439">
        <v>0</v>
      </c>
      <c r="G93" s="439">
        <v>0</v>
      </c>
      <c r="H93" s="439">
        <v>0</v>
      </c>
      <c r="I93" s="439">
        <v>0</v>
      </c>
      <c r="J93" s="439">
        <v>0</v>
      </c>
      <c r="K93" s="439">
        <v>0</v>
      </c>
      <c r="L93" s="439">
        <v>0</v>
      </c>
      <c r="M93" s="439">
        <v>0</v>
      </c>
      <c r="N93" s="439">
        <v>0</v>
      </c>
      <c r="O93" s="439">
        <v>0</v>
      </c>
      <c r="P93" s="439">
        <v>0</v>
      </c>
      <c r="Q93" s="439">
        <v>0</v>
      </c>
      <c r="R93" s="481"/>
      <c r="S93" s="439">
        <v>0</v>
      </c>
      <c r="T93" s="439">
        <v>0</v>
      </c>
      <c r="U93" s="439">
        <v>0</v>
      </c>
      <c r="V93" s="439">
        <v>0</v>
      </c>
      <c r="W93" s="439">
        <v>0</v>
      </c>
      <c r="X93" s="439">
        <v>0</v>
      </c>
      <c r="Y93" s="439">
        <v>0</v>
      </c>
      <c r="Z93" s="172">
        <f>SUM(D93:Y93)</f>
        <v>0</v>
      </c>
      <c r="AA93" s="467"/>
      <c r="AB93" s="174"/>
    </row>
    <row r="94" spans="2:28" s="25" customFormat="1" ht="36.950000000000003" customHeight="1">
      <c r="B94" s="106"/>
      <c r="C94" s="288" t="s">
        <v>66</v>
      </c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482"/>
      <c r="S94" s="115"/>
      <c r="T94" s="115"/>
      <c r="U94" s="115"/>
      <c r="V94" s="115"/>
      <c r="W94" s="115"/>
      <c r="X94" s="115"/>
      <c r="Y94" s="115"/>
      <c r="Z94" s="436"/>
      <c r="AA94" s="107"/>
      <c r="AB94" s="42"/>
    </row>
    <row r="95" spans="2:28" s="25" customFormat="1" ht="24.95" customHeight="1">
      <c r="B95" s="106"/>
      <c r="C95" s="288" t="s">
        <v>67</v>
      </c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482"/>
      <c r="S95" s="115"/>
      <c r="T95" s="115"/>
      <c r="U95" s="115"/>
      <c r="V95" s="115"/>
      <c r="W95" s="115"/>
      <c r="X95" s="115"/>
      <c r="Y95" s="115"/>
      <c r="Z95" s="436"/>
      <c r="AA95" s="107"/>
      <c r="AB95" s="42"/>
    </row>
    <row r="96" spans="2:28" s="28" customFormat="1" ht="16.5" customHeight="1">
      <c r="B96" s="101"/>
      <c r="C96" s="281" t="s">
        <v>44</v>
      </c>
      <c r="D96" s="110">
        <v>0</v>
      </c>
      <c r="E96" s="110">
        <v>0</v>
      </c>
      <c r="F96" s="110">
        <v>0</v>
      </c>
      <c r="G96" s="110">
        <v>0.998973</v>
      </c>
      <c r="H96" s="110">
        <v>0</v>
      </c>
      <c r="I96" s="110">
        <v>37.615344212888736</v>
      </c>
      <c r="J96" s="110">
        <v>17.625786000000002</v>
      </c>
      <c r="K96" s="110">
        <v>0</v>
      </c>
      <c r="L96" s="110">
        <v>0</v>
      </c>
      <c r="M96" s="110">
        <v>0</v>
      </c>
      <c r="N96" s="110">
        <v>0</v>
      </c>
      <c r="O96" s="110">
        <v>0</v>
      </c>
      <c r="P96" s="110">
        <v>0</v>
      </c>
      <c r="Q96" s="110">
        <v>0</v>
      </c>
      <c r="R96" s="471"/>
      <c r="S96" s="110">
        <v>0</v>
      </c>
      <c r="T96" s="110">
        <v>0</v>
      </c>
      <c r="U96" s="110">
        <v>0</v>
      </c>
      <c r="V96" s="110">
        <v>0</v>
      </c>
      <c r="W96" s="110">
        <v>0</v>
      </c>
      <c r="X96" s="110">
        <v>0</v>
      </c>
      <c r="Y96" s="110">
        <v>0</v>
      </c>
      <c r="Z96" s="434">
        <f>SUM(D96:Y96)</f>
        <v>56.240103212888741</v>
      </c>
      <c r="AA96" s="130"/>
      <c r="AB96" s="24"/>
    </row>
    <row r="97" spans="2:28" s="28" customFormat="1" ht="16.5" customHeight="1">
      <c r="B97" s="103"/>
      <c r="C97" s="284" t="s">
        <v>45</v>
      </c>
      <c r="D97" s="110">
        <v>0</v>
      </c>
      <c r="E97" s="110">
        <v>0</v>
      </c>
      <c r="F97" s="110">
        <v>0</v>
      </c>
      <c r="G97" s="110">
        <v>0</v>
      </c>
      <c r="H97" s="110">
        <v>0</v>
      </c>
      <c r="I97" s="110">
        <v>0</v>
      </c>
      <c r="J97" s="110">
        <v>0</v>
      </c>
      <c r="K97" s="110">
        <v>0</v>
      </c>
      <c r="L97" s="110">
        <v>0</v>
      </c>
      <c r="M97" s="110">
        <v>0</v>
      </c>
      <c r="N97" s="110">
        <v>0</v>
      </c>
      <c r="O97" s="110">
        <v>0</v>
      </c>
      <c r="P97" s="110">
        <v>0</v>
      </c>
      <c r="Q97" s="110">
        <v>0</v>
      </c>
      <c r="R97" s="471"/>
      <c r="S97" s="110">
        <v>0</v>
      </c>
      <c r="T97" s="110">
        <v>0</v>
      </c>
      <c r="U97" s="110">
        <v>0</v>
      </c>
      <c r="V97" s="110">
        <v>0</v>
      </c>
      <c r="W97" s="110">
        <v>0</v>
      </c>
      <c r="X97" s="110">
        <v>0</v>
      </c>
      <c r="Y97" s="110">
        <v>0</v>
      </c>
      <c r="Z97" s="434">
        <f t="shared" ref="Z97:Z111" si="12">SUM(D97:Y97)</f>
        <v>0</v>
      </c>
      <c r="AA97" s="130"/>
      <c r="AB97" s="24"/>
    </row>
    <row r="98" spans="2:28" s="28" customFormat="1" ht="16.5" customHeight="1">
      <c r="B98" s="103"/>
      <c r="C98" s="284" t="s">
        <v>46</v>
      </c>
      <c r="D98" s="110">
        <v>0</v>
      </c>
      <c r="E98" s="110">
        <v>0</v>
      </c>
      <c r="F98" s="110">
        <v>0</v>
      </c>
      <c r="G98" s="110">
        <v>0.998973</v>
      </c>
      <c r="H98" s="110">
        <v>0</v>
      </c>
      <c r="I98" s="110">
        <v>37.615344212888736</v>
      </c>
      <c r="J98" s="110">
        <v>17.625786000000002</v>
      </c>
      <c r="K98" s="110">
        <v>0</v>
      </c>
      <c r="L98" s="110">
        <v>0</v>
      </c>
      <c r="M98" s="110">
        <v>0</v>
      </c>
      <c r="N98" s="110">
        <v>0</v>
      </c>
      <c r="O98" s="110">
        <v>0</v>
      </c>
      <c r="P98" s="110">
        <v>0</v>
      </c>
      <c r="Q98" s="110">
        <v>0</v>
      </c>
      <c r="R98" s="471"/>
      <c r="S98" s="110">
        <v>0</v>
      </c>
      <c r="T98" s="110">
        <v>0</v>
      </c>
      <c r="U98" s="110">
        <v>0</v>
      </c>
      <c r="V98" s="110">
        <v>0</v>
      </c>
      <c r="W98" s="110">
        <v>0</v>
      </c>
      <c r="X98" s="110">
        <v>0</v>
      </c>
      <c r="Y98" s="110">
        <v>0</v>
      </c>
      <c r="Z98" s="434">
        <f t="shared" si="12"/>
        <v>56.240103212888741</v>
      </c>
      <c r="AA98" s="130"/>
      <c r="AB98" s="24"/>
    </row>
    <row r="99" spans="2:28" s="28" customFormat="1" ht="16.5" customHeight="1">
      <c r="B99" s="101"/>
      <c r="C99" s="281" t="s">
        <v>47</v>
      </c>
      <c r="D99" s="110">
        <v>0</v>
      </c>
      <c r="E99" s="110">
        <v>0</v>
      </c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0</v>
      </c>
      <c r="L99" s="110">
        <v>0</v>
      </c>
      <c r="M99" s="110">
        <v>0</v>
      </c>
      <c r="N99" s="110">
        <v>0</v>
      </c>
      <c r="O99" s="110">
        <v>0</v>
      </c>
      <c r="P99" s="110">
        <v>0</v>
      </c>
      <c r="Q99" s="110">
        <v>0</v>
      </c>
      <c r="R99" s="471"/>
      <c r="S99" s="110">
        <v>0</v>
      </c>
      <c r="T99" s="110">
        <v>0</v>
      </c>
      <c r="U99" s="110">
        <v>0</v>
      </c>
      <c r="V99" s="110">
        <v>0</v>
      </c>
      <c r="W99" s="110">
        <v>0</v>
      </c>
      <c r="X99" s="110">
        <v>0</v>
      </c>
      <c r="Y99" s="110">
        <v>0</v>
      </c>
      <c r="Z99" s="434">
        <f t="shared" si="12"/>
        <v>0</v>
      </c>
      <c r="AA99" s="130"/>
      <c r="AB99" s="24"/>
    </row>
    <row r="100" spans="2:28" s="28" customFormat="1" ht="16.5" customHeight="1">
      <c r="B100" s="101"/>
      <c r="C100" s="284" t="s">
        <v>45</v>
      </c>
      <c r="D100" s="110">
        <v>0</v>
      </c>
      <c r="E100" s="110">
        <v>0</v>
      </c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110">
        <v>0</v>
      </c>
      <c r="M100" s="110">
        <v>0</v>
      </c>
      <c r="N100" s="110">
        <v>0</v>
      </c>
      <c r="O100" s="110">
        <v>0</v>
      </c>
      <c r="P100" s="110">
        <v>0</v>
      </c>
      <c r="Q100" s="110">
        <v>0</v>
      </c>
      <c r="R100" s="471"/>
      <c r="S100" s="110">
        <v>0</v>
      </c>
      <c r="T100" s="110">
        <v>0</v>
      </c>
      <c r="U100" s="110">
        <v>0</v>
      </c>
      <c r="V100" s="110">
        <v>0</v>
      </c>
      <c r="W100" s="110">
        <v>0</v>
      </c>
      <c r="X100" s="110">
        <v>0</v>
      </c>
      <c r="Y100" s="110">
        <v>0</v>
      </c>
      <c r="Z100" s="434">
        <f t="shared" si="12"/>
        <v>0</v>
      </c>
      <c r="AA100" s="130"/>
      <c r="AB100" s="24"/>
    </row>
    <row r="101" spans="2:28" s="28" customFormat="1" ht="16.5" customHeight="1">
      <c r="B101" s="101"/>
      <c r="C101" s="284" t="s">
        <v>46</v>
      </c>
      <c r="D101" s="110">
        <v>0</v>
      </c>
      <c r="E101" s="110">
        <v>0</v>
      </c>
      <c r="F101" s="110">
        <v>0</v>
      </c>
      <c r="G101" s="110">
        <v>0</v>
      </c>
      <c r="H101" s="110">
        <v>0</v>
      </c>
      <c r="I101" s="110">
        <v>0</v>
      </c>
      <c r="J101" s="110">
        <v>0</v>
      </c>
      <c r="K101" s="110">
        <v>0</v>
      </c>
      <c r="L101" s="110">
        <v>0</v>
      </c>
      <c r="M101" s="110">
        <v>0</v>
      </c>
      <c r="N101" s="110">
        <v>0</v>
      </c>
      <c r="O101" s="110">
        <v>0</v>
      </c>
      <c r="P101" s="110">
        <v>0</v>
      </c>
      <c r="Q101" s="110">
        <v>0</v>
      </c>
      <c r="R101" s="471"/>
      <c r="S101" s="110">
        <v>0</v>
      </c>
      <c r="T101" s="110">
        <v>0</v>
      </c>
      <c r="U101" s="110">
        <v>0</v>
      </c>
      <c r="V101" s="110">
        <v>0</v>
      </c>
      <c r="W101" s="110">
        <v>0</v>
      </c>
      <c r="X101" s="110">
        <v>0</v>
      </c>
      <c r="Y101" s="110">
        <v>0</v>
      </c>
      <c r="Z101" s="434">
        <f t="shared" si="12"/>
        <v>0</v>
      </c>
      <c r="AA101" s="130"/>
      <c r="AB101" s="24"/>
    </row>
    <row r="102" spans="2:28" s="25" customFormat="1" ht="16.5" customHeight="1">
      <c r="B102" s="117"/>
      <c r="C102" s="285" t="s">
        <v>48</v>
      </c>
      <c r="D102" s="110">
        <v>0</v>
      </c>
      <c r="E102" s="110">
        <v>0</v>
      </c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  <c r="M102" s="110">
        <v>0</v>
      </c>
      <c r="N102" s="110">
        <v>0</v>
      </c>
      <c r="O102" s="110">
        <v>0</v>
      </c>
      <c r="P102" s="110">
        <v>0</v>
      </c>
      <c r="Q102" s="110">
        <v>0</v>
      </c>
      <c r="R102" s="471"/>
      <c r="S102" s="110">
        <v>0</v>
      </c>
      <c r="T102" s="110">
        <v>0</v>
      </c>
      <c r="U102" s="110">
        <v>0</v>
      </c>
      <c r="V102" s="110">
        <v>0</v>
      </c>
      <c r="W102" s="110">
        <v>0</v>
      </c>
      <c r="X102" s="110">
        <v>0</v>
      </c>
      <c r="Y102" s="110">
        <v>0</v>
      </c>
      <c r="Z102" s="434">
        <f t="shared" si="12"/>
        <v>0</v>
      </c>
      <c r="AA102" s="130"/>
      <c r="AB102" s="42"/>
    </row>
    <row r="103" spans="2:28" s="28" customFormat="1" ht="16.5" customHeight="1">
      <c r="B103" s="103"/>
      <c r="C103" s="284" t="s">
        <v>49</v>
      </c>
      <c r="D103" s="110">
        <v>0</v>
      </c>
      <c r="E103" s="110">
        <v>0</v>
      </c>
      <c r="F103" s="110">
        <v>0</v>
      </c>
      <c r="G103" s="110">
        <v>0</v>
      </c>
      <c r="H103" s="110">
        <v>0</v>
      </c>
      <c r="I103" s="110">
        <v>0</v>
      </c>
      <c r="J103" s="110">
        <v>0</v>
      </c>
      <c r="K103" s="110">
        <v>0</v>
      </c>
      <c r="L103" s="110">
        <v>0</v>
      </c>
      <c r="M103" s="110">
        <v>0</v>
      </c>
      <c r="N103" s="110">
        <v>0</v>
      </c>
      <c r="O103" s="110">
        <v>0</v>
      </c>
      <c r="P103" s="110">
        <v>0</v>
      </c>
      <c r="Q103" s="110">
        <v>0</v>
      </c>
      <c r="R103" s="471"/>
      <c r="S103" s="110">
        <v>0</v>
      </c>
      <c r="T103" s="110">
        <v>0</v>
      </c>
      <c r="U103" s="110">
        <v>0</v>
      </c>
      <c r="V103" s="110">
        <v>0</v>
      </c>
      <c r="W103" s="110">
        <v>0</v>
      </c>
      <c r="X103" s="110">
        <v>0</v>
      </c>
      <c r="Y103" s="110">
        <v>0</v>
      </c>
      <c r="Z103" s="434">
        <f t="shared" si="12"/>
        <v>0</v>
      </c>
      <c r="AA103" s="130"/>
      <c r="AB103" s="24"/>
    </row>
    <row r="104" spans="2:28" s="28" customFormat="1" ht="16.5" customHeight="1">
      <c r="B104" s="103"/>
      <c r="C104" s="284" t="s">
        <v>50</v>
      </c>
      <c r="D104" s="110">
        <v>0</v>
      </c>
      <c r="E104" s="110">
        <v>0</v>
      </c>
      <c r="F104" s="110">
        <v>0</v>
      </c>
      <c r="G104" s="110">
        <v>0</v>
      </c>
      <c r="H104" s="110">
        <v>0</v>
      </c>
      <c r="I104" s="110">
        <v>0</v>
      </c>
      <c r="J104" s="110">
        <v>0</v>
      </c>
      <c r="K104" s="110">
        <v>0</v>
      </c>
      <c r="L104" s="110">
        <v>0</v>
      </c>
      <c r="M104" s="110">
        <v>0</v>
      </c>
      <c r="N104" s="110">
        <v>0</v>
      </c>
      <c r="O104" s="110">
        <v>0</v>
      </c>
      <c r="P104" s="110">
        <v>0</v>
      </c>
      <c r="Q104" s="110">
        <v>0</v>
      </c>
      <c r="R104" s="471"/>
      <c r="S104" s="110">
        <v>0</v>
      </c>
      <c r="T104" s="110">
        <v>0</v>
      </c>
      <c r="U104" s="110">
        <v>0</v>
      </c>
      <c r="V104" s="110">
        <v>0</v>
      </c>
      <c r="W104" s="110">
        <v>0</v>
      </c>
      <c r="X104" s="110">
        <v>0</v>
      </c>
      <c r="Y104" s="110">
        <v>0</v>
      </c>
      <c r="Z104" s="434">
        <f t="shared" si="12"/>
        <v>0</v>
      </c>
      <c r="AA104" s="130"/>
      <c r="AB104" s="24"/>
    </row>
    <row r="105" spans="2:28" s="28" customFormat="1" ht="16.5" customHeight="1">
      <c r="B105" s="103"/>
      <c r="C105" s="284" t="s">
        <v>51</v>
      </c>
      <c r="D105" s="110">
        <v>0</v>
      </c>
      <c r="E105" s="110">
        <v>0</v>
      </c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0</v>
      </c>
      <c r="M105" s="110">
        <v>0</v>
      </c>
      <c r="N105" s="110">
        <v>0</v>
      </c>
      <c r="O105" s="110">
        <v>0</v>
      </c>
      <c r="P105" s="110">
        <v>0</v>
      </c>
      <c r="Q105" s="110">
        <v>0</v>
      </c>
      <c r="R105" s="471"/>
      <c r="S105" s="110">
        <v>0</v>
      </c>
      <c r="T105" s="110">
        <v>0</v>
      </c>
      <c r="U105" s="110">
        <v>0</v>
      </c>
      <c r="V105" s="110">
        <v>0</v>
      </c>
      <c r="W105" s="110">
        <v>0</v>
      </c>
      <c r="X105" s="110">
        <v>0</v>
      </c>
      <c r="Y105" s="110">
        <v>0</v>
      </c>
      <c r="Z105" s="434">
        <f t="shared" si="12"/>
        <v>0</v>
      </c>
      <c r="AA105" s="130"/>
      <c r="AB105" s="24"/>
    </row>
    <row r="106" spans="2:28" s="28" customFormat="1" ht="16.5" customHeight="1">
      <c r="B106" s="103"/>
      <c r="C106" s="286" t="s">
        <v>52</v>
      </c>
      <c r="D106" s="110">
        <v>0</v>
      </c>
      <c r="E106" s="110">
        <v>0</v>
      </c>
      <c r="F106" s="110">
        <v>0</v>
      </c>
      <c r="G106" s="110">
        <v>0</v>
      </c>
      <c r="H106" s="110">
        <v>0</v>
      </c>
      <c r="I106" s="110">
        <v>0</v>
      </c>
      <c r="J106" s="110">
        <v>0</v>
      </c>
      <c r="K106" s="110">
        <v>0</v>
      </c>
      <c r="L106" s="110">
        <v>0</v>
      </c>
      <c r="M106" s="110">
        <v>0</v>
      </c>
      <c r="N106" s="110">
        <v>0</v>
      </c>
      <c r="O106" s="110">
        <v>0</v>
      </c>
      <c r="P106" s="110">
        <v>0</v>
      </c>
      <c r="Q106" s="110">
        <v>0</v>
      </c>
      <c r="R106" s="471"/>
      <c r="S106" s="110">
        <v>0</v>
      </c>
      <c r="T106" s="110">
        <v>0</v>
      </c>
      <c r="U106" s="110">
        <v>0</v>
      </c>
      <c r="V106" s="110">
        <v>0</v>
      </c>
      <c r="W106" s="110">
        <v>0</v>
      </c>
      <c r="X106" s="110">
        <v>0</v>
      </c>
      <c r="Y106" s="110">
        <v>0</v>
      </c>
      <c r="Z106" s="434">
        <f t="shared" si="12"/>
        <v>0</v>
      </c>
      <c r="AA106" s="130"/>
      <c r="AB106" s="24"/>
    </row>
    <row r="107" spans="2:28" s="28" customFormat="1" ht="16.5" customHeight="1">
      <c r="B107" s="103"/>
      <c r="C107" s="287" t="s">
        <v>53</v>
      </c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471"/>
      <c r="S107" s="110"/>
      <c r="T107" s="110"/>
      <c r="U107" s="110"/>
      <c r="V107" s="110"/>
      <c r="W107" s="110"/>
      <c r="X107" s="110"/>
      <c r="Y107" s="110"/>
      <c r="Z107" s="434">
        <f t="shared" si="12"/>
        <v>0</v>
      </c>
      <c r="AA107" s="130"/>
      <c r="AB107" s="24"/>
    </row>
    <row r="108" spans="2:28" s="25" customFormat="1" ht="16.5" customHeight="1">
      <c r="B108" s="117"/>
      <c r="C108" s="282" t="s">
        <v>54</v>
      </c>
      <c r="D108" s="110">
        <v>0</v>
      </c>
      <c r="E108" s="110">
        <v>0</v>
      </c>
      <c r="F108" s="110">
        <v>0</v>
      </c>
      <c r="G108" s="110">
        <v>0</v>
      </c>
      <c r="H108" s="110">
        <v>0</v>
      </c>
      <c r="I108" s="110">
        <v>24.245570022531844</v>
      </c>
      <c r="J108" s="110">
        <v>0</v>
      </c>
      <c r="K108" s="110">
        <v>0</v>
      </c>
      <c r="L108" s="110">
        <v>0</v>
      </c>
      <c r="M108" s="110">
        <v>0</v>
      </c>
      <c r="N108" s="110">
        <v>0</v>
      </c>
      <c r="O108" s="110">
        <v>0</v>
      </c>
      <c r="P108" s="110">
        <v>0</v>
      </c>
      <c r="Q108" s="110">
        <v>0</v>
      </c>
      <c r="R108" s="471"/>
      <c r="S108" s="110">
        <v>0</v>
      </c>
      <c r="T108" s="110">
        <v>0</v>
      </c>
      <c r="U108" s="110">
        <v>0</v>
      </c>
      <c r="V108" s="110">
        <v>0</v>
      </c>
      <c r="W108" s="110">
        <v>0</v>
      </c>
      <c r="X108" s="110">
        <v>0</v>
      </c>
      <c r="Y108" s="110">
        <v>0</v>
      </c>
      <c r="Z108" s="434">
        <f t="shared" si="12"/>
        <v>24.245570022531844</v>
      </c>
      <c r="AA108" s="130"/>
      <c r="AB108" s="42"/>
    </row>
    <row r="109" spans="2:28" s="28" customFormat="1" ht="16.5" customHeight="1">
      <c r="B109" s="103"/>
      <c r="C109" s="284" t="s">
        <v>45</v>
      </c>
      <c r="D109" s="110">
        <v>0</v>
      </c>
      <c r="E109" s="110">
        <v>0</v>
      </c>
      <c r="F109" s="110">
        <v>0</v>
      </c>
      <c r="G109" s="110">
        <v>0</v>
      </c>
      <c r="H109" s="110">
        <v>0</v>
      </c>
      <c r="I109" s="110">
        <v>24.245570022531844</v>
      </c>
      <c r="J109" s="110">
        <v>0</v>
      </c>
      <c r="K109" s="110">
        <v>0</v>
      </c>
      <c r="L109" s="110">
        <v>0</v>
      </c>
      <c r="M109" s="110">
        <v>0</v>
      </c>
      <c r="N109" s="110">
        <v>0</v>
      </c>
      <c r="O109" s="110">
        <v>0</v>
      </c>
      <c r="P109" s="110">
        <v>0</v>
      </c>
      <c r="Q109" s="110">
        <v>0</v>
      </c>
      <c r="R109" s="471"/>
      <c r="S109" s="110">
        <v>0</v>
      </c>
      <c r="T109" s="110">
        <v>0</v>
      </c>
      <c r="U109" s="110">
        <v>0</v>
      </c>
      <c r="V109" s="110">
        <v>0</v>
      </c>
      <c r="W109" s="110">
        <v>0</v>
      </c>
      <c r="X109" s="110">
        <v>0</v>
      </c>
      <c r="Y109" s="110">
        <v>0</v>
      </c>
      <c r="Z109" s="434">
        <f t="shared" si="12"/>
        <v>24.245570022531844</v>
      </c>
      <c r="AA109" s="130"/>
      <c r="AB109" s="24"/>
    </row>
    <row r="110" spans="2:28" s="28" customFormat="1" ht="16.5" customHeight="1">
      <c r="B110" s="103"/>
      <c r="C110" s="284" t="s">
        <v>46</v>
      </c>
      <c r="D110" s="110">
        <v>0</v>
      </c>
      <c r="E110" s="110">
        <v>0</v>
      </c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110">
        <v>0</v>
      </c>
      <c r="M110" s="110">
        <v>0</v>
      </c>
      <c r="N110" s="110">
        <v>0</v>
      </c>
      <c r="O110" s="110">
        <v>0</v>
      </c>
      <c r="P110" s="110">
        <v>0</v>
      </c>
      <c r="Q110" s="110">
        <v>0</v>
      </c>
      <c r="R110" s="471"/>
      <c r="S110" s="110">
        <v>0</v>
      </c>
      <c r="T110" s="110">
        <v>0</v>
      </c>
      <c r="U110" s="110">
        <v>0</v>
      </c>
      <c r="V110" s="110">
        <v>0</v>
      </c>
      <c r="W110" s="110">
        <v>0</v>
      </c>
      <c r="X110" s="110">
        <v>0</v>
      </c>
      <c r="Y110" s="110">
        <v>0</v>
      </c>
      <c r="Z110" s="434">
        <f t="shared" si="12"/>
        <v>0</v>
      </c>
      <c r="AA110" s="130"/>
      <c r="AB110" s="24"/>
    </row>
    <row r="111" spans="2:28" s="25" customFormat="1" ht="24.95" customHeight="1">
      <c r="B111" s="120"/>
      <c r="C111" s="282" t="s">
        <v>55</v>
      </c>
      <c r="D111" s="112">
        <f>+SUM(D108,D99,D96)</f>
        <v>0</v>
      </c>
      <c r="E111" s="112">
        <f t="shared" ref="E111:L111" si="13">+SUM(E108,E99,E96)</f>
        <v>0</v>
      </c>
      <c r="F111" s="112">
        <f t="shared" si="13"/>
        <v>0</v>
      </c>
      <c r="G111" s="112">
        <f t="shared" si="13"/>
        <v>0.998973</v>
      </c>
      <c r="H111" s="112">
        <f t="shared" si="13"/>
        <v>0</v>
      </c>
      <c r="I111" s="112">
        <f t="shared" si="13"/>
        <v>61.86091423542058</v>
      </c>
      <c r="J111" s="112">
        <f t="shared" si="13"/>
        <v>17.625786000000002</v>
      </c>
      <c r="K111" s="112">
        <f t="shared" si="13"/>
        <v>0</v>
      </c>
      <c r="L111" s="112">
        <f t="shared" si="13"/>
        <v>0</v>
      </c>
      <c r="M111" s="112">
        <f t="shared" ref="M111:Y111" si="14">+SUM(M108,M99,M96)</f>
        <v>0</v>
      </c>
      <c r="N111" s="112">
        <f t="shared" si="14"/>
        <v>0</v>
      </c>
      <c r="O111" s="112">
        <f t="shared" si="14"/>
        <v>0</v>
      </c>
      <c r="P111" s="112">
        <f t="shared" si="14"/>
        <v>0</v>
      </c>
      <c r="Q111" s="112">
        <f t="shared" si="14"/>
        <v>0</v>
      </c>
      <c r="R111" s="473"/>
      <c r="S111" s="112">
        <f t="shared" si="14"/>
        <v>0</v>
      </c>
      <c r="T111" s="112">
        <f t="shared" si="14"/>
        <v>0</v>
      </c>
      <c r="U111" s="112">
        <f t="shared" si="14"/>
        <v>0</v>
      </c>
      <c r="V111" s="112">
        <f t="shared" si="14"/>
        <v>0</v>
      </c>
      <c r="W111" s="112">
        <f t="shared" si="14"/>
        <v>0</v>
      </c>
      <c r="X111" s="112">
        <f t="shared" si="14"/>
        <v>0</v>
      </c>
      <c r="Y111" s="112">
        <f t="shared" si="14"/>
        <v>0</v>
      </c>
      <c r="Z111" s="434">
        <f t="shared" si="12"/>
        <v>80.485673235420577</v>
      </c>
      <c r="AA111" s="107"/>
      <c r="AB111" s="42"/>
    </row>
    <row r="112" spans="2:28" s="170" customFormat="1" ht="16.5" customHeight="1">
      <c r="B112" s="167"/>
      <c r="C112" s="432" t="s">
        <v>56</v>
      </c>
      <c r="D112" s="438">
        <v>0</v>
      </c>
      <c r="E112" s="438">
        <v>0</v>
      </c>
      <c r="F112" s="438">
        <v>0</v>
      </c>
      <c r="G112" s="438">
        <v>0</v>
      </c>
      <c r="H112" s="438">
        <v>0</v>
      </c>
      <c r="I112" s="438">
        <v>0</v>
      </c>
      <c r="J112" s="438">
        <v>0</v>
      </c>
      <c r="K112" s="438">
        <v>0</v>
      </c>
      <c r="L112" s="438">
        <v>0</v>
      </c>
      <c r="M112" s="438">
        <v>0</v>
      </c>
      <c r="N112" s="438">
        <v>0</v>
      </c>
      <c r="O112" s="438">
        <v>0</v>
      </c>
      <c r="P112" s="438">
        <v>0</v>
      </c>
      <c r="Q112" s="438">
        <v>0</v>
      </c>
      <c r="R112" s="480"/>
      <c r="S112" s="438">
        <v>0</v>
      </c>
      <c r="T112" s="438">
        <v>0</v>
      </c>
      <c r="U112" s="438">
        <v>0</v>
      </c>
      <c r="V112" s="438">
        <v>0</v>
      </c>
      <c r="W112" s="438">
        <v>0</v>
      </c>
      <c r="X112" s="438">
        <v>0</v>
      </c>
      <c r="Y112" s="438">
        <v>0</v>
      </c>
      <c r="Z112" s="172">
        <f>SUM(D112:Y112)</f>
        <v>0</v>
      </c>
      <c r="AA112" s="466"/>
      <c r="AB112" s="174"/>
    </row>
    <row r="113" spans="2:28" s="170" customFormat="1" ht="16.5" customHeight="1">
      <c r="B113" s="171"/>
      <c r="C113" s="389" t="s">
        <v>57</v>
      </c>
      <c r="D113" s="439">
        <v>0</v>
      </c>
      <c r="E113" s="439">
        <v>0</v>
      </c>
      <c r="F113" s="439">
        <v>0</v>
      </c>
      <c r="G113" s="439">
        <v>0</v>
      </c>
      <c r="H113" s="439">
        <v>0</v>
      </c>
      <c r="I113" s="439">
        <v>0</v>
      </c>
      <c r="J113" s="439">
        <v>0</v>
      </c>
      <c r="K113" s="439">
        <v>0</v>
      </c>
      <c r="L113" s="439">
        <v>0</v>
      </c>
      <c r="M113" s="439">
        <v>0</v>
      </c>
      <c r="N113" s="439">
        <v>0</v>
      </c>
      <c r="O113" s="439">
        <v>0</v>
      </c>
      <c r="P113" s="439">
        <v>0</v>
      </c>
      <c r="Q113" s="439">
        <v>0</v>
      </c>
      <c r="R113" s="481"/>
      <c r="S113" s="439">
        <v>0</v>
      </c>
      <c r="T113" s="439">
        <v>0</v>
      </c>
      <c r="U113" s="439">
        <v>0</v>
      </c>
      <c r="V113" s="439">
        <v>0</v>
      </c>
      <c r="W113" s="439">
        <v>0</v>
      </c>
      <c r="X113" s="439">
        <v>0</v>
      </c>
      <c r="Y113" s="439">
        <v>0</v>
      </c>
      <c r="Z113" s="172">
        <f>SUM(D113:Y113)</f>
        <v>0</v>
      </c>
      <c r="AA113" s="467"/>
      <c r="AB113" s="174"/>
    </row>
    <row r="114" spans="2:28" s="25" customFormat="1" ht="24.95" customHeight="1">
      <c r="B114" s="106"/>
      <c r="C114" s="288" t="s">
        <v>68</v>
      </c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482"/>
      <c r="S114" s="115"/>
      <c r="T114" s="115"/>
      <c r="U114" s="115"/>
      <c r="V114" s="115"/>
      <c r="W114" s="115"/>
      <c r="X114" s="115"/>
      <c r="Y114" s="115"/>
      <c r="Z114" s="436"/>
      <c r="AA114" s="107"/>
      <c r="AB114" s="42"/>
    </row>
    <row r="115" spans="2:28" s="28" customFormat="1" ht="16.5" customHeight="1">
      <c r="B115" s="101"/>
      <c r="C115" s="281" t="s">
        <v>44</v>
      </c>
      <c r="D115" s="110">
        <v>0</v>
      </c>
      <c r="E115" s="110">
        <v>0</v>
      </c>
      <c r="F115" s="110">
        <v>0</v>
      </c>
      <c r="G115" s="110">
        <v>0</v>
      </c>
      <c r="H115" s="110">
        <v>0</v>
      </c>
      <c r="I115" s="110">
        <v>18.784933467531847</v>
      </c>
      <c r="J115" s="110">
        <v>0.99378100000000003</v>
      </c>
      <c r="K115" s="110">
        <v>0</v>
      </c>
      <c r="L115" s="110">
        <v>0</v>
      </c>
      <c r="M115" s="110">
        <v>0</v>
      </c>
      <c r="N115" s="110">
        <v>0</v>
      </c>
      <c r="O115" s="110">
        <v>0</v>
      </c>
      <c r="P115" s="110">
        <v>0</v>
      </c>
      <c r="Q115" s="110">
        <v>0</v>
      </c>
      <c r="R115" s="471"/>
      <c r="S115" s="110">
        <v>0</v>
      </c>
      <c r="T115" s="110">
        <v>0</v>
      </c>
      <c r="U115" s="110">
        <v>0</v>
      </c>
      <c r="V115" s="110">
        <v>0</v>
      </c>
      <c r="W115" s="110">
        <v>0</v>
      </c>
      <c r="X115" s="110">
        <v>0</v>
      </c>
      <c r="Y115" s="110">
        <v>0</v>
      </c>
      <c r="Z115" s="434">
        <f>SUM(D115:Y115)</f>
        <v>19.778714467531845</v>
      </c>
      <c r="AA115" s="130"/>
      <c r="AB115" s="24"/>
    </row>
    <row r="116" spans="2:28" s="28" customFormat="1" ht="16.5" customHeight="1">
      <c r="B116" s="103"/>
      <c r="C116" s="284" t="s">
        <v>45</v>
      </c>
      <c r="D116" s="110">
        <v>0</v>
      </c>
      <c r="E116" s="110">
        <v>0</v>
      </c>
      <c r="F116" s="110">
        <v>0</v>
      </c>
      <c r="G116" s="110">
        <v>0</v>
      </c>
      <c r="H116" s="110">
        <v>0</v>
      </c>
      <c r="I116" s="110">
        <v>0</v>
      </c>
      <c r="J116" s="110">
        <v>0</v>
      </c>
      <c r="K116" s="110">
        <v>0</v>
      </c>
      <c r="L116" s="110">
        <v>0</v>
      </c>
      <c r="M116" s="110">
        <v>0</v>
      </c>
      <c r="N116" s="110">
        <v>0</v>
      </c>
      <c r="O116" s="110">
        <v>0</v>
      </c>
      <c r="P116" s="110">
        <v>0</v>
      </c>
      <c r="Q116" s="110">
        <v>0</v>
      </c>
      <c r="R116" s="471"/>
      <c r="S116" s="110">
        <v>0</v>
      </c>
      <c r="T116" s="110">
        <v>0</v>
      </c>
      <c r="U116" s="110">
        <v>0</v>
      </c>
      <c r="V116" s="110">
        <v>0</v>
      </c>
      <c r="W116" s="110">
        <v>0</v>
      </c>
      <c r="X116" s="110">
        <v>0</v>
      </c>
      <c r="Y116" s="110">
        <v>0</v>
      </c>
      <c r="Z116" s="434">
        <f t="shared" ref="Z116:Z130" si="15">SUM(D116:Y116)</f>
        <v>0</v>
      </c>
      <c r="AA116" s="130"/>
      <c r="AB116" s="24"/>
    </row>
    <row r="117" spans="2:28" s="28" customFormat="1" ht="16.5" customHeight="1">
      <c r="B117" s="103"/>
      <c r="C117" s="284" t="s">
        <v>46</v>
      </c>
      <c r="D117" s="110">
        <v>0</v>
      </c>
      <c r="E117" s="110">
        <v>0</v>
      </c>
      <c r="F117" s="110">
        <v>0</v>
      </c>
      <c r="G117" s="110">
        <v>0</v>
      </c>
      <c r="H117" s="110">
        <v>0</v>
      </c>
      <c r="I117" s="110">
        <v>18.784933467531847</v>
      </c>
      <c r="J117" s="110">
        <v>0.99378100000000003</v>
      </c>
      <c r="K117" s="110">
        <v>0</v>
      </c>
      <c r="L117" s="110">
        <v>0</v>
      </c>
      <c r="M117" s="110">
        <v>0</v>
      </c>
      <c r="N117" s="110">
        <v>0</v>
      </c>
      <c r="O117" s="110">
        <v>0</v>
      </c>
      <c r="P117" s="110">
        <v>0</v>
      </c>
      <c r="Q117" s="110">
        <v>0</v>
      </c>
      <c r="R117" s="471"/>
      <c r="S117" s="110">
        <v>0</v>
      </c>
      <c r="T117" s="110">
        <v>0</v>
      </c>
      <c r="U117" s="110">
        <v>0</v>
      </c>
      <c r="V117" s="110">
        <v>0</v>
      </c>
      <c r="W117" s="110">
        <v>0</v>
      </c>
      <c r="X117" s="110">
        <v>0</v>
      </c>
      <c r="Y117" s="110">
        <v>0</v>
      </c>
      <c r="Z117" s="434">
        <f t="shared" si="15"/>
        <v>19.778714467531845</v>
      </c>
      <c r="AA117" s="130"/>
      <c r="AB117" s="24"/>
    </row>
    <row r="118" spans="2:28" s="28" customFormat="1" ht="16.5" customHeight="1">
      <c r="B118" s="101"/>
      <c r="C118" s="281" t="s">
        <v>47</v>
      </c>
      <c r="D118" s="110">
        <v>0</v>
      </c>
      <c r="E118" s="110">
        <v>0</v>
      </c>
      <c r="F118" s="110">
        <v>0</v>
      </c>
      <c r="G118" s="110">
        <v>0</v>
      </c>
      <c r="H118" s="110">
        <v>0</v>
      </c>
      <c r="I118" s="110">
        <v>0</v>
      </c>
      <c r="J118" s="110">
        <v>0</v>
      </c>
      <c r="K118" s="110">
        <v>0</v>
      </c>
      <c r="L118" s="110">
        <v>0</v>
      </c>
      <c r="M118" s="110">
        <v>0</v>
      </c>
      <c r="N118" s="110">
        <v>0</v>
      </c>
      <c r="O118" s="110">
        <v>0</v>
      </c>
      <c r="P118" s="110">
        <v>0</v>
      </c>
      <c r="Q118" s="110">
        <v>0</v>
      </c>
      <c r="R118" s="471"/>
      <c r="S118" s="110">
        <v>0</v>
      </c>
      <c r="T118" s="110">
        <v>0</v>
      </c>
      <c r="U118" s="110">
        <v>0</v>
      </c>
      <c r="V118" s="110">
        <v>0</v>
      </c>
      <c r="W118" s="110">
        <v>0</v>
      </c>
      <c r="X118" s="110">
        <v>0</v>
      </c>
      <c r="Y118" s="110">
        <v>0</v>
      </c>
      <c r="Z118" s="434">
        <f t="shared" si="15"/>
        <v>0</v>
      </c>
      <c r="AA118" s="130"/>
      <c r="AB118" s="24"/>
    </row>
    <row r="119" spans="2:28" s="28" customFormat="1" ht="16.5" customHeight="1">
      <c r="B119" s="101"/>
      <c r="C119" s="284" t="s">
        <v>45</v>
      </c>
      <c r="D119" s="110">
        <v>0</v>
      </c>
      <c r="E119" s="110">
        <v>0</v>
      </c>
      <c r="F119" s="110">
        <v>0</v>
      </c>
      <c r="G119" s="110">
        <v>0</v>
      </c>
      <c r="H119" s="110">
        <v>0</v>
      </c>
      <c r="I119" s="110">
        <v>0</v>
      </c>
      <c r="J119" s="110">
        <v>0</v>
      </c>
      <c r="K119" s="110">
        <v>0</v>
      </c>
      <c r="L119" s="110">
        <v>0</v>
      </c>
      <c r="M119" s="110">
        <v>0</v>
      </c>
      <c r="N119" s="110">
        <v>0</v>
      </c>
      <c r="O119" s="110">
        <v>0</v>
      </c>
      <c r="P119" s="110">
        <v>0</v>
      </c>
      <c r="Q119" s="110">
        <v>0</v>
      </c>
      <c r="R119" s="471"/>
      <c r="S119" s="110">
        <v>0</v>
      </c>
      <c r="T119" s="110">
        <v>0</v>
      </c>
      <c r="U119" s="110">
        <v>0</v>
      </c>
      <c r="V119" s="110">
        <v>0</v>
      </c>
      <c r="W119" s="110">
        <v>0</v>
      </c>
      <c r="X119" s="110">
        <v>0</v>
      </c>
      <c r="Y119" s="110">
        <v>0</v>
      </c>
      <c r="Z119" s="434">
        <f t="shared" si="15"/>
        <v>0</v>
      </c>
      <c r="AA119" s="130"/>
      <c r="AB119" s="24"/>
    </row>
    <row r="120" spans="2:28" s="28" customFormat="1" ht="16.5" customHeight="1">
      <c r="B120" s="101"/>
      <c r="C120" s="284" t="s">
        <v>46</v>
      </c>
      <c r="D120" s="110">
        <v>0</v>
      </c>
      <c r="E120" s="110">
        <v>0</v>
      </c>
      <c r="F120" s="110">
        <v>0</v>
      </c>
      <c r="G120" s="110">
        <v>0</v>
      </c>
      <c r="H120" s="110">
        <v>0</v>
      </c>
      <c r="I120" s="110">
        <v>0</v>
      </c>
      <c r="J120" s="110">
        <v>0</v>
      </c>
      <c r="K120" s="110">
        <v>0</v>
      </c>
      <c r="L120" s="110">
        <v>0</v>
      </c>
      <c r="M120" s="110">
        <v>0</v>
      </c>
      <c r="N120" s="110">
        <v>0</v>
      </c>
      <c r="O120" s="110">
        <v>0</v>
      </c>
      <c r="P120" s="110">
        <v>0</v>
      </c>
      <c r="Q120" s="110">
        <v>0</v>
      </c>
      <c r="R120" s="471"/>
      <c r="S120" s="110">
        <v>0</v>
      </c>
      <c r="T120" s="110">
        <v>0</v>
      </c>
      <c r="U120" s="110">
        <v>0</v>
      </c>
      <c r="V120" s="110">
        <v>0</v>
      </c>
      <c r="W120" s="110">
        <v>0</v>
      </c>
      <c r="X120" s="110">
        <v>0</v>
      </c>
      <c r="Y120" s="110">
        <v>0</v>
      </c>
      <c r="Z120" s="434">
        <f t="shared" si="15"/>
        <v>0</v>
      </c>
      <c r="AA120" s="130"/>
      <c r="AB120" s="24"/>
    </row>
    <row r="121" spans="2:28" s="25" customFormat="1" ht="16.5" customHeight="1">
      <c r="B121" s="117"/>
      <c r="C121" s="285" t="s">
        <v>48</v>
      </c>
      <c r="D121" s="110">
        <v>0</v>
      </c>
      <c r="E121" s="110">
        <v>0</v>
      </c>
      <c r="F121" s="110">
        <v>0</v>
      </c>
      <c r="G121" s="110">
        <v>0</v>
      </c>
      <c r="H121" s="110">
        <v>0</v>
      </c>
      <c r="I121" s="110">
        <v>0</v>
      </c>
      <c r="J121" s="110">
        <v>0</v>
      </c>
      <c r="K121" s="110">
        <v>0</v>
      </c>
      <c r="L121" s="110">
        <v>0</v>
      </c>
      <c r="M121" s="110">
        <v>0</v>
      </c>
      <c r="N121" s="110">
        <v>0</v>
      </c>
      <c r="O121" s="110">
        <v>0</v>
      </c>
      <c r="P121" s="110">
        <v>0</v>
      </c>
      <c r="Q121" s="110">
        <v>0</v>
      </c>
      <c r="R121" s="471"/>
      <c r="S121" s="110">
        <v>0</v>
      </c>
      <c r="T121" s="110">
        <v>0</v>
      </c>
      <c r="U121" s="110">
        <v>0</v>
      </c>
      <c r="V121" s="110">
        <v>0</v>
      </c>
      <c r="W121" s="110">
        <v>0</v>
      </c>
      <c r="X121" s="110">
        <v>0</v>
      </c>
      <c r="Y121" s="110">
        <v>0</v>
      </c>
      <c r="Z121" s="434">
        <f t="shared" si="15"/>
        <v>0</v>
      </c>
      <c r="AA121" s="130"/>
      <c r="AB121" s="42"/>
    </row>
    <row r="122" spans="2:28" s="28" customFormat="1" ht="16.5" customHeight="1">
      <c r="B122" s="103"/>
      <c r="C122" s="284" t="s">
        <v>49</v>
      </c>
      <c r="D122" s="110">
        <v>0</v>
      </c>
      <c r="E122" s="110">
        <v>0</v>
      </c>
      <c r="F122" s="110">
        <v>0</v>
      </c>
      <c r="G122" s="110">
        <v>0</v>
      </c>
      <c r="H122" s="110">
        <v>0</v>
      </c>
      <c r="I122" s="110">
        <v>0</v>
      </c>
      <c r="J122" s="110">
        <v>0</v>
      </c>
      <c r="K122" s="110">
        <v>0</v>
      </c>
      <c r="L122" s="110">
        <v>0</v>
      </c>
      <c r="M122" s="110">
        <v>0</v>
      </c>
      <c r="N122" s="110">
        <v>0</v>
      </c>
      <c r="O122" s="110">
        <v>0</v>
      </c>
      <c r="P122" s="110">
        <v>0</v>
      </c>
      <c r="Q122" s="110">
        <v>0</v>
      </c>
      <c r="R122" s="471"/>
      <c r="S122" s="110">
        <v>0</v>
      </c>
      <c r="T122" s="110">
        <v>0</v>
      </c>
      <c r="U122" s="110">
        <v>0</v>
      </c>
      <c r="V122" s="110">
        <v>0</v>
      </c>
      <c r="W122" s="110">
        <v>0</v>
      </c>
      <c r="X122" s="110">
        <v>0</v>
      </c>
      <c r="Y122" s="110">
        <v>0</v>
      </c>
      <c r="Z122" s="434">
        <f t="shared" si="15"/>
        <v>0</v>
      </c>
      <c r="AA122" s="130"/>
      <c r="AB122" s="24"/>
    </row>
    <row r="123" spans="2:28" s="28" customFormat="1" ht="16.5" customHeight="1">
      <c r="B123" s="103"/>
      <c r="C123" s="284" t="s">
        <v>50</v>
      </c>
      <c r="D123" s="110">
        <v>0</v>
      </c>
      <c r="E123" s="110">
        <v>0</v>
      </c>
      <c r="F123" s="110">
        <v>0</v>
      </c>
      <c r="G123" s="110">
        <v>0</v>
      </c>
      <c r="H123" s="110">
        <v>0</v>
      </c>
      <c r="I123" s="110">
        <v>0</v>
      </c>
      <c r="J123" s="110">
        <v>0</v>
      </c>
      <c r="K123" s="110">
        <v>0</v>
      </c>
      <c r="L123" s="110">
        <v>0</v>
      </c>
      <c r="M123" s="110">
        <v>0</v>
      </c>
      <c r="N123" s="110">
        <v>0</v>
      </c>
      <c r="O123" s="110">
        <v>0</v>
      </c>
      <c r="P123" s="110">
        <v>0</v>
      </c>
      <c r="Q123" s="110">
        <v>0</v>
      </c>
      <c r="R123" s="471"/>
      <c r="S123" s="110">
        <v>0</v>
      </c>
      <c r="T123" s="110">
        <v>0</v>
      </c>
      <c r="U123" s="110">
        <v>0</v>
      </c>
      <c r="V123" s="110">
        <v>0</v>
      </c>
      <c r="W123" s="110">
        <v>0</v>
      </c>
      <c r="X123" s="110">
        <v>0</v>
      </c>
      <c r="Y123" s="110">
        <v>0</v>
      </c>
      <c r="Z123" s="434">
        <f t="shared" si="15"/>
        <v>0</v>
      </c>
      <c r="AA123" s="130"/>
      <c r="AB123" s="24"/>
    </row>
    <row r="124" spans="2:28" s="28" customFormat="1" ht="16.5" customHeight="1">
      <c r="B124" s="103"/>
      <c r="C124" s="284" t="s">
        <v>51</v>
      </c>
      <c r="D124" s="110">
        <v>0</v>
      </c>
      <c r="E124" s="110">
        <v>0</v>
      </c>
      <c r="F124" s="110">
        <v>0</v>
      </c>
      <c r="G124" s="110">
        <v>0</v>
      </c>
      <c r="H124" s="110">
        <v>0</v>
      </c>
      <c r="I124" s="110">
        <v>0</v>
      </c>
      <c r="J124" s="110">
        <v>0</v>
      </c>
      <c r="K124" s="110">
        <v>0</v>
      </c>
      <c r="L124" s="110">
        <v>0</v>
      </c>
      <c r="M124" s="110">
        <v>0</v>
      </c>
      <c r="N124" s="110">
        <v>0</v>
      </c>
      <c r="O124" s="110">
        <v>0</v>
      </c>
      <c r="P124" s="110">
        <v>0</v>
      </c>
      <c r="Q124" s="110">
        <v>0</v>
      </c>
      <c r="R124" s="471"/>
      <c r="S124" s="110">
        <v>0</v>
      </c>
      <c r="T124" s="110">
        <v>0</v>
      </c>
      <c r="U124" s="110">
        <v>0</v>
      </c>
      <c r="V124" s="110">
        <v>0</v>
      </c>
      <c r="W124" s="110">
        <v>0</v>
      </c>
      <c r="X124" s="110">
        <v>0</v>
      </c>
      <c r="Y124" s="110">
        <v>0</v>
      </c>
      <c r="Z124" s="434">
        <f t="shared" si="15"/>
        <v>0</v>
      </c>
      <c r="AA124" s="130"/>
      <c r="AB124" s="24"/>
    </row>
    <row r="125" spans="2:28" s="28" customFormat="1" ht="16.5" customHeight="1">
      <c r="B125" s="103"/>
      <c r="C125" s="286" t="s">
        <v>52</v>
      </c>
      <c r="D125" s="110">
        <v>0</v>
      </c>
      <c r="E125" s="110">
        <v>0</v>
      </c>
      <c r="F125" s="110">
        <v>0</v>
      </c>
      <c r="G125" s="110">
        <v>0</v>
      </c>
      <c r="H125" s="110">
        <v>0</v>
      </c>
      <c r="I125" s="110">
        <v>0</v>
      </c>
      <c r="J125" s="110">
        <v>0</v>
      </c>
      <c r="K125" s="110">
        <v>0</v>
      </c>
      <c r="L125" s="110">
        <v>0</v>
      </c>
      <c r="M125" s="110">
        <v>0</v>
      </c>
      <c r="N125" s="110">
        <v>0</v>
      </c>
      <c r="O125" s="110">
        <v>0</v>
      </c>
      <c r="P125" s="110">
        <v>0</v>
      </c>
      <c r="Q125" s="110">
        <v>0</v>
      </c>
      <c r="R125" s="471"/>
      <c r="S125" s="110">
        <v>0</v>
      </c>
      <c r="T125" s="110">
        <v>0</v>
      </c>
      <c r="U125" s="110">
        <v>0</v>
      </c>
      <c r="V125" s="110">
        <v>0</v>
      </c>
      <c r="W125" s="110">
        <v>0</v>
      </c>
      <c r="X125" s="110">
        <v>0</v>
      </c>
      <c r="Y125" s="110">
        <v>0</v>
      </c>
      <c r="Z125" s="434">
        <f t="shared" si="15"/>
        <v>0</v>
      </c>
      <c r="AA125" s="130"/>
      <c r="AB125" s="24"/>
    </row>
    <row r="126" spans="2:28" s="28" customFormat="1" ht="16.5" customHeight="1">
      <c r="B126" s="103"/>
      <c r="C126" s="287" t="s">
        <v>53</v>
      </c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471"/>
      <c r="S126" s="110"/>
      <c r="T126" s="110"/>
      <c r="U126" s="110"/>
      <c r="V126" s="110"/>
      <c r="W126" s="110"/>
      <c r="X126" s="110"/>
      <c r="Y126" s="110"/>
      <c r="Z126" s="434">
        <f t="shared" si="15"/>
        <v>0</v>
      </c>
      <c r="AA126" s="130"/>
      <c r="AB126" s="24"/>
    </row>
    <row r="127" spans="2:28" s="25" customFormat="1" ht="16.5" customHeight="1">
      <c r="B127" s="117"/>
      <c r="C127" s="282" t="s">
        <v>54</v>
      </c>
      <c r="D127" s="110">
        <v>0</v>
      </c>
      <c r="E127" s="110">
        <v>0</v>
      </c>
      <c r="F127" s="110">
        <v>0</v>
      </c>
      <c r="G127" s="110">
        <v>0.998973</v>
      </c>
      <c r="H127" s="110">
        <v>0</v>
      </c>
      <c r="I127" s="110">
        <v>42.271135062611222</v>
      </c>
      <c r="J127" s="110">
        <v>17.625786000000002</v>
      </c>
      <c r="K127" s="110">
        <v>0</v>
      </c>
      <c r="L127" s="110">
        <v>0</v>
      </c>
      <c r="M127" s="110">
        <v>0</v>
      </c>
      <c r="N127" s="110">
        <v>0</v>
      </c>
      <c r="O127" s="110">
        <v>0</v>
      </c>
      <c r="P127" s="110">
        <v>0</v>
      </c>
      <c r="Q127" s="110">
        <v>0</v>
      </c>
      <c r="R127" s="471"/>
      <c r="S127" s="110">
        <v>0</v>
      </c>
      <c r="T127" s="110">
        <v>0</v>
      </c>
      <c r="U127" s="110">
        <v>0</v>
      </c>
      <c r="V127" s="110">
        <v>0</v>
      </c>
      <c r="W127" s="110">
        <v>0</v>
      </c>
      <c r="X127" s="110">
        <v>0</v>
      </c>
      <c r="Y127" s="110">
        <v>0</v>
      </c>
      <c r="Z127" s="434">
        <f t="shared" si="15"/>
        <v>60.89589406261122</v>
      </c>
      <c r="AA127" s="130"/>
      <c r="AB127" s="42"/>
    </row>
    <row r="128" spans="2:28" s="38" customFormat="1" ht="16.5" customHeight="1">
      <c r="B128" s="118"/>
      <c r="C128" s="284" t="s">
        <v>45</v>
      </c>
      <c r="D128" s="437">
        <v>0</v>
      </c>
      <c r="E128" s="437">
        <v>0</v>
      </c>
      <c r="F128" s="437">
        <v>0</v>
      </c>
      <c r="G128" s="437">
        <v>0.998973</v>
      </c>
      <c r="H128" s="437">
        <v>0</v>
      </c>
      <c r="I128" s="437">
        <v>42.271135062611222</v>
      </c>
      <c r="J128" s="437">
        <v>17.625786000000002</v>
      </c>
      <c r="K128" s="437">
        <v>0</v>
      </c>
      <c r="L128" s="437">
        <v>0</v>
      </c>
      <c r="M128" s="437">
        <v>0</v>
      </c>
      <c r="N128" s="437">
        <v>0</v>
      </c>
      <c r="O128" s="437">
        <v>0</v>
      </c>
      <c r="P128" s="437">
        <v>0</v>
      </c>
      <c r="Q128" s="437">
        <v>0</v>
      </c>
      <c r="R128" s="472"/>
      <c r="S128" s="437">
        <v>0</v>
      </c>
      <c r="T128" s="437">
        <v>0</v>
      </c>
      <c r="U128" s="437">
        <v>0</v>
      </c>
      <c r="V128" s="437">
        <v>0</v>
      </c>
      <c r="W128" s="437">
        <v>0</v>
      </c>
      <c r="X128" s="437">
        <v>0</v>
      </c>
      <c r="Y128" s="437">
        <v>0</v>
      </c>
      <c r="Z128" s="434">
        <f t="shared" si="15"/>
        <v>60.89589406261122</v>
      </c>
      <c r="AA128" s="468"/>
      <c r="AB128" s="43"/>
    </row>
    <row r="129" spans="2:28" s="28" customFormat="1" ht="16.5" customHeight="1">
      <c r="B129" s="103"/>
      <c r="C129" s="284" t="s">
        <v>46</v>
      </c>
      <c r="D129" s="110">
        <v>0</v>
      </c>
      <c r="E129" s="110">
        <v>0</v>
      </c>
      <c r="F129" s="110">
        <v>0</v>
      </c>
      <c r="G129" s="110">
        <v>0</v>
      </c>
      <c r="H129" s="110">
        <v>0</v>
      </c>
      <c r="I129" s="110">
        <v>0</v>
      </c>
      <c r="J129" s="110">
        <v>0</v>
      </c>
      <c r="K129" s="110">
        <v>0</v>
      </c>
      <c r="L129" s="110">
        <v>0</v>
      </c>
      <c r="M129" s="110">
        <v>0</v>
      </c>
      <c r="N129" s="110">
        <v>0</v>
      </c>
      <c r="O129" s="110">
        <v>0</v>
      </c>
      <c r="P129" s="110">
        <v>0</v>
      </c>
      <c r="Q129" s="110">
        <v>0</v>
      </c>
      <c r="R129" s="471"/>
      <c r="S129" s="110">
        <v>0</v>
      </c>
      <c r="T129" s="110">
        <v>0</v>
      </c>
      <c r="U129" s="110">
        <v>0</v>
      </c>
      <c r="V129" s="110">
        <v>0</v>
      </c>
      <c r="W129" s="110">
        <v>0</v>
      </c>
      <c r="X129" s="110">
        <v>0</v>
      </c>
      <c r="Y129" s="110">
        <v>0</v>
      </c>
      <c r="Z129" s="434">
        <f t="shared" si="15"/>
        <v>0</v>
      </c>
      <c r="AA129" s="130"/>
      <c r="AB129" s="24"/>
    </row>
    <row r="130" spans="2:28" s="25" customFormat="1" ht="24.95" customHeight="1">
      <c r="B130" s="120"/>
      <c r="C130" s="282" t="s">
        <v>55</v>
      </c>
      <c r="D130" s="112">
        <f t="shared" ref="D130:L130" si="16">+SUM(D127,D118,D115)</f>
        <v>0</v>
      </c>
      <c r="E130" s="112">
        <f t="shared" si="16"/>
        <v>0</v>
      </c>
      <c r="F130" s="112">
        <f t="shared" si="16"/>
        <v>0</v>
      </c>
      <c r="G130" s="112">
        <f t="shared" si="16"/>
        <v>0.998973</v>
      </c>
      <c r="H130" s="112">
        <f t="shared" si="16"/>
        <v>0</v>
      </c>
      <c r="I130" s="112">
        <f t="shared" si="16"/>
        <v>61.056068530143065</v>
      </c>
      <c r="J130" s="112">
        <f t="shared" si="16"/>
        <v>18.619567</v>
      </c>
      <c r="K130" s="112">
        <f t="shared" si="16"/>
        <v>0</v>
      </c>
      <c r="L130" s="112">
        <f t="shared" si="16"/>
        <v>0</v>
      </c>
      <c r="M130" s="112">
        <f t="shared" ref="M130:Y130" si="17">+SUM(M127,M118,M115)</f>
        <v>0</v>
      </c>
      <c r="N130" s="112">
        <f t="shared" si="17"/>
        <v>0</v>
      </c>
      <c r="O130" s="112">
        <f t="shared" si="17"/>
        <v>0</v>
      </c>
      <c r="P130" s="112">
        <f t="shared" si="17"/>
        <v>0</v>
      </c>
      <c r="Q130" s="112">
        <f t="shared" si="17"/>
        <v>0</v>
      </c>
      <c r="R130" s="473"/>
      <c r="S130" s="112">
        <f t="shared" si="17"/>
        <v>0</v>
      </c>
      <c r="T130" s="112">
        <f t="shared" si="17"/>
        <v>0</v>
      </c>
      <c r="U130" s="112">
        <f t="shared" si="17"/>
        <v>0</v>
      </c>
      <c r="V130" s="112">
        <f t="shared" si="17"/>
        <v>0</v>
      </c>
      <c r="W130" s="112">
        <f t="shared" si="17"/>
        <v>0</v>
      </c>
      <c r="X130" s="112">
        <f t="shared" si="17"/>
        <v>0</v>
      </c>
      <c r="Y130" s="112">
        <f t="shared" si="17"/>
        <v>0</v>
      </c>
      <c r="Z130" s="434">
        <f t="shared" si="15"/>
        <v>80.674608530143061</v>
      </c>
      <c r="AA130" s="107"/>
      <c r="AB130" s="42"/>
    </row>
    <row r="131" spans="2:28" s="170" customFormat="1" ht="16.5" customHeight="1">
      <c r="B131" s="167"/>
      <c r="C131" s="432" t="s">
        <v>56</v>
      </c>
      <c r="D131" s="441">
        <v>0</v>
      </c>
      <c r="E131" s="441">
        <v>0</v>
      </c>
      <c r="F131" s="441">
        <v>0</v>
      </c>
      <c r="G131" s="441">
        <v>0</v>
      </c>
      <c r="H131" s="441">
        <v>0</v>
      </c>
      <c r="I131" s="441">
        <v>0</v>
      </c>
      <c r="J131" s="441">
        <v>0</v>
      </c>
      <c r="K131" s="441">
        <v>0</v>
      </c>
      <c r="L131" s="441">
        <v>0</v>
      </c>
      <c r="M131" s="441">
        <v>0</v>
      </c>
      <c r="N131" s="441">
        <v>0</v>
      </c>
      <c r="O131" s="441">
        <v>0</v>
      </c>
      <c r="P131" s="441">
        <v>0</v>
      </c>
      <c r="Q131" s="441">
        <v>0</v>
      </c>
      <c r="R131" s="474"/>
      <c r="S131" s="441">
        <v>0</v>
      </c>
      <c r="T131" s="441">
        <v>0</v>
      </c>
      <c r="U131" s="441">
        <v>0</v>
      </c>
      <c r="V131" s="441">
        <v>0</v>
      </c>
      <c r="W131" s="441">
        <v>0</v>
      </c>
      <c r="X131" s="441">
        <v>0</v>
      </c>
      <c r="Y131" s="441">
        <v>0</v>
      </c>
      <c r="Z131" s="172">
        <f t="shared" ref="Z131:Z136" si="18">SUM(D131:Y131)</f>
        <v>0</v>
      </c>
      <c r="AA131" s="466"/>
      <c r="AB131" s="174"/>
    </row>
    <row r="132" spans="2:28" s="170" customFormat="1" ht="16.5" customHeight="1">
      <c r="B132" s="171"/>
      <c r="C132" s="389" t="s">
        <v>57</v>
      </c>
      <c r="D132" s="444">
        <v>0</v>
      </c>
      <c r="E132" s="444">
        <v>0</v>
      </c>
      <c r="F132" s="444">
        <v>0</v>
      </c>
      <c r="G132" s="444">
        <v>0.998973</v>
      </c>
      <c r="H132" s="444">
        <v>0</v>
      </c>
      <c r="I132" s="444">
        <v>18.040229</v>
      </c>
      <c r="J132" s="444">
        <v>17.625786000000002</v>
      </c>
      <c r="K132" s="444">
        <v>0</v>
      </c>
      <c r="L132" s="444">
        <v>0</v>
      </c>
      <c r="M132" s="444">
        <v>0</v>
      </c>
      <c r="N132" s="444">
        <v>0</v>
      </c>
      <c r="O132" s="444">
        <v>0</v>
      </c>
      <c r="P132" s="444">
        <v>0</v>
      </c>
      <c r="Q132" s="444">
        <v>0</v>
      </c>
      <c r="R132" s="475"/>
      <c r="S132" s="444">
        <v>0</v>
      </c>
      <c r="T132" s="444">
        <v>0</v>
      </c>
      <c r="U132" s="444">
        <v>0</v>
      </c>
      <c r="V132" s="444">
        <v>0</v>
      </c>
      <c r="W132" s="444">
        <v>0</v>
      </c>
      <c r="X132" s="444">
        <v>0</v>
      </c>
      <c r="Y132" s="444">
        <v>0</v>
      </c>
      <c r="Z132" s="172">
        <f t="shared" si="18"/>
        <v>36.664988000000001</v>
      </c>
      <c r="AA132" s="467"/>
      <c r="AB132" s="174"/>
    </row>
    <row r="133" spans="2:28" s="25" customFormat="1" ht="24.95" customHeight="1">
      <c r="B133" s="106"/>
      <c r="C133" s="288" t="s">
        <v>69</v>
      </c>
      <c r="D133" s="80">
        <f>+D130+D111</f>
        <v>0</v>
      </c>
      <c r="E133" s="80">
        <f t="shared" ref="E133:Y133" si="19">+E130+E111</f>
        <v>0</v>
      </c>
      <c r="F133" s="80">
        <f t="shared" si="19"/>
        <v>0</v>
      </c>
      <c r="G133" s="80">
        <f t="shared" si="19"/>
        <v>1.997946</v>
      </c>
      <c r="H133" s="80">
        <f t="shared" si="19"/>
        <v>0</v>
      </c>
      <c r="I133" s="80">
        <f t="shared" si="19"/>
        <v>122.91698276556365</v>
      </c>
      <c r="J133" s="80">
        <f t="shared" si="19"/>
        <v>36.245353000000001</v>
      </c>
      <c r="K133" s="80">
        <f t="shared" si="19"/>
        <v>0</v>
      </c>
      <c r="L133" s="80">
        <f t="shared" si="19"/>
        <v>0</v>
      </c>
      <c r="M133" s="80">
        <f t="shared" si="19"/>
        <v>0</v>
      </c>
      <c r="N133" s="80">
        <f t="shared" si="19"/>
        <v>0</v>
      </c>
      <c r="O133" s="80">
        <f t="shared" si="19"/>
        <v>0</v>
      </c>
      <c r="P133" s="80">
        <f t="shared" si="19"/>
        <v>0</v>
      </c>
      <c r="Q133" s="80">
        <f t="shared" si="19"/>
        <v>0</v>
      </c>
      <c r="R133" s="483"/>
      <c r="S133" s="80">
        <f t="shared" si="19"/>
        <v>0</v>
      </c>
      <c r="T133" s="80">
        <f t="shared" si="19"/>
        <v>0</v>
      </c>
      <c r="U133" s="80">
        <f t="shared" si="19"/>
        <v>0</v>
      </c>
      <c r="V133" s="80">
        <f t="shared" si="19"/>
        <v>0</v>
      </c>
      <c r="W133" s="80">
        <f t="shared" si="19"/>
        <v>0</v>
      </c>
      <c r="X133" s="80">
        <f t="shared" si="19"/>
        <v>0</v>
      </c>
      <c r="Y133" s="80">
        <f t="shared" si="19"/>
        <v>0</v>
      </c>
      <c r="Z133" s="443">
        <f t="shared" si="18"/>
        <v>161.16028176556364</v>
      </c>
      <c r="AA133" s="107"/>
      <c r="AB133" s="42"/>
    </row>
    <row r="134" spans="2:28" s="25" customFormat="1" ht="36.950000000000003" customHeight="1">
      <c r="B134" s="106"/>
      <c r="C134" s="288" t="s">
        <v>70</v>
      </c>
      <c r="D134" s="80">
        <f t="shared" ref="D134:Y134" si="20">+D25+D44+D68+D91+D133</f>
        <v>466.69354976329998</v>
      </c>
      <c r="E134" s="80">
        <f t="shared" si="20"/>
        <v>0</v>
      </c>
      <c r="F134" s="80">
        <f t="shared" si="20"/>
        <v>335.629598331696</v>
      </c>
      <c r="G134" s="80">
        <f t="shared" si="20"/>
        <v>2700.9095242007716</v>
      </c>
      <c r="H134" s="80">
        <f t="shared" si="20"/>
        <v>213.99889809815397</v>
      </c>
      <c r="I134" s="80">
        <f t="shared" si="20"/>
        <v>47373.33046226437</v>
      </c>
      <c r="J134" s="80">
        <f t="shared" si="20"/>
        <v>2605.4905901071497</v>
      </c>
      <c r="K134" s="80">
        <f t="shared" si="20"/>
        <v>3.2225220000000006E-2</v>
      </c>
      <c r="L134" s="80">
        <f t="shared" si="20"/>
        <v>0</v>
      </c>
      <c r="M134" s="80">
        <f t="shared" si="20"/>
        <v>1076.4742301788999</v>
      </c>
      <c r="N134" s="80">
        <f t="shared" si="20"/>
        <v>0</v>
      </c>
      <c r="O134" s="80">
        <f t="shared" si="20"/>
        <v>6.6056823199999997</v>
      </c>
      <c r="P134" s="80">
        <f t="shared" si="20"/>
        <v>283.87382030329297</v>
      </c>
      <c r="Q134" s="80">
        <f t="shared" si="20"/>
        <v>113.51103298</v>
      </c>
      <c r="R134" s="483"/>
      <c r="S134" s="80">
        <f t="shared" si="20"/>
        <v>255.33797631922897</v>
      </c>
      <c r="T134" s="80">
        <f t="shared" si="20"/>
        <v>355.39326251619997</v>
      </c>
      <c r="U134" s="80">
        <f t="shared" si="20"/>
        <v>0.93546859000000004</v>
      </c>
      <c r="V134" s="80">
        <f t="shared" si="20"/>
        <v>399.50507610985403</v>
      </c>
      <c r="W134" s="80">
        <f t="shared" si="20"/>
        <v>0</v>
      </c>
      <c r="X134" s="80">
        <f t="shared" si="20"/>
        <v>31.5362861829</v>
      </c>
      <c r="Y134" s="80">
        <f t="shared" si="20"/>
        <v>3278.7783763625043</v>
      </c>
      <c r="Z134" s="469">
        <f t="shared" si="18"/>
        <v>59498.036059848317</v>
      </c>
      <c r="AA134" s="107"/>
      <c r="AB134" s="42"/>
    </row>
    <row r="135" spans="2:28" s="170" customFormat="1" ht="16.5" customHeight="1">
      <c r="B135" s="167"/>
      <c r="C135" s="432" t="s">
        <v>56</v>
      </c>
      <c r="D135" s="441">
        <f t="shared" ref="D135:Y135" si="21">+D26+D45+D69+D92+D112+D131</f>
        <v>0</v>
      </c>
      <c r="E135" s="441">
        <f t="shared" si="21"/>
        <v>0</v>
      </c>
      <c r="F135" s="441">
        <f t="shared" si="21"/>
        <v>0</v>
      </c>
      <c r="G135" s="441">
        <f t="shared" si="21"/>
        <v>0</v>
      </c>
      <c r="H135" s="441">
        <f t="shared" si="21"/>
        <v>0</v>
      </c>
      <c r="I135" s="441">
        <f t="shared" si="21"/>
        <v>0</v>
      </c>
      <c r="J135" s="441">
        <f t="shared" si="21"/>
        <v>0</v>
      </c>
      <c r="K135" s="441">
        <f t="shared" si="21"/>
        <v>0</v>
      </c>
      <c r="L135" s="441">
        <f t="shared" si="21"/>
        <v>0</v>
      </c>
      <c r="M135" s="441">
        <f t="shared" si="21"/>
        <v>0</v>
      </c>
      <c r="N135" s="441">
        <f t="shared" si="21"/>
        <v>0</v>
      </c>
      <c r="O135" s="441">
        <f t="shared" si="21"/>
        <v>0</v>
      </c>
      <c r="P135" s="441">
        <f t="shared" si="21"/>
        <v>0</v>
      </c>
      <c r="Q135" s="441">
        <f t="shared" si="21"/>
        <v>0</v>
      </c>
      <c r="R135" s="474"/>
      <c r="S135" s="441">
        <f t="shared" si="21"/>
        <v>0</v>
      </c>
      <c r="T135" s="441">
        <f t="shared" si="21"/>
        <v>0</v>
      </c>
      <c r="U135" s="441">
        <f t="shared" si="21"/>
        <v>0</v>
      </c>
      <c r="V135" s="441">
        <f t="shared" si="21"/>
        <v>0</v>
      </c>
      <c r="W135" s="441">
        <f t="shared" si="21"/>
        <v>0</v>
      </c>
      <c r="X135" s="441">
        <f t="shared" si="21"/>
        <v>0</v>
      </c>
      <c r="Y135" s="441">
        <f t="shared" si="21"/>
        <v>0</v>
      </c>
      <c r="Z135" s="172">
        <f t="shared" si="18"/>
        <v>0</v>
      </c>
      <c r="AA135" s="466"/>
      <c r="AB135" s="174"/>
    </row>
    <row r="136" spans="2:28" s="170" customFormat="1" ht="16.5" customHeight="1">
      <c r="B136" s="167"/>
      <c r="C136" s="389" t="s">
        <v>57</v>
      </c>
      <c r="D136" s="441">
        <f t="shared" ref="D136:Y136" si="22">+D27+D46+D70+D93+D113+D132</f>
        <v>187.06309623999999</v>
      </c>
      <c r="E136" s="441">
        <f t="shared" si="22"/>
        <v>0</v>
      </c>
      <c r="F136" s="441">
        <f t="shared" si="22"/>
        <v>56.289910000000006</v>
      </c>
      <c r="G136" s="441">
        <f t="shared" si="22"/>
        <v>14.53685291087203</v>
      </c>
      <c r="H136" s="441">
        <f t="shared" si="22"/>
        <v>0.02</v>
      </c>
      <c r="I136" s="441">
        <f t="shared" si="22"/>
        <v>1343.9528245537806</v>
      </c>
      <c r="J136" s="441">
        <f t="shared" si="22"/>
        <v>184.07101009206482</v>
      </c>
      <c r="K136" s="441">
        <f t="shared" si="22"/>
        <v>0</v>
      </c>
      <c r="L136" s="441">
        <f t="shared" si="22"/>
        <v>0</v>
      </c>
      <c r="M136" s="441">
        <f t="shared" si="22"/>
        <v>247.72097000000002</v>
      </c>
      <c r="N136" s="441">
        <f t="shared" si="22"/>
        <v>0</v>
      </c>
      <c r="O136" s="441">
        <f t="shared" si="22"/>
        <v>3.3</v>
      </c>
      <c r="P136" s="441">
        <f t="shared" si="22"/>
        <v>11.66</v>
      </c>
      <c r="Q136" s="441">
        <f t="shared" si="22"/>
        <v>56.753113800000001</v>
      </c>
      <c r="R136" s="474"/>
      <c r="S136" s="441">
        <f t="shared" si="22"/>
        <v>3.1750239999999999E-2</v>
      </c>
      <c r="T136" s="441">
        <f t="shared" si="22"/>
        <v>1.7118840000000002</v>
      </c>
      <c r="U136" s="441">
        <f t="shared" si="22"/>
        <v>0.06</v>
      </c>
      <c r="V136" s="441">
        <f t="shared" si="22"/>
        <v>2.15</v>
      </c>
      <c r="W136" s="441">
        <f t="shared" si="22"/>
        <v>0</v>
      </c>
      <c r="X136" s="441">
        <f t="shared" si="22"/>
        <v>13.58</v>
      </c>
      <c r="Y136" s="441">
        <f t="shared" si="22"/>
        <v>0.27407100000000001</v>
      </c>
      <c r="Z136" s="172">
        <f t="shared" si="18"/>
        <v>2123.175482836717</v>
      </c>
      <c r="AA136" s="466"/>
      <c r="AB136" s="174"/>
    </row>
    <row r="137" spans="2:28" s="41" customFormat="1" ht="16.5" customHeight="1">
      <c r="B137" s="108"/>
      <c r="C137" s="86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121"/>
      <c r="AA137" s="122"/>
      <c r="AB137" s="44"/>
    </row>
    <row r="138" spans="2:28"/>
    <row r="139" spans="2:28" hidden="1"/>
    <row r="140" spans="2:28" hidden="1"/>
    <row r="141" spans="2:28" hidden="1"/>
    <row r="142" spans="2:28" hidden="1"/>
    <row r="143" spans="2:28" hidden="1"/>
    <row r="144" spans="2:28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t="12" hidden="1" customHeight="1"/>
    <row r="65535" hidden="1"/>
  </sheetData>
  <dataConsolidate/>
  <mergeCells count="6">
    <mergeCell ref="D7:Z7"/>
    <mergeCell ref="D6:AA6"/>
    <mergeCell ref="C2:Z2"/>
    <mergeCell ref="C3:Z3"/>
    <mergeCell ref="C4:Z4"/>
    <mergeCell ref="C5:Z5"/>
  </mergeCells>
  <phoneticPr fontId="0" type="noConversion"/>
  <conditionalFormatting sqref="D9:K9 D25:Z44 Z10:Z24 D68:Z68 Z45:Z67 D91:Z91 Z69:Z90 D111:Z111 Z92:Z110 D130:Z137 Z112:Z129">
    <cfRule type="expression" dxfId="76" priority="6" stopIfTrue="1">
      <formula>AND(D9&lt;&gt;"",OR(D9&lt;0,NOT(ISNUMBER(D9))))</formula>
    </cfRule>
  </conditionalFormatting>
  <conditionalFormatting sqref="AA132 AA113 AA93 AA70 AA115:AA129 AA27 AA46 AA53:AA67 AA96:AA110 AA76:AA90 AA10:AA24 AA29:AA43">
    <cfRule type="expression" dxfId="75" priority="7" stopIfTrue="1">
      <formula>AA10=1</formula>
    </cfRule>
  </conditionalFormatting>
  <conditionalFormatting sqref="D6:F6">
    <cfRule type="expression" dxfId="74" priority="8" stopIfTrue="1">
      <formula>COUNTA(D10:Z136)&lt;&gt;COUNTIF(D10:Z136,"&gt;=0")</formula>
    </cfRule>
  </conditionalFormatting>
  <conditionalFormatting sqref="G6:AA6">
    <cfRule type="expression" dxfId="73" priority="11" stopIfTrue="1">
      <formula>COUNTA(G10:AB136)&lt;&gt;COUNTIF(G10:AB136,"&gt;=0")</formula>
    </cfRule>
  </conditionalFormatting>
  <conditionalFormatting sqref="D10:Y24">
    <cfRule type="expression" dxfId="72" priority="5" stopIfTrue="1">
      <formula>AND(D10&lt;&gt;"",OR(D10&lt;0,NOT(ISNUMBER(D10))))</formula>
    </cfRule>
  </conditionalFormatting>
  <conditionalFormatting sqref="D45:Y67">
    <cfRule type="expression" dxfId="71" priority="4" stopIfTrue="1">
      <formula>AND(D45&lt;&gt;"",OR(D45&lt;0,NOT(ISNUMBER(D45))))</formula>
    </cfRule>
  </conditionalFormatting>
  <conditionalFormatting sqref="D69:Y90">
    <cfRule type="expression" dxfId="70" priority="3" stopIfTrue="1">
      <formula>AND(D69&lt;&gt;"",OR(D69&lt;0,NOT(ISNUMBER(D69))))</formula>
    </cfRule>
  </conditionalFormatting>
  <conditionalFormatting sqref="D92:Y110">
    <cfRule type="expression" dxfId="69" priority="2" stopIfTrue="1">
      <formula>AND(D92&lt;&gt;"",OR(D92&lt;0,NOT(ISNUMBER(D92))))</formula>
    </cfRule>
  </conditionalFormatting>
  <conditionalFormatting sqref="D112:Y129">
    <cfRule type="expression" dxfId="68" priority="1" stopIfTrue="1">
      <formula>AND(D112&lt;&gt;"",OR(D112&lt;0,NOT(ISNUMBER(D112))))</formula>
    </cfRule>
  </conditionalFormatting>
  <pageMargins left="0.74803149606299213" right="0.74803149606299213" top="0.98425196850393704" bottom="0.98425196850393704" header="0.51181102362204722" footer="0.51181102362204722"/>
  <pageSetup paperSize="8" scale="60" orientation="portrait" r:id="rId1"/>
  <headerFooter alignWithMargins="0">
    <oddFooter>&amp;R2013 Triennial Central Bank Survey</oddFooter>
  </headerFooter>
  <rowBreaks count="1" manualBreakCount="1">
    <brk id="74" min="1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E8EB4-BE54-4DDF-9536-2F65C174F624}">
  <sheetPr>
    <outlinePr summaryBelow="0" summaryRight="0"/>
  </sheetPr>
  <dimension ref="A1:AB65535"/>
  <sheetViews>
    <sheetView showGridLines="0" zoomScale="70" zoomScaleNormal="70" zoomScaleSheetLayoutView="70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D9" sqref="D9"/>
    </sheetView>
  </sheetViews>
  <sheetFormatPr defaultColWidth="0" defaultRowHeight="12" zeroHeight="1"/>
  <cols>
    <col min="1" max="1" width="1.7109375" style="13" customWidth="1"/>
    <col min="2" max="2" width="1.7109375" style="15" customWidth="1"/>
    <col min="3" max="3" width="105.140625" style="15" customWidth="1"/>
    <col min="4" max="11" width="7.7109375" style="15" customWidth="1"/>
    <col min="12" max="12" width="7.7109375" style="132" customWidth="1"/>
    <col min="13" max="24" width="7.7109375" style="15" customWidth="1"/>
    <col min="25" max="26" width="8.85546875" style="15" customWidth="1"/>
    <col min="27" max="27" width="1.7109375" style="15" customWidth="1"/>
    <col min="28" max="28" width="1.7109375" style="13" customWidth="1"/>
    <col min="29" max="256" width="9.140625" style="13" hidden="1" customWidth="1"/>
    <col min="257" max="16384" width="9.140625" style="13" hidden="1"/>
  </cols>
  <sheetData>
    <row r="1" spans="2:28" s="12" customFormat="1" ht="20.100000000000001" customHeight="1">
      <c r="B1" s="257" t="s">
        <v>78</v>
      </c>
      <c r="C1" s="258"/>
      <c r="D1" s="259"/>
      <c r="E1" s="259"/>
      <c r="F1" s="259"/>
      <c r="G1" s="259"/>
      <c r="H1" s="259"/>
      <c r="I1" s="259"/>
      <c r="J1" s="259"/>
      <c r="K1" s="259"/>
      <c r="L1" s="254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59"/>
      <c r="Z1" s="260"/>
      <c r="AA1" s="255"/>
      <c r="AB1" s="29"/>
    </row>
    <row r="2" spans="2:28" s="12" customFormat="1" ht="20.100000000000001" customHeight="1">
      <c r="B2" s="256"/>
      <c r="C2" s="561" t="s">
        <v>28</v>
      </c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255"/>
      <c r="AB2" s="186"/>
    </row>
    <row r="3" spans="2:28" s="12" customFormat="1" ht="20.100000000000001" customHeight="1">
      <c r="B3" s="254"/>
      <c r="C3" s="561" t="s">
        <v>72</v>
      </c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561"/>
      <c r="X3" s="561"/>
      <c r="Y3" s="561"/>
      <c r="Z3" s="561"/>
      <c r="AA3" s="255"/>
      <c r="AB3" s="186"/>
    </row>
    <row r="4" spans="2:28" s="12" customFormat="1" ht="20.100000000000001" customHeight="1">
      <c r="B4" s="254"/>
      <c r="C4" s="561" t="s">
        <v>73</v>
      </c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1"/>
      <c r="S4" s="561"/>
      <c r="T4" s="561"/>
      <c r="U4" s="561"/>
      <c r="V4" s="561"/>
      <c r="W4" s="561"/>
      <c r="X4" s="561"/>
      <c r="Y4" s="561"/>
      <c r="Z4" s="561"/>
      <c r="AA4" s="255"/>
      <c r="AB4" s="31"/>
    </row>
    <row r="5" spans="2:28" s="12" customFormat="1" ht="20.100000000000001" customHeight="1">
      <c r="B5" s="254"/>
      <c r="C5" s="561" t="s">
        <v>74</v>
      </c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1"/>
      <c r="R5" s="561"/>
      <c r="S5" s="561"/>
      <c r="T5" s="561"/>
      <c r="U5" s="561"/>
      <c r="V5" s="561"/>
      <c r="W5" s="561"/>
      <c r="X5" s="561"/>
      <c r="Y5" s="561"/>
      <c r="Z5" s="561"/>
      <c r="AA5" s="256"/>
      <c r="AB5" s="32"/>
    </row>
    <row r="6" spans="2:28" s="12" customFormat="1" ht="39.950000000000003" customHeight="1">
      <c r="B6" s="254"/>
      <c r="C6" s="254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4"/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64"/>
      <c r="AA6" s="564"/>
      <c r="AB6" s="29"/>
    </row>
    <row r="7" spans="2:28" s="28" customFormat="1" ht="27.95" customHeight="1">
      <c r="B7" s="263"/>
      <c r="C7" s="269" t="s">
        <v>75</v>
      </c>
      <c r="D7" s="562" t="s">
        <v>79</v>
      </c>
      <c r="E7" s="562"/>
      <c r="F7" s="562"/>
      <c r="G7" s="562"/>
      <c r="H7" s="562"/>
      <c r="I7" s="562"/>
      <c r="J7" s="562"/>
      <c r="K7" s="562"/>
      <c r="L7" s="562"/>
      <c r="M7" s="562"/>
      <c r="N7" s="562"/>
      <c r="O7" s="562"/>
      <c r="P7" s="562"/>
      <c r="Q7" s="562"/>
      <c r="R7" s="562"/>
      <c r="S7" s="562"/>
      <c r="T7" s="562"/>
      <c r="U7" s="562"/>
      <c r="V7" s="562"/>
      <c r="W7" s="562"/>
      <c r="X7" s="562"/>
      <c r="Y7" s="562"/>
      <c r="Z7" s="563"/>
      <c r="AA7" s="264"/>
      <c r="AB7" s="33"/>
    </row>
    <row r="8" spans="2:28" s="28" customFormat="1" ht="27.95" customHeight="1">
      <c r="B8" s="265"/>
      <c r="C8" s="262"/>
      <c r="D8" s="267" t="s">
        <v>5</v>
      </c>
      <c r="E8" s="267" t="s">
        <v>9</v>
      </c>
      <c r="F8" s="267" t="s">
        <v>4</v>
      </c>
      <c r="G8" s="267" t="s">
        <v>3</v>
      </c>
      <c r="H8" s="267" t="s">
        <v>21</v>
      </c>
      <c r="I8" s="267" t="s">
        <v>6</v>
      </c>
      <c r="J8" s="267" t="s">
        <v>2</v>
      </c>
      <c r="K8" s="267" t="s">
        <v>11</v>
      </c>
      <c r="L8" s="268" t="s">
        <v>23</v>
      </c>
      <c r="M8" s="267" t="s">
        <v>1</v>
      </c>
      <c r="N8" s="267" t="s">
        <v>13</v>
      </c>
      <c r="O8" s="267" t="s">
        <v>14</v>
      </c>
      <c r="P8" s="267" t="s">
        <v>25</v>
      </c>
      <c r="Q8" s="267" t="s">
        <v>24</v>
      </c>
      <c r="R8" s="267" t="s">
        <v>16</v>
      </c>
      <c r="S8" s="267" t="s">
        <v>17</v>
      </c>
      <c r="T8" s="267" t="s">
        <v>8</v>
      </c>
      <c r="U8" s="267" t="s">
        <v>26</v>
      </c>
      <c r="V8" s="267" t="s">
        <v>40</v>
      </c>
      <c r="W8" s="267" t="s">
        <v>19</v>
      </c>
      <c r="X8" s="267" t="s">
        <v>20</v>
      </c>
      <c r="Y8" s="271" t="s">
        <v>77</v>
      </c>
      <c r="Z8" s="270" t="s">
        <v>55</v>
      </c>
      <c r="AA8" s="266"/>
      <c r="AB8" s="34"/>
    </row>
    <row r="9" spans="2:28" s="25" customFormat="1" ht="36.950000000000003" customHeight="1">
      <c r="B9" s="93"/>
      <c r="C9" s="274" t="s">
        <v>43</v>
      </c>
      <c r="D9" s="123"/>
      <c r="E9" s="123"/>
      <c r="F9" s="123"/>
      <c r="G9" s="123"/>
      <c r="H9" s="123"/>
      <c r="I9" s="123"/>
      <c r="J9" s="123"/>
      <c r="K9" s="123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33"/>
      <c r="AA9" s="100"/>
      <c r="AB9" s="42"/>
    </row>
    <row r="10" spans="2:28" s="28" customFormat="1" ht="16.5" customHeight="1">
      <c r="B10" s="101"/>
      <c r="C10" s="272" t="s">
        <v>44</v>
      </c>
      <c r="D10" s="536">
        <v>52.267926893299993</v>
      </c>
      <c r="E10" s="536">
        <v>0</v>
      </c>
      <c r="F10" s="536">
        <v>46.581679112300002</v>
      </c>
      <c r="G10" s="536">
        <v>17.530606374900003</v>
      </c>
      <c r="H10" s="536">
        <v>5.4212090132999995</v>
      </c>
      <c r="I10" s="536">
        <v>4793.7996499756746</v>
      </c>
      <c r="J10" s="536">
        <v>599.99299859499183</v>
      </c>
      <c r="K10" s="536">
        <v>0</v>
      </c>
      <c r="L10" s="536">
        <v>0</v>
      </c>
      <c r="M10" s="536">
        <v>90.346091266999991</v>
      </c>
      <c r="N10" s="536">
        <v>0</v>
      </c>
      <c r="O10" s="536">
        <v>0</v>
      </c>
      <c r="P10" s="536">
        <v>4.9610896700000007</v>
      </c>
      <c r="Q10" s="536">
        <v>4.8053799999999997E-3</v>
      </c>
      <c r="R10" s="537"/>
      <c r="S10" s="536">
        <v>61.380949687600008</v>
      </c>
      <c r="T10" s="536">
        <v>7.1209699200000003</v>
      </c>
      <c r="U10" s="536">
        <v>0.81546859000000005</v>
      </c>
      <c r="V10" s="536">
        <v>69.369154671000004</v>
      </c>
      <c r="W10" s="536">
        <v>0</v>
      </c>
      <c r="X10" s="536">
        <v>0.1017038329</v>
      </c>
      <c r="Y10" s="536">
        <v>18.13533988</v>
      </c>
      <c r="Z10" s="434">
        <f>SUM(D10:Y10)</f>
        <v>5767.8296428629665</v>
      </c>
      <c r="AA10" s="129"/>
      <c r="AB10" s="24"/>
    </row>
    <row r="11" spans="2:28" s="28" customFormat="1" ht="16.5" customHeight="1">
      <c r="B11" s="103"/>
      <c r="C11" s="275" t="s">
        <v>45</v>
      </c>
      <c r="D11" s="536">
        <v>0</v>
      </c>
      <c r="E11" s="536">
        <v>0</v>
      </c>
      <c r="F11" s="536">
        <v>0</v>
      </c>
      <c r="G11" s="536">
        <v>0</v>
      </c>
      <c r="H11" s="536">
        <v>0</v>
      </c>
      <c r="I11" s="536">
        <v>331.04790152735575</v>
      </c>
      <c r="J11" s="536">
        <v>69.038568999999995</v>
      </c>
      <c r="K11" s="536">
        <v>0</v>
      </c>
      <c r="L11" s="536">
        <v>0</v>
      </c>
      <c r="M11" s="536">
        <v>8</v>
      </c>
      <c r="N11" s="536">
        <v>0</v>
      </c>
      <c r="O11" s="536">
        <v>0</v>
      </c>
      <c r="P11" s="536">
        <v>0</v>
      </c>
      <c r="Q11" s="536">
        <v>0</v>
      </c>
      <c r="R11" s="537"/>
      <c r="S11" s="536">
        <v>16.238300000000002</v>
      </c>
      <c r="T11" s="536">
        <v>0.95876100000000009</v>
      </c>
      <c r="U11" s="536">
        <v>0</v>
      </c>
      <c r="V11" s="536">
        <v>10.138056000000001</v>
      </c>
      <c r="W11" s="536">
        <v>0</v>
      </c>
      <c r="X11" s="536">
        <v>0</v>
      </c>
      <c r="Y11" s="536">
        <v>0.95</v>
      </c>
      <c r="Z11" s="434">
        <f t="shared" ref="Z11:Z25" si="0">SUM(D11:Y11)</f>
        <v>436.3715875273557</v>
      </c>
      <c r="AA11" s="129"/>
      <c r="AB11" s="24"/>
    </row>
    <row r="12" spans="2:28" s="28" customFormat="1" ht="16.5" customHeight="1">
      <c r="B12" s="103"/>
      <c r="C12" s="275" t="s">
        <v>46</v>
      </c>
      <c r="D12" s="536">
        <v>52.267926893299993</v>
      </c>
      <c r="E12" s="536">
        <v>0</v>
      </c>
      <c r="F12" s="536">
        <v>46.581679112300002</v>
      </c>
      <c r="G12" s="536">
        <v>17.530606374900003</v>
      </c>
      <c r="H12" s="536">
        <v>5.4212090132999995</v>
      </c>
      <c r="I12" s="536">
        <v>4462.7517484483187</v>
      </c>
      <c r="J12" s="536">
        <v>530.95442959499178</v>
      </c>
      <c r="K12" s="536">
        <v>0</v>
      </c>
      <c r="L12" s="536">
        <v>0</v>
      </c>
      <c r="M12" s="536">
        <v>82.346091266999991</v>
      </c>
      <c r="N12" s="536">
        <v>0</v>
      </c>
      <c r="O12" s="536">
        <v>0</v>
      </c>
      <c r="P12" s="536">
        <v>4.9610896700000007</v>
      </c>
      <c r="Q12" s="536">
        <v>4.8053799999999997E-3</v>
      </c>
      <c r="R12" s="537"/>
      <c r="S12" s="536">
        <v>45.142649687600006</v>
      </c>
      <c r="T12" s="536">
        <v>6.1622089200000003</v>
      </c>
      <c r="U12" s="536">
        <v>0.81546859000000005</v>
      </c>
      <c r="V12" s="536">
        <v>59.231098671000005</v>
      </c>
      <c r="W12" s="536">
        <v>0</v>
      </c>
      <c r="X12" s="536">
        <v>0.1017038329</v>
      </c>
      <c r="Y12" s="536">
        <v>17.185339880000001</v>
      </c>
      <c r="Z12" s="434">
        <f t="shared" si="0"/>
        <v>5331.4580553356109</v>
      </c>
      <c r="AA12" s="129"/>
      <c r="AB12" s="24"/>
    </row>
    <row r="13" spans="2:28" s="28" customFormat="1" ht="16.5" customHeight="1">
      <c r="B13" s="101"/>
      <c r="C13" s="272" t="s">
        <v>47</v>
      </c>
      <c r="D13" s="536">
        <v>4.4720571500000004</v>
      </c>
      <c r="E13" s="536">
        <v>0</v>
      </c>
      <c r="F13" s="536">
        <v>5.4816313200000009</v>
      </c>
      <c r="G13" s="536">
        <v>8.4656073999999997</v>
      </c>
      <c r="H13" s="536">
        <v>1.6365699999999999</v>
      </c>
      <c r="I13" s="536">
        <v>658.46778501328731</v>
      </c>
      <c r="J13" s="536">
        <v>66.554081347041901</v>
      </c>
      <c r="K13" s="536">
        <v>0</v>
      </c>
      <c r="L13" s="536">
        <v>0</v>
      </c>
      <c r="M13" s="536">
        <v>4.2030000000000003</v>
      </c>
      <c r="N13" s="536">
        <v>0</v>
      </c>
      <c r="O13" s="536">
        <v>0</v>
      </c>
      <c r="P13" s="536">
        <v>4.6991366599999989</v>
      </c>
      <c r="Q13" s="536">
        <v>0</v>
      </c>
      <c r="R13" s="537"/>
      <c r="S13" s="536">
        <v>12.03609352</v>
      </c>
      <c r="T13" s="536">
        <v>3.9253968199999996</v>
      </c>
      <c r="U13" s="536">
        <v>0</v>
      </c>
      <c r="V13" s="536">
        <v>1.4994102899999999</v>
      </c>
      <c r="W13" s="536">
        <v>0</v>
      </c>
      <c r="X13" s="536">
        <v>1</v>
      </c>
      <c r="Y13" s="536">
        <v>1.3754597100000001</v>
      </c>
      <c r="Z13" s="434">
        <f t="shared" si="0"/>
        <v>773.81622923032921</v>
      </c>
      <c r="AA13" s="129"/>
      <c r="AB13" s="24"/>
    </row>
    <row r="14" spans="2:28" s="28" customFormat="1" ht="16.5" customHeight="1">
      <c r="B14" s="101"/>
      <c r="C14" s="275" t="s">
        <v>45</v>
      </c>
      <c r="D14" s="536">
        <v>0</v>
      </c>
      <c r="E14" s="536">
        <v>0</v>
      </c>
      <c r="F14" s="536">
        <v>1.2969720000000001E-2</v>
      </c>
      <c r="G14" s="536">
        <v>0.15667873000000004</v>
      </c>
      <c r="H14" s="536">
        <v>0</v>
      </c>
      <c r="I14" s="536">
        <v>170.16387871021362</v>
      </c>
      <c r="J14" s="536">
        <v>26.492557798848111</v>
      </c>
      <c r="K14" s="536">
        <v>0</v>
      </c>
      <c r="L14" s="536">
        <v>0</v>
      </c>
      <c r="M14" s="536">
        <v>3.1</v>
      </c>
      <c r="N14" s="536">
        <v>0</v>
      </c>
      <c r="O14" s="536">
        <v>0</v>
      </c>
      <c r="P14" s="536">
        <v>0</v>
      </c>
      <c r="Q14" s="536">
        <v>0</v>
      </c>
      <c r="R14" s="537"/>
      <c r="S14" s="536">
        <v>4.0421840000000001E-2</v>
      </c>
      <c r="T14" s="536">
        <v>2.6635510000000001E-2</v>
      </c>
      <c r="U14" s="536">
        <v>0</v>
      </c>
      <c r="V14" s="536">
        <v>0.15526599999999999</v>
      </c>
      <c r="W14" s="536">
        <v>0</v>
      </c>
      <c r="X14" s="536">
        <v>1</v>
      </c>
      <c r="Y14" s="536">
        <v>0.28926415</v>
      </c>
      <c r="Z14" s="434">
        <f t="shared" si="0"/>
        <v>201.43767245906176</v>
      </c>
      <c r="AA14" s="129"/>
      <c r="AB14" s="24"/>
    </row>
    <row r="15" spans="2:28" s="28" customFormat="1" ht="16.5" customHeight="1">
      <c r="B15" s="101"/>
      <c r="C15" s="275" t="s">
        <v>46</v>
      </c>
      <c r="D15" s="536">
        <v>4.4720571500000004</v>
      </c>
      <c r="E15" s="536">
        <v>0</v>
      </c>
      <c r="F15" s="536">
        <v>5.4686616000000008</v>
      </c>
      <c r="G15" s="536">
        <v>8.3089286700000002</v>
      </c>
      <c r="H15" s="536">
        <v>1.6365699999999999</v>
      </c>
      <c r="I15" s="536">
        <v>488.30390630307375</v>
      </c>
      <c r="J15" s="536">
        <v>40.06152354819379</v>
      </c>
      <c r="K15" s="536">
        <v>0</v>
      </c>
      <c r="L15" s="536">
        <v>0</v>
      </c>
      <c r="M15" s="536">
        <v>1.103</v>
      </c>
      <c r="N15" s="536">
        <v>0</v>
      </c>
      <c r="O15" s="536">
        <v>0</v>
      </c>
      <c r="P15" s="536">
        <v>4.6991366599999989</v>
      </c>
      <c r="Q15" s="536">
        <v>0</v>
      </c>
      <c r="R15" s="537"/>
      <c r="S15" s="536">
        <v>11.995671679999999</v>
      </c>
      <c r="T15" s="536">
        <v>3.8987613099999994</v>
      </c>
      <c r="U15" s="536">
        <v>0</v>
      </c>
      <c r="V15" s="536">
        <v>1.34414429</v>
      </c>
      <c r="W15" s="536">
        <v>0</v>
      </c>
      <c r="X15" s="536">
        <v>0</v>
      </c>
      <c r="Y15" s="536">
        <v>1.0861955600000002</v>
      </c>
      <c r="Z15" s="434">
        <f t="shared" si="0"/>
        <v>572.37855677126754</v>
      </c>
      <c r="AA15" s="129"/>
      <c r="AB15" s="24"/>
    </row>
    <row r="16" spans="2:28" s="25" customFormat="1" ht="16.5" customHeight="1">
      <c r="B16" s="117"/>
      <c r="C16" s="276" t="s">
        <v>48</v>
      </c>
      <c r="D16" s="536">
        <v>4.4720571500000004</v>
      </c>
      <c r="E16" s="536">
        <v>0</v>
      </c>
      <c r="F16" s="536">
        <v>5.3686616000000003</v>
      </c>
      <c r="G16" s="536">
        <v>8.3089286700000002</v>
      </c>
      <c r="H16" s="536">
        <v>1.6365699999999999</v>
      </c>
      <c r="I16" s="536">
        <v>559.55443578410245</v>
      </c>
      <c r="J16" s="536">
        <v>65.859119879580277</v>
      </c>
      <c r="K16" s="536">
        <v>0</v>
      </c>
      <c r="L16" s="536">
        <v>0</v>
      </c>
      <c r="M16" s="536">
        <v>4.2030000000000003</v>
      </c>
      <c r="N16" s="536">
        <v>0</v>
      </c>
      <c r="O16" s="536">
        <v>0</v>
      </c>
      <c r="P16" s="536">
        <v>4.3520286599999993</v>
      </c>
      <c r="Q16" s="536">
        <v>0</v>
      </c>
      <c r="R16" s="537"/>
      <c r="S16" s="536">
        <v>11.995671679999999</v>
      </c>
      <c r="T16" s="536">
        <v>3.7987613099999993</v>
      </c>
      <c r="U16" s="536">
        <v>0</v>
      </c>
      <c r="V16" s="536">
        <v>1.1510742900000002</v>
      </c>
      <c r="W16" s="536">
        <v>0</v>
      </c>
      <c r="X16" s="536">
        <v>0</v>
      </c>
      <c r="Y16" s="536">
        <v>0.88619555999999999</v>
      </c>
      <c r="Z16" s="434">
        <f t="shared" si="0"/>
        <v>671.58650458368265</v>
      </c>
      <c r="AA16" s="130"/>
      <c r="AB16" s="42"/>
    </row>
    <row r="17" spans="2:28" s="28" customFormat="1" ht="16.5" customHeight="1">
      <c r="B17" s="103"/>
      <c r="C17" s="275" t="s">
        <v>49</v>
      </c>
      <c r="D17" s="536">
        <v>0</v>
      </c>
      <c r="E17" s="536">
        <v>0</v>
      </c>
      <c r="F17" s="536">
        <v>0</v>
      </c>
      <c r="G17" s="536">
        <v>0.11681970000000003</v>
      </c>
      <c r="H17" s="536">
        <v>0</v>
      </c>
      <c r="I17" s="536">
        <v>9.1941047024999989</v>
      </c>
      <c r="J17" s="536">
        <v>7.2995599999999994E-2</v>
      </c>
      <c r="K17" s="536">
        <v>0</v>
      </c>
      <c r="L17" s="536">
        <v>0</v>
      </c>
      <c r="M17" s="536">
        <v>0</v>
      </c>
      <c r="N17" s="536">
        <v>0</v>
      </c>
      <c r="O17" s="536">
        <v>0</v>
      </c>
      <c r="P17" s="536">
        <v>0</v>
      </c>
      <c r="Q17" s="536">
        <v>0</v>
      </c>
      <c r="R17" s="537"/>
      <c r="S17" s="536">
        <v>0</v>
      </c>
      <c r="T17" s="536">
        <v>2.6635510000000001E-2</v>
      </c>
      <c r="U17" s="536">
        <v>0</v>
      </c>
      <c r="V17" s="536">
        <v>0.15526599999999999</v>
      </c>
      <c r="W17" s="536">
        <v>0</v>
      </c>
      <c r="X17" s="536">
        <v>1</v>
      </c>
      <c r="Y17" s="536">
        <v>0.21126414999999998</v>
      </c>
      <c r="Z17" s="434">
        <f t="shared" si="0"/>
        <v>10.777085662499999</v>
      </c>
      <c r="AA17" s="129"/>
      <c r="AB17" s="24"/>
    </row>
    <row r="18" spans="2:28" s="28" customFormat="1" ht="16.5" customHeight="1">
      <c r="B18" s="103"/>
      <c r="C18" s="275" t="s">
        <v>50</v>
      </c>
      <c r="D18" s="536">
        <v>0</v>
      </c>
      <c r="E18" s="536">
        <v>0</v>
      </c>
      <c r="F18" s="536">
        <v>0</v>
      </c>
      <c r="G18" s="536">
        <v>0</v>
      </c>
      <c r="H18" s="536">
        <v>0</v>
      </c>
      <c r="I18" s="536">
        <v>0</v>
      </c>
      <c r="J18" s="536">
        <v>0.113457</v>
      </c>
      <c r="K18" s="536">
        <v>0</v>
      </c>
      <c r="L18" s="536">
        <v>0</v>
      </c>
      <c r="M18" s="536">
        <v>0</v>
      </c>
      <c r="N18" s="536">
        <v>0</v>
      </c>
      <c r="O18" s="536">
        <v>0</v>
      </c>
      <c r="P18" s="536">
        <v>0</v>
      </c>
      <c r="Q18" s="536">
        <v>0</v>
      </c>
      <c r="R18" s="537"/>
      <c r="S18" s="536">
        <v>0</v>
      </c>
      <c r="T18" s="536">
        <v>0</v>
      </c>
      <c r="U18" s="536">
        <v>0</v>
      </c>
      <c r="V18" s="536">
        <v>0</v>
      </c>
      <c r="W18" s="536">
        <v>0</v>
      </c>
      <c r="X18" s="536">
        <v>0</v>
      </c>
      <c r="Y18" s="536">
        <v>0</v>
      </c>
      <c r="Z18" s="434">
        <f t="shared" si="0"/>
        <v>0.113457</v>
      </c>
      <c r="AA18" s="129"/>
      <c r="AB18" s="24"/>
    </row>
    <row r="19" spans="2:28" s="28" customFormat="1" ht="16.5" customHeight="1">
      <c r="B19" s="103"/>
      <c r="C19" s="275" t="s">
        <v>51</v>
      </c>
      <c r="D19" s="536">
        <v>0</v>
      </c>
      <c r="E19" s="536">
        <v>0</v>
      </c>
      <c r="F19" s="536">
        <v>0</v>
      </c>
      <c r="G19" s="536">
        <v>0</v>
      </c>
      <c r="H19" s="536">
        <v>0</v>
      </c>
      <c r="I19" s="536">
        <v>56.895390116999998</v>
      </c>
      <c r="J19" s="536">
        <v>0</v>
      </c>
      <c r="K19" s="536">
        <v>0</v>
      </c>
      <c r="L19" s="536">
        <v>0</v>
      </c>
      <c r="M19" s="536">
        <v>0</v>
      </c>
      <c r="N19" s="536">
        <v>0</v>
      </c>
      <c r="O19" s="536">
        <v>0</v>
      </c>
      <c r="P19" s="536">
        <v>0</v>
      </c>
      <c r="Q19" s="536">
        <v>0</v>
      </c>
      <c r="R19" s="537"/>
      <c r="S19" s="536">
        <v>0</v>
      </c>
      <c r="T19" s="536">
        <v>0</v>
      </c>
      <c r="U19" s="536">
        <v>0</v>
      </c>
      <c r="V19" s="536">
        <v>0</v>
      </c>
      <c r="W19" s="536">
        <v>0</v>
      </c>
      <c r="X19" s="536">
        <v>0</v>
      </c>
      <c r="Y19" s="536">
        <v>0</v>
      </c>
      <c r="Z19" s="434">
        <f t="shared" si="0"/>
        <v>56.895390116999998</v>
      </c>
      <c r="AA19" s="129"/>
      <c r="AB19" s="24"/>
    </row>
    <row r="20" spans="2:28" s="28" customFormat="1" ht="16.5" customHeight="1">
      <c r="B20" s="103"/>
      <c r="C20" s="277" t="s">
        <v>52</v>
      </c>
      <c r="D20" s="536">
        <v>0</v>
      </c>
      <c r="E20" s="536">
        <v>0</v>
      </c>
      <c r="F20" s="536">
        <v>0.11296972000000001</v>
      </c>
      <c r="G20" s="536">
        <v>3.9859030000000004E-2</v>
      </c>
      <c r="H20" s="536">
        <v>0</v>
      </c>
      <c r="I20" s="536">
        <v>32.823854409684998</v>
      </c>
      <c r="J20" s="536">
        <v>0.50850886746163115</v>
      </c>
      <c r="K20" s="536">
        <v>0</v>
      </c>
      <c r="L20" s="536">
        <v>0</v>
      </c>
      <c r="M20" s="536">
        <v>0</v>
      </c>
      <c r="N20" s="536">
        <v>0</v>
      </c>
      <c r="O20" s="536">
        <v>0</v>
      </c>
      <c r="P20" s="536">
        <v>0.34710800000000003</v>
      </c>
      <c r="Q20" s="536">
        <v>0</v>
      </c>
      <c r="R20" s="537"/>
      <c r="S20" s="536">
        <v>4.0421840000000001E-2</v>
      </c>
      <c r="T20" s="536">
        <v>0.1</v>
      </c>
      <c r="U20" s="536">
        <v>0</v>
      </c>
      <c r="V20" s="536">
        <v>0.19306999999999999</v>
      </c>
      <c r="W20" s="536">
        <v>0</v>
      </c>
      <c r="X20" s="536">
        <v>0</v>
      </c>
      <c r="Y20" s="536">
        <v>0.27800000000000002</v>
      </c>
      <c r="Z20" s="434">
        <f t="shared" si="0"/>
        <v>34.443791867146622</v>
      </c>
      <c r="AA20" s="129"/>
      <c r="AB20" s="24"/>
    </row>
    <row r="21" spans="2:28" s="28" customFormat="1" ht="16.5" customHeight="1">
      <c r="B21" s="103"/>
      <c r="C21" s="278" t="s">
        <v>53</v>
      </c>
      <c r="D21" s="536"/>
      <c r="E21" s="536"/>
      <c r="F21" s="536"/>
      <c r="G21" s="536"/>
      <c r="H21" s="536"/>
      <c r="I21" s="536"/>
      <c r="J21" s="536"/>
      <c r="K21" s="536"/>
      <c r="L21" s="536"/>
      <c r="M21" s="536"/>
      <c r="N21" s="536"/>
      <c r="O21" s="536"/>
      <c r="P21" s="536"/>
      <c r="Q21" s="536"/>
      <c r="R21" s="537"/>
      <c r="S21" s="536"/>
      <c r="T21" s="536"/>
      <c r="U21" s="536"/>
      <c r="V21" s="536"/>
      <c r="W21" s="536"/>
      <c r="X21" s="536"/>
      <c r="Y21" s="536"/>
      <c r="Z21" s="434">
        <f t="shared" si="0"/>
        <v>0</v>
      </c>
      <c r="AA21" s="129"/>
      <c r="AB21" s="24"/>
    </row>
    <row r="22" spans="2:28" s="25" customFormat="1" ht="16.5" customHeight="1">
      <c r="B22" s="117"/>
      <c r="C22" s="273" t="s">
        <v>54</v>
      </c>
      <c r="D22" s="536">
        <v>30.229082479999999</v>
      </c>
      <c r="E22" s="536">
        <v>0</v>
      </c>
      <c r="F22" s="536">
        <v>10.8898460422</v>
      </c>
      <c r="G22" s="536">
        <v>8.1248433208720297</v>
      </c>
      <c r="H22" s="536">
        <v>0.25304300000000002</v>
      </c>
      <c r="I22" s="536">
        <v>577.81776225061208</v>
      </c>
      <c r="J22" s="536">
        <v>35.673825569116261</v>
      </c>
      <c r="K22" s="536">
        <v>0</v>
      </c>
      <c r="L22" s="536">
        <v>0</v>
      </c>
      <c r="M22" s="536">
        <v>11.261375921900001</v>
      </c>
      <c r="N22" s="536">
        <v>0</v>
      </c>
      <c r="O22" s="536">
        <v>0</v>
      </c>
      <c r="P22" s="536">
        <v>4.4781741200000003</v>
      </c>
      <c r="Q22" s="536">
        <v>0</v>
      </c>
      <c r="R22" s="537"/>
      <c r="S22" s="536">
        <v>9.0257756699999998</v>
      </c>
      <c r="T22" s="536">
        <v>3.5483159651000005</v>
      </c>
      <c r="U22" s="536">
        <v>0</v>
      </c>
      <c r="V22" s="536">
        <v>0.23179795</v>
      </c>
      <c r="W22" s="536">
        <v>0</v>
      </c>
      <c r="X22" s="536">
        <v>0</v>
      </c>
      <c r="Y22" s="536">
        <v>8.9481421227000002</v>
      </c>
      <c r="Z22" s="434">
        <f>SUM(D22:Y22)</f>
        <v>700.48198441250031</v>
      </c>
      <c r="AA22" s="129"/>
      <c r="AB22" s="42"/>
    </row>
    <row r="23" spans="2:28" s="38" customFormat="1" ht="16.5" customHeight="1">
      <c r="B23" s="118"/>
      <c r="C23" s="275" t="s">
        <v>45</v>
      </c>
      <c r="D23" s="538">
        <v>30.181577479999998</v>
      </c>
      <c r="E23" s="538">
        <v>0</v>
      </c>
      <c r="F23" s="538">
        <v>10.874068042200001</v>
      </c>
      <c r="G23" s="538">
        <v>5.6913196956651069</v>
      </c>
      <c r="H23" s="538">
        <v>0.25304300000000002</v>
      </c>
      <c r="I23" s="538">
        <v>543.94760300392579</v>
      </c>
      <c r="J23" s="538">
        <v>30.9034538138865</v>
      </c>
      <c r="K23" s="538">
        <v>0</v>
      </c>
      <c r="L23" s="538">
        <v>0</v>
      </c>
      <c r="M23" s="538">
        <v>11.261375921900001</v>
      </c>
      <c r="N23" s="538">
        <v>0</v>
      </c>
      <c r="O23" s="538">
        <v>0</v>
      </c>
      <c r="P23" s="538">
        <v>4.4781741200000003</v>
      </c>
      <c r="Q23" s="538">
        <v>0</v>
      </c>
      <c r="R23" s="539"/>
      <c r="S23" s="538">
        <v>8.9579156700000002</v>
      </c>
      <c r="T23" s="538">
        <v>3.2361493451000003</v>
      </c>
      <c r="U23" s="538">
        <v>0</v>
      </c>
      <c r="V23" s="538">
        <v>0.23179795</v>
      </c>
      <c r="W23" s="538">
        <v>0</v>
      </c>
      <c r="X23" s="538">
        <v>0</v>
      </c>
      <c r="Y23" s="538">
        <v>8.7143781226999995</v>
      </c>
      <c r="Z23" s="434">
        <f>SUM(D23:Y23)</f>
        <v>658.73085616537742</v>
      </c>
      <c r="AA23" s="129"/>
      <c r="AB23" s="43"/>
    </row>
    <row r="24" spans="2:28" s="28" customFormat="1" ht="16.5" customHeight="1">
      <c r="B24" s="103"/>
      <c r="C24" s="275" t="s">
        <v>46</v>
      </c>
      <c r="D24" s="536">
        <v>4.7504999999999999E-2</v>
      </c>
      <c r="E24" s="536">
        <v>0</v>
      </c>
      <c r="F24" s="536">
        <v>1.5778E-2</v>
      </c>
      <c r="G24" s="536">
        <v>2.4335236252069232</v>
      </c>
      <c r="H24" s="536">
        <v>0</v>
      </c>
      <c r="I24" s="536">
        <v>33.870159246686271</v>
      </c>
      <c r="J24" s="536">
        <v>4.7703717552297586</v>
      </c>
      <c r="K24" s="536">
        <v>0</v>
      </c>
      <c r="L24" s="536">
        <v>0</v>
      </c>
      <c r="M24" s="536">
        <v>0</v>
      </c>
      <c r="N24" s="536">
        <v>0</v>
      </c>
      <c r="O24" s="536">
        <v>0</v>
      </c>
      <c r="P24" s="536">
        <v>0</v>
      </c>
      <c r="Q24" s="536">
        <v>0</v>
      </c>
      <c r="R24" s="537"/>
      <c r="S24" s="536">
        <v>6.7860000000000004E-2</v>
      </c>
      <c r="T24" s="536">
        <v>0.31216662000000001</v>
      </c>
      <c r="U24" s="536">
        <v>0</v>
      </c>
      <c r="V24" s="536">
        <v>0</v>
      </c>
      <c r="W24" s="536">
        <v>0</v>
      </c>
      <c r="X24" s="536">
        <v>0</v>
      </c>
      <c r="Y24" s="536">
        <v>0.233764</v>
      </c>
      <c r="Z24" s="434">
        <f>SUM(D24:Y24)</f>
        <v>41.751128247122956</v>
      </c>
      <c r="AA24" s="129"/>
      <c r="AB24" s="24"/>
    </row>
    <row r="25" spans="2:28" s="25" customFormat="1" ht="24.95" customHeight="1">
      <c r="B25" s="120"/>
      <c r="C25" s="273" t="s">
        <v>55</v>
      </c>
      <c r="D25" s="534">
        <v>86.9690665233</v>
      </c>
      <c r="E25" s="534">
        <v>0</v>
      </c>
      <c r="F25" s="534">
        <v>62.953156474500005</v>
      </c>
      <c r="G25" s="534">
        <v>34.121057095772031</v>
      </c>
      <c r="H25" s="534">
        <v>7.3108220132999993</v>
      </c>
      <c r="I25" s="534">
        <v>6030.085197239574</v>
      </c>
      <c r="J25" s="534">
        <v>702.22090551115002</v>
      </c>
      <c r="K25" s="534">
        <v>0</v>
      </c>
      <c r="L25" s="534">
        <v>0</v>
      </c>
      <c r="M25" s="534">
        <v>105.81046718889999</v>
      </c>
      <c r="N25" s="534">
        <v>0</v>
      </c>
      <c r="O25" s="534">
        <v>0</v>
      </c>
      <c r="P25" s="534">
        <v>14.138400449999999</v>
      </c>
      <c r="Q25" s="534">
        <v>4.8053799999999997E-3</v>
      </c>
      <c r="R25" s="535"/>
      <c r="S25" s="534">
        <v>82.442818877600004</v>
      </c>
      <c r="T25" s="534">
        <v>14.5946827051</v>
      </c>
      <c r="U25" s="534">
        <v>0.81546859000000005</v>
      </c>
      <c r="V25" s="534">
        <v>71.100362911000005</v>
      </c>
      <c r="W25" s="534">
        <v>0</v>
      </c>
      <c r="X25" s="534">
        <v>1.1017038329</v>
      </c>
      <c r="Y25" s="534">
        <v>28.4589417127</v>
      </c>
      <c r="Z25" s="443">
        <f t="shared" si="0"/>
        <v>7242.1278565057955</v>
      </c>
      <c r="AA25" s="107"/>
      <c r="AB25" s="42"/>
    </row>
    <row r="26" spans="2:28" s="170" customFormat="1" ht="16.5" customHeight="1">
      <c r="B26" s="167"/>
      <c r="C26" s="432" t="s">
        <v>56</v>
      </c>
      <c r="D26" s="441">
        <v>0</v>
      </c>
      <c r="E26" s="441">
        <v>0</v>
      </c>
      <c r="F26" s="441">
        <v>0</v>
      </c>
      <c r="G26" s="441">
        <v>0</v>
      </c>
      <c r="H26" s="441">
        <v>0</v>
      </c>
      <c r="I26" s="441">
        <v>0</v>
      </c>
      <c r="J26" s="441">
        <v>0</v>
      </c>
      <c r="K26" s="441">
        <v>0</v>
      </c>
      <c r="L26" s="441">
        <v>0</v>
      </c>
      <c r="M26" s="441">
        <v>0</v>
      </c>
      <c r="N26" s="441">
        <v>0</v>
      </c>
      <c r="O26" s="441">
        <v>0</v>
      </c>
      <c r="P26" s="441">
        <v>0</v>
      </c>
      <c r="Q26" s="441">
        <v>0</v>
      </c>
      <c r="R26" s="474"/>
      <c r="S26" s="441">
        <v>0</v>
      </c>
      <c r="T26" s="441">
        <v>0</v>
      </c>
      <c r="U26" s="441">
        <v>0</v>
      </c>
      <c r="V26" s="441">
        <v>0</v>
      </c>
      <c r="W26" s="441">
        <v>0</v>
      </c>
      <c r="X26" s="441">
        <v>0</v>
      </c>
      <c r="Y26" s="441">
        <v>0</v>
      </c>
      <c r="Z26" s="172">
        <v>0</v>
      </c>
      <c r="AA26" s="173"/>
      <c r="AB26" s="174"/>
    </row>
    <row r="27" spans="2:28" s="170" customFormat="1" ht="16.5" customHeight="1">
      <c r="B27" s="171"/>
      <c r="C27" s="389" t="s">
        <v>57</v>
      </c>
      <c r="D27" s="444">
        <v>30.098601769999998</v>
      </c>
      <c r="E27" s="444">
        <v>0</v>
      </c>
      <c r="F27" s="444">
        <v>7.0119100000000003</v>
      </c>
      <c r="G27" s="444">
        <v>3.6278799108720299</v>
      </c>
      <c r="H27" s="444">
        <v>0.01</v>
      </c>
      <c r="I27" s="444">
        <v>36.602036459104085</v>
      </c>
      <c r="J27" s="444">
        <v>19.756728542064824</v>
      </c>
      <c r="K27" s="444">
        <v>0</v>
      </c>
      <c r="L27" s="444">
        <v>0</v>
      </c>
      <c r="M27" s="444">
        <v>11.246970000000001</v>
      </c>
      <c r="N27" s="444">
        <v>0</v>
      </c>
      <c r="O27" s="444">
        <v>0</v>
      </c>
      <c r="P27" s="444">
        <v>4.16</v>
      </c>
      <c r="Q27" s="444">
        <v>0</v>
      </c>
      <c r="R27" s="475"/>
      <c r="S27" s="444">
        <v>3.1750239999999999E-2</v>
      </c>
      <c r="T27" s="444">
        <v>7.1884000000000003E-2</v>
      </c>
      <c r="U27" s="444">
        <v>0</v>
      </c>
      <c r="V27" s="444">
        <v>0.22</v>
      </c>
      <c r="W27" s="444">
        <v>0</v>
      </c>
      <c r="X27" s="444">
        <v>0</v>
      </c>
      <c r="Y27" s="444">
        <v>0.11407100000000001</v>
      </c>
      <c r="Z27" s="172">
        <v>112.95183192204092</v>
      </c>
      <c r="AA27" s="175"/>
      <c r="AB27" s="174"/>
    </row>
    <row r="28" spans="2:28" s="25" customFormat="1" ht="36.950000000000003" customHeight="1">
      <c r="B28" s="106"/>
      <c r="C28" s="279" t="s">
        <v>58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476"/>
      <c r="S28" s="71"/>
      <c r="T28" s="71"/>
      <c r="U28" s="71"/>
      <c r="V28" s="71"/>
      <c r="W28" s="71"/>
      <c r="X28" s="71"/>
      <c r="Y28" s="71"/>
      <c r="Z28" s="114"/>
      <c r="AA28" s="107"/>
      <c r="AB28" s="42"/>
    </row>
    <row r="29" spans="2:28" s="28" customFormat="1" ht="16.5" customHeight="1">
      <c r="B29" s="101"/>
      <c r="C29" s="272" t="s">
        <v>44</v>
      </c>
      <c r="D29" s="540">
        <v>126.86780419999999</v>
      </c>
      <c r="E29" s="540">
        <v>0</v>
      </c>
      <c r="F29" s="540">
        <v>42.27</v>
      </c>
      <c r="G29" s="540">
        <v>9.91</v>
      </c>
      <c r="H29" s="540">
        <v>0</v>
      </c>
      <c r="I29" s="540">
        <v>3717.3176184467243</v>
      </c>
      <c r="J29" s="540">
        <v>124.29165500000001</v>
      </c>
      <c r="K29" s="540">
        <v>0</v>
      </c>
      <c r="L29" s="540">
        <v>0</v>
      </c>
      <c r="M29" s="540">
        <v>225.24466900000002</v>
      </c>
      <c r="N29" s="540">
        <v>0</v>
      </c>
      <c r="O29" s="540">
        <v>3.3</v>
      </c>
      <c r="P29" s="540">
        <v>3.34</v>
      </c>
      <c r="Q29" s="540">
        <v>56.753113800000001</v>
      </c>
      <c r="R29" s="541"/>
      <c r="S29" s="540">
        <v>0</v>
      </c>
      <c r="T29" s="540">
        <v>1.58</v>
      </c>
      <c r="U29" s="540">
        <v>0.06</v>
      </c>
      <c r="V29" s="540">
        <v>1.71</v>
      </c>
      <c r="W29" s="540">
        <v>0</v>
      </c>
      <c r="X29" s="540">
        <v>13.58</v>
      </c>
      <c r="Y29" s="540">
        <v>9.0913359000000007</v>
      </c>
      <c r="Z29" s="434">
        <f>SUM(D29:Y29)</f>
        <v>4335.3161963467246</v>
      </c>
      <c r="AA29" s="129"/>
      <c r="AB29" s="24"/>
    </row>
    <row r="30" spans="2:28" s="28" customFormat="1" ht="16.5" customHeight="1">
      <c r="B30" s="103"/>
      <c r="C30" s="275" t="s">
        <v>45</v>
      </c>
      <c r="D30" s="540">
        <v>0</v>
      </c>
      <c r="E30" s="540">
        <v>0</v>
      </c>
      <c r="F30" s="540">
        <v>0</v>
      </c>
      <c r="G30" s="540">
        <v>0</v>
      </c>
      <c r="H30" s="540">
        <v>0</v>
      </c>
      <c r="I30" s="540">
        <v>0</v>
      </c>
      <c r="J30" s="540">
        <v>0</v>
      </c>
      <c r="K30" s="540">
        <v>0</v>
      </c>
      <c r="L30" s="540">
        <v>0</v>
      </c>
      <c r="M30" s="540">
        <v>0</v>
      </c>
      <c r="N30" s="540">
        <v>0</v>
      </c>
      <c r="O30" s="540">
        <v>0</v>
      </c>
      <c r="P30" s="540">
        <v>0</v>
      </c>
      <c r="Q30" s="540">
        <v>0</v>
      </c>
      <c r="R30" s="541"/>
      <c r="S30" s="540">
        <v>0</v>
      </c>
      <c r="T30" s="540">
        <v>0</v>
      </c>
      <c r="U30" s="540">
        <v>0</v>
      </c>
      <c r="V30" s="540">
        <v>0</v>
      </c>
      <c r="W30" s="540">
        <v>0</v>
      </c>
      <c r="X30" s="540">
        <v>0</v>
      </c>
      <c r="Y30" s="540">
        <v>0</v>
      </c>
      <c r="Z30" s="434">
        <f t="shared" ref="Z30:Z44" si="1">SUM(D30:Y30)</f>
        <v>0</v>
      </c>
      <c r="AA30" s="129"/>
      <c r="AB30" s="24"/>
    </row>
    <row r="31" spans="2:28" s="28" customFormat="1" ht="16.5" customHeight="1">
      <c r="B31" s="103"/>
      <c r="C31" s="275" t="s">
        <v>46</v>
      </c>
      <c r="D31" s="540">
        <v>126.86780419999999</v>
      </c>
      <c r="E31" s="540">
        <v>0</v>
      </c>
      <c r="F31" s="540">
        <v>42.27</v>
      </c>
      <c r="G31" s="540">
        <v>9.91</v>
      </c>
      <c r="H31" s="540">
        <v>0</v>
      </c>
      <c r="I31" s="540">
        <v>3717.3176184467243</v>
      </c>
      <c r="J31" s="540">
        <v>124.29165500000001</v>
      </c>
      <c r="K31" s="540">
        <v>0</v>
      </c>
      <c r="L31" s="540">
        <v>0</v>
      </c>
      <c r="M31" s="540">
        <v>225.24466900000002</v>
      </c>
      <c r="N31" s="540">
        <v>0</v>
      </c>
      <c r="O31" s="540">
        <v>3.3</v>
      </c>
      <c r="P31" s="540">
        <v>3.34</v>
      </c>
      <c r="Q31" s="540">
        <v>56.753113800000001</v>
      </c>
      <c r="R31" s="541"/>
      <c r="S31" s="540">
        <v>0</v>
      </c>
      <c r="T31" s="540">
        <v>1.58</v>
      </c>
      <c r="U31" s="540">
        <v>0.06</v>
      </c>
      <c r="V31" s="540">
        <v>1.71</v>
      </c>
      <c r="W31" s="540">
        <v>0</v>
      </c>
      <c r="X31" s="540">
        <v>13.58</v>
      </c>
      <c r="Y31" s="540">
        <v>9.0913359000000007</v>
      </c>
      <c r="Z31" s="434">
        <f t="shared" si="1"/>
        <v>4335.3161963467246</v>
      </c>
      <c r="AA31" s="129"/>
      <c r="AB31" s="24"/>
    </row>
    <row r="32" spans="2:28" s="28" customFormat="1" ht="16.5" customHeight="1">
      <c r="B32" s="101"/>
      <c r="C32" s="272" t="s">
        <v>47</v>
      </c>
      <c r="D32" s="540">
        <v>0.76096399999999997</v>
      </c>
      <c r="E32" s="540">
        <v>0</v>
      </c>
      <c r="F32" s="540">
        <v>0</v>
      </c>
      <c r="G32" s="540">
        <v>0</v>
      </c>
      <c r="H32" s="540">
        <v>0</v>
      </c>
      <c r="I32" s="540">
        <v>28.856795000000002</v>
      </c>
      <c r="J32" s="540">
        <v>4.3504000000000001E-2</v>
      </c>
      <c r="K32" s="540">
        <v>0</v>
      </c>
      <c r="L32" s="540">
        <v>0</v>
      </c>
      <c r="M32" s="540">
        <v>0</v>
      </c>
      <c r="N32" s="540">
        <v>0</v>
      </c>
      <c r="O32" s="540">
        <v>0</v>
      </c>
      <c r="P32" s="540">
        <v>0</v>
      </c>
      <c r="Q32" s="540">
        <v>0</v>
      </c>
      <c r="R32" s="541"/>
      <c r="S32" s="540">
        <v>0</v>
      </c>
      <c r="T32" s="540">
        <v>0</v>
      </c>
      <c r="U32" s="540">
        <v>0</v>
      </c>
      <c r="V32" s="540">
        <v>0</v>
      </c>
      <c r="W32" s="540">
        <v>0</v>
      </c>
      <c r="X32" s="540">
        <v>0</v>
      </c>
      <c r="Y32" s="540">
        <v>0.14000000000000001</v>
      </c>
      <c r="Z32" s="434">
        <f t="shared" si="1"/>
        <v>29.801263000000002</v>
      </c>
      <c r="AA32" s="129"/>
      <c r="AB32" s="24"/>
    </row>
    <row r="33" spans="2:28" s="28" customFormat="1" ht="16.5" customHeight="1">
      <c r="B33" s="101"/>
      <c r="C33" s="275" t="s">
        <v>45</v>
      </c>
      <c r="D33" s="540">
        <v>0.76096399999999997</v>
      </c>
      <c r="E33" s="540">
        <v>0</v>
      </c>
      <c r="F33" s="540">
        <v>0</v>
      </c>
      <c r="G33" s="540">
        <v>0</v>
      </c>
      <c r="H33" s="540">
        <v>0</v>
      </c>
      <c r="I33" s="540">
        <v>28.814045</v>
      </c>
      <c r="J33" s="540">
        <v>4.3504000000000001E-2</v>
      </c>
      <c r="K33" s="540">
        <v>0</v>
      </c>
      <c r="L33" s="540">
        <v>0</v>
      </c>
      <c r="M33" s="540">
        <v>0</v>
      </c>
      <c r="N33" s="540">
        <v>0</v>
      </c>
      <c r="O33" s="540">
        <v>0</v>
      </c>
      <c r="P33" s="540">
        <v>0</v>
      </c>
      <c r="Q33" s="540">
        <v>0</v>
      </c>
      <c r="R33" s="541"/>
      <c r="S33" s="540">
        <v>0</v>
      </c>
      <c r="T33" s="540">
        <v>0</v>
      </c>
      <c r="U33" s="540">
        <v>0</v>
      </c>
      <c r="V33" s="540">
        <v>0</v>
      </c>
      <c r="W33" s="540">
        <v>0</v>
      </c>
      <c r="X33" s="540">
        <v>0</v>
      </c>
      <c r="Y33" s="540">
        <v>0.14000000000000001</v>
      </c>
      <c r="Z33" s="434">
        <f t="shared" si="1"/>
        <v>29.758513000000001</v>
      </c>
      <c r="AA33" s="129"/>
      <c r="AB33" s="24"/>
    </row>
    <row r="34" spans="2:28" s="28" customFormat="1" ht="16.5" customHeight="1">
      <c r="B34" s="101"/>
      <c r="C34" s="275" t="s">
        <v>46</v>
      </c>
      <c r="D34" s="540">
        <v>0</v>
      </c>
      <c r="E34" s="540">
        <v>0</v>
      </c>
      <c r="F34" s="540">
        <v>0</v>
      </c>
      <c r="G34" s="540">
        <v>0</v>
      </c>
      <c r="H34" s="540">
        <v>0</v>
      </c>
      <c r="I34" s="540">
        <v>4.2750000000000003E-2</v>
      </c>
      <c r="J34" s="540">
        <v>0</v>
      </c>
      <c r="K34" s="540">
        <v>0</v>
      </c>
      <c r="L34" s="540">
        <v>0</v>
      </c>
      <c r="M34" s="540">
        <v>0</v>
      </c>
      <c r="N34" s="540">
        <v>0</v>
      </c>
      <c r="O34" s="540">
        <v>0</v>
      </c>
      <c r="P34" s="540">
        <v>0</v>
      </c>
      <c r="Q34" s="540">
        <v>0</v>
      </c>
      <c r="R34" s="541"/>
      <c r="S34" s="540">
        <v>0</v>
      </c>
      <c r="T34" s="540">
        <v>0</v>
      </c>
      <c r="U34" s="540">
        <v>0</v>
      </c>
      <c r="V34" s="540">
        <v>0</v>
      </c>
      <c r="W34" s="540">
        <v>0</v>
      </c>
      <c r="X34" s="540">
        <v>0</v>
      </c>
      <c r="Y34" s="540">
        <v>0</v>
      </c>
      <c r="Z34" s="434">
        <f t="shared" si="1"/>
        <v>4.2750000000000003E-2</v>
      </c>
      <c r="AA34" s="129"/>
      <c r="AB34" s="24"/>
    </row>
    <row r="35" spans="2:28" s="25" customFormat="1" ht="16.5" customHeight="1">
      <c r="B35" s="117"/>
      <c r="C35" s="276" t="s">
        <v>48</v>
      </c>
      <c r="D35" s="540">
        <v>0</v>
      </c>
      <c r="E35" s="540">
        <v>0</v>
      </c>
      <c r="F35" s="540">
        <v>0</v>
      </c>
      <c r="G35" s="540">
        <v>0</v>
      </c>
      <c r="H35" s="540">
        <v>0</v>
      </c>
      <c r="I35" s="540">
        <v>0</v>
      </c>
      <c r="J35" s="540">
        <v>0</v>
      </c>
      <c r="K35" s="540">
        <v>0</v>
      </c>
      <c r="L35" s="540">
        <v>0</v>
      </c>
      <c r="M35" s="540">
        <v>0</v>
      </c>
      <c r="N35" s="540">
        <v>0</v>
      </c>
      <c r="O35" s="540">
        <v>0</v>
      </c>
      <c r="P35" s="540">
        <v>0</v>
      </c>
      <c r="Q35" s="540">
        <v>0</v>
      </c>
      <c r="R35" s="541"/>
      <c r="S35" s="540">
        <v>0</v>
      </c>
      <c r="T35" s="540">
        <v>0</v>
      </c>
      <c r="U35" s="540">
        <v>0</v>
      </c>
      <c r="V35" s="540">
        <v>0</v>
      </c>
      <c r="W35" s="540">
        <v>0</v>
      </c>
      <c r="X35" s="540">
        <v>0</v>
      </c>
      <c r="Y35" s="540">
        <v>0</v>
      </c>
      <c r="Z35" s="434">
        <f t="shared" si="1"/>
        <v>0</v>
      </c>
      <c r="AA35" s="130"/>
      <c r="AB35" s="42"/>
    </row>
    <row r="36" spans="2:28" s="28" customFormat="1" ht="16.5" customHeight="1">
      <c r="B36" s="103"/>
      <c r="C36" s="275" t="s">
        <v>49</v>
      </c>
      <c r="D36" s="540">
        <v>0.76096399999999997</v>
      </c>
      <c r="E36" s="540">
        <v>0</v>
      </c>
      <c r="F36" s="540">
        <v>0</v>
      </c>
      <c r="G36" s="540">
        <v>0</v>
      </c>
      <c r="H36" s="540">
        <v>0</v>
      </c>
      <c r="I36" s="540">
        <v>0.92275299999999993</v>
      </c>
      <c r="J36" s="540">
        <v>0</v>
      </c>
      <c r="K36" s="540">
        <v>0</v>
      </c>
      <c r="L36" s="540">
        <v>0</v>
      </c>
      <c r="M36" s="540">
        <v>0</v>
      </c>
      <c r="N36" s="540">
        <v>0</v>
      </c>
      <c r="O36" s="540">
        <v>0</v>
      </c>
      <c r="P36" s="540">
        <v>0</v>
      </c>
      <c r="Q36" s="540">
        <v>0</v>
      </c>
      <c r="R36" s="541"/>
      <c r="S36" s="540">
        <v>0</v>
      </c>
      <c r="T36" s="540">
        <v>0</v>
      </c>
      <c r="U36" s="540">
        <v>0</v>
      </c>
      <c r="V36" s="540">
        <v>0</v>
      </c>
      <c r="W36" s="540">
        <v>0</v>
      </c>
      <c r="X36" s="540">
        <v>0</v>
      </c>
      <c r="Y36" s="540">
        <v>0</v>
      </c>
      <c r="Z36" s="434">
        <f t="shared" si="1"/>
        <v>1.6837169999999999</v>
      </c>
      <c r="AA36" s="129"/>
      <c r="AB36" s="24"/>
    </row>
    <row r="37" spans="2:28" s="28" customFormat="1" ht="16.5" customHeight="1">
      <c r="B37" s="103"/>
      <c r="C37" s="275" t="s">
        <v>50</v>
      </c>
      <c r="D37" s="540">
        <v>0</v>
      </c>
      <c r="E37" s="540">
        <v>0</v>
      </c>
      <c r="F37" s="540">
        <v>0</v>
      </c>
      <c r="G37" s="540">
        <v>0</v>
      </c>
      <c r="H37" s="540">
        <v>0</v>
      </c>
      <c r="I37" s="540">
        <v>0</v>
      </c>
      <c r="J37" s="540">
        <v>0</v>
      </c>
      <c r="K37" s="540">
        <v>0</v>
      </c>
      <c r="L37" s="540">
        <v>0</v>
      </c>
      <c r="M37" s="540">
        <v>0</v>
      </c>
      <c r="N37" s="540">
        <v>0</v>
      </c>
      <c r="O37" s="540">
        <v>0</v>
      </c>
      <c r="P37" s="540">
        <v>0</v>
      </c>
      <c r="Q37" s="540">
        <v>0</v>
      </c>
      <c r="R37" s="541"/>
      <c r="S37" s="540">
        <v>0</v>
      </c>
      <c r="T37" s="540">
        <v>0</v>
      </c>
      <c r="U37" s="540">
        <v>0</v>
      </c>
      <c r="V37" s="540">
        <v>0</v>
      </c>
      <c r="W37" s="540">
        <v>0</v>
      </c>
      <c r="X37" s="540">
        <v>0</v>
      </c>
      <c r="Y37" s="540">
        <v>0</v>
      </c>
      <c r="Z37" s="434">
        <f t="shared" si="1"/>
        <v>0</v>
      </c>
      <c r="AA37" s="129"/>
      <c r="AB37" s="24"/>
    </row>
    <row r="38" spans="2:28" s="28" customFormat="1" ht="16.5" customHeight="1">
      <c r="B38" s="103"/>
      <c r="C38" s="275" t="s">
        <v>51</v>
      </c>
      <c r="D38" s="540">
        <v>0</v>
      </c>
      <c r="E38" s="540">
        <v>0</v>
      </c>
      <c r="F38" s="540">
        <v>0</v>
      </c>
      <c r="G38" s="540">
        <v>0</v>
      </c>
      <c r="H38" s="540">
        <v>0</v>
      </c>
      <c r="I38" s="540">
        <v>0</v>
      </c>
      <c r="J38" s="540">
        <v>0</v>
      </c>
      <c r="K38" s="540">
        <v>0</v>
      </c>
      <c r="L38" s="540">
        <v>0</v>
      </c>
      <c r="M38" s="540">
        <v>0</v>
      </c>
      <c r="N38" s="540">
        <v>0</v>
      </c>
      <c r="O38" s="540">
        <v>0</v>
      </c>
      <c r="P38" s="540">
        <v>0</v>
      </c>
      <c r="Q38" s="540">
        <v>0</v>
      </c>
      <c r="R38" s="541"/>
      <c r="S38" s="540">
        <v>0</v>
      </c>
      <c r="T38" s="540">
        <v>0</v>
      </c>
      <c r="U38" s="540">
        <v>0</v>
      </c>
      <c r="V38" s="540">
        <v>0</v>
      </c>
      <c r="W38" s="540">
        <v>0</v>
      </c>
      <c r="X38" s="540">
        <v>0</v>
      </c>
      <c r="Y38" s="540">
        <v>0</v>
      </c>
      <c r="Z38" s="434">
        <f t="shared" si="1"/>
        <v>0</v>
      </c>
      <c r="AA38" s="129"/>
      <c r="AB38" s="24"/>
    </row>
    <row r="39" spans="2:28" s="28" customFormat="1" ht="16.5" customHeight="1">
      <c r="B39" s="103"/>
      <c r="C39" s="277" t="s">
        <v>52</v>
      </c>
      <c r="D39" s="540">
        <v>0</v>
      </c>
      <c r="E39" s="540">
        <v>0</v>
      </c>
      <c r="F39" s="540">
        <v>0</v>
      </c>
      <c r="G39" s="540">
        <v>0</v>
      </c>
      <c r="H39" s="540">
        <v>0</v>
      </c>
      <c r="I39" s="540">
        <v>27.934042000000002</v>
      </c>
      <c r="J39" s="540">
        <v>4.3504000000000001E-2</v>
      </c>
      <c r="K39" s="540">
        <v>0</v>
      </c>
      <c r="L39" s="540">
        <v>0</v>
      </c>
      <c r="M39" s="540">
        <v>0</v>
      </c>
      <c r="N39" s="540">
        <v>0</v>
      </c>
      <c r="O39" s="540">
        <v>0</v>
      </c>
      <c r="P39" s="540">
        <v>0</v>
      </c>
      <c r="Q39" s="540">
        <v>0</v>
      </c>
      <c r="R39" s="541"/>
      <c r="S39" s="540">
        <v>0</v>
      </c>
      <c r="T39" s="540">
        <v>0</v>
      </c>
      <c r="U39" s="540">
        <v>0</v>
      </c>
      <c r="V39" s="540">
        <v>0</v>
      </c>
      <c r="W39" s="540">
        <v>0</v>
      </c>
      <c r="X39" s="540">
        <v>0</v>
      </c>
      <c r="Y39" s="540">
        <v>0.14000000000000001</v>
      </c>
      <c r="Z39" s="434">
        <f t="shared" si="1"/>
        <v>28.117546000000001</v>
      </c>
      <c r="AA39" s="129"/>
      <c r="AB39" s="24"/>
    </row>
    <row r="40" spans="2:28" s="28" customFormat="1" ht="16.5" customHeight="1">
      <c r="B40" s="103"/>
      <c r="C40" s="278" t="s">
        <v>53</v>
      </c>
      <c r="D40" s="540"/>
      <c r="E40" s="540"/>
      <c r="F40" s="540"/>
      <c r="G40" s="540"/>
      <c r="H40" s="540"/>
      <c r="I40" s="540"/>
      <c r="J40" s="540"/>
      <c r="K40" s="540"/>
      <c r="L40" s="540"/>
      <c r="M40" s="540"/>
      <c r="N40" s="540"/>
      <c r="O40" s="540"/>
      <c r="P40" s="540"/>
      <c r="Q40" s="540"/>
      <c r="R40" s="541"/>
      <c r="S40" s="540"/>
      <c r="T40" s="540"/>
      <c r="U40" s="540"/>
      <c r="V40" s="540"/>
      <c r="W40" s="540"/>
      <c r="X40" s="540"/>
      <c r="Y40" s="540"/>
      <c r="Z40" s="434">
        <f t="shared" si="1"/>
        <v>0</v>
      </c>
      <c r="AA40" s="129"/>
      <c r="AB40" s="24"/>
    </row>
    <row r="41" spans="2:28" s="25" customFormat="1" ht="16.5" customHeight="1">
      <c r="B41" s="117"/>
      <c r="C41" s="273" t="s">
        <v>54</v>
      </c>
      <c r="D41" s="540">
        <v>156.96449447000001</v>
      </c>
      <c r="E41" s="540">
        <v>0</v>
      </c>
      <c r="F41" s="540">
        <v>49.278000000000006</v>
      </c>
      <c r="G41" s="540">
        <v>9.91</v>
      </c>
      <c r="H41" s="540">
        <v>0.01</v>
      </c>
      <c r="I41" s="540">
        <v>1451.4736278065941</v>
      </c>
      <c r="J41" s="540">
        <v>146.68849555</v>
      </c>
      <c r="K41" s="540">
        <v>0</v>
      </c>
      <c r="L41" s="540">
        <v>0</v>
      </c>
      <c r="M41" s="540">
        <v>236.47400000000002</v>
      </c>
      <c r="N41" s="540">
        <v>0</v>
      </c>
      <c r="O41" s="540">
        <v>3.3</v>
      </c>
      <c r="P41" s="540">
        <v>7.5</v>
      </c>
      <c r="Q41" s="540">
        <v>56.753113800000001</v>
      </c>
      <c r="R41" s="541"/>
      <c r="S41" s="540">
        <v>0</v>
      </c>
      <c r="T41" s="540">
        <v>1.6400000000000001</v>
      </c>
      <c r="U41" s="540">
        <v>0.06</v>
      </c>
      <c r="V41" s="540">
        <v>1.93</v>
      </c>
      <c r="W41" s="540">
        <v>0</v>
      </c>
      <c r="X41" s="540">
        <v>13.58</v>
      </c>
      <c r="Y41" s="540">
        <v>11.781164</v>
      </c>
      <c r="Z41" s="434">
        <f t="shared" si="1"/>
        <v>2147.3428956265939</v>
      </c>
      <c r="AA41" s="130"/>
      <c r="AB41" s="42"/>
    </row>
    <row r="42" spans="2:28" s="38" customFormat="1" ht="16.5" customHeight="1">
      <c r="B42" s="118"/>
      <c r="C42" s="275" t="s">
        <v>45</v>
      </c>
      <c r="D42" s="534">
        <v>156.96449447000001</v>
      </c>
      <c r="E42" s="534">
        <v>0</v>
      </c>
      <c r="F42" s="534">
        <v>49.278000000000006</v>
      </c>
      <c r="G42" s="534">
        <v>9.91</v>
      </c>
      <c r="H42" s="534">
        <v>0.01</v>
      </c>
      <c r="I42" s="534">
        <v>1448.1965047071174</v>
      </c>
      <c r="J42" s="534">
        <v>146.68849555</v>
      </c>
      <c r="K42" s="534">
        <v>0</v>
      </c>
      <c r="L42" s="534">
        <v>0</v>
      </c>
      <c r="M42" s="534">
        <v>236.47400000000002</v>
      </c>
      <c r="N42" s="534">
        <v>0</v>
      </c>
      <c r="O42" s="534">
        <v>3.3</v>
      </c>
      <c r="P42" s="534">
        <v>7.5</v>
      </c>
      <c r="Q42" s="534">
        <v>56.753113800000001</v>
      </c>
      <c r="R42" s="535"/>
      <c r="S42" s="534">
        <v>0</v>
      </c>
      <c r="T42" s="534">
        <v>1.6400000000000001</v>
      </c>
      <c r="U42" s="534">
        <v>0.06</v>
      </c>
      <c r="V42" s="534">
        <v>1.73</v>
      </c>
      <c r="W42" s="534">
        <v>0</v>
      </c>
      <c r="X42" s="534">
        <v>13.58</v>
      </c>
      <c r="Y42" s="534">
        <v>11.781164</v>
      </c>
      <c r="Z42" s="434">
        <f t="shared" si="1"/>
        <v>2143.8657725271169</v>
      </c>
      <c r="AA42" s="131"/>
      <c r="AB42" s="43"/>
    </row>
    <row r="43" spans="2:28" s="28" customFormat="1" ht="16.5" customHeight="1">
      <c r="B43" s="103"/>
      <c r="C43" s="275" t="s">
        <v>46</v>
      </c>
      <c r="D43" s="540">
        <v>0</v>
      </c>
      <c r="E43" s="540">
        <v>0</v>
      </c>
      <c r="F43" s="540">
        <v>0</v>
      </c>
      <c r="G43" s="540">
        <v>0</v>
      </c>
      <c r="H43" s="540">
        <v>0</v>
      </c>
      <c r="I43" s="540">
        <v>3.2771230994767473</v>
      </c>
      <c r="J43" s="540">
        <v>0</v>
      </c>
      <c r="K43" s="540">
        <v>0</v>
      </c>
      <c r="L43" s="540">
        <v>0</v>
      </c>
      <c r="M43" s="540">
        <v>0</v>
      </c>
      <c r="N43" s="540">
        <v>0</v>
      </c>
      <c r="O43" s="540">
        <v>0</v>
      </c>
      <c r="P43" s="540">
        <v>0</v>
      </c>
      <c r="Q43" s="540">
        <v>0</v>
      </c>
      <c r="R43" s="541"/>
      <c r="S43" s="540">
        <v>0</v>
      </c>
      <c r="T43" s="540">
        <v>0</v>
      </c>
      <c r="U43" s="540">
        <v>0</v>
      </c>
      <c r="V43" s="540">
        <v>0.2</v>
      </c>
      <c r="W43" s="540">
        <v>0</v>
      </c>
      <c r="X43" s="540">
        <v>0</v>
      </c>
      <c r="Y43" s="540">
        <v>0</v>
      </c>
      <c r="Z43" s="434">
        <f t="shared" si="1"/>
        <v>3.4771230994767475</v>
      </c>
      <c r="AA43" s="129"/>
      <c r="AB43" s="24"/>
    </row>
    <row r="44" spans="2:28" s="25" customFormat="1" ht="24.95" customHeight="1">
      <c r="B44" s="120"/>
      <c r="C44" s="273" t="s">
        <v>55</v>
      </c>
      <c r="D44" s="534">
        <v>284.59326267</v>
      </c>
      <c r="E44" s="534">
        <v>0</v>
      </c>
      <c r="F44" s="534">
        <v>91.548000000000002</v>
      </c>
      <c r="G44" s="534">
        <v>19.82</v>
      </c>
      <c r="H44" s="534">
        <v>0.01</v>
      </c>
      <c r="I44" s="534">
        <v>5197.6480412533183</v>
      </c>
      <c r="J44" s="534">
        <v>271.02365455</v>
      </c>
      <c r="K44" s="534">
        <v>0</v>
      </c>
      <c r="L44" s="534">
        <v>0</v>
      </c>
      <c r="M44" s="534">
        <v>461.71866900000003</v>
      </c>
      <c r="N44" s="534">
        <v>0</v>
      </c>
      <c r="O44" s="534">
        <v>6.6</v>
      </c>
      <c r="P44" s="534">
        <v>10.84</v>
      </c>
      <c r="Q44" s="534">
        <v>113.5062276</v>
      </c>
      <c r="R44" s="535"/>
      <c r="S44" s="534">
        <v>0</v>
      </c>
      <c r="T44" s="534">
        <v>3.22</v>
      </c>
      <c r="U44" s="534">
        <v>0.12</v>
      </c>
      <c r="V44" s="534">
        <v>3.6399999999999997</v>
      </c>
      <c r="W44" s="534">
        <v>0</v>
      </c>
      <c r="X44" s="534">
        <v>27.16</v>
      </c>
      <c r="Y44" s="534">
        <v>21.012499900000002</v>
      </c>
      <c r="Z44" s="443">
        <f t="shared" si="1"/>
        <v>6512.4603549733192</v>
      </c>
      <c r="AA44" s="107"/>
      <c r="AB44" s="42"/>
    </row>
    <row r="45" spans="2:28" s="170" customFormat="1" ht="16.5" customHeight="1">
      <c r="B45" s="167"/>
      <c r="C45" s="432" t="s">
        <v>56</v>
      </c>
      <c r="D45" s="441">
        <v>0</v>
      </c>
      <c r="E45" s="441">
        <v>0</v>
      </c>
      <c r="F45" s="441">
        <v>0</v>
      </c>
      <c r="G45" s="441">
        <v>0</v>
      </c>
      <c r="H45" s="441">
        <v>0</v>
      </c>
      <c r="I45" s="441">
        <v>0</v>
      </c>
      <c r="J45" s="441">
        <v>0</v>
      </c>
      <c r="K45" s="441">
        <v>0</v>
      </c>
      <c r="L45" s="441">
        <v>0</v>
      </c>
      <c r="M45" s="441">
        <v>0</v>
      </c>
      <c r="N45" s="441">
        <v>0</v>
      </c>
      <c r="O45" s="441">
        <v>0</v>
      </c>
      <c r="P45" s="441">
        <v>0</v>
      </c>
      <c r="Q45" s="441">
        <v>0</v>
      </c>
      <c r="R45" s="474"/>
      <c r="S45" s="441">
        <v>0</v>
      </c>
      <c r="T45" s="441">
        <v>0</v>
      </c>
      <c r="U45" s="441">
        <v>0</v>
      </c>
      <c r="V45" s="441">
        <v>0</v>
      </c>
      <c r="W45" s="441">
        <v>0</v>
      </c>
      <c r="X45" s="441">
        <v>0</v>
      </c>
      <c r="Y45" s="441">
        <v>0</v>
      </c>
      <c r="Z45" s="172">
        <f>SUM(D45:Y45)</f>
        <v>0</v>
      </c>
      <c r="AA45" s="173"/>
      <c r="AB45" s="174"/>
    </row>
    <row r="46" spans="2:28" s="170" customFormat="1" ht="16.5" customHeight="1">
      <c r="B46" s="171"/>
      <c r="C46" s="389" t="s">
        <v>57</v>
      </c>
      <c r="D46" s="444">
        <v>156.96449447000001</v>
      </c>
      <c r="E46" s="444">
        <v>0</v>
      </c>
      <c r="F46" s="444">
        <v>49.278000000000006</v>
      </c>
      <c r="G46" s="444">
        <v>9.91</v>
      </c>
      <c r="H46" s="444">
        <v>0.01</v>
      </c>
      <c r="I46" s="444">
        <v>1289.3105590946766</v>
      </c>
      <c r="J46" s="444">
        <v>146.68849555</v>
      </c>
      <c r="K46" s="444">
        <v>0</v>
      </c>
      <c r="L46" s="444">
        <v>0</v>
      </c>
      <c r="M46" s="444">
        <v>236.47400000000002</v>
      </c>
      <c r="N46" s="444">
        <v>0</v>
      </c>
      <c r="O46" s="444">
        <v>3.3</v>
      </c>
      <c r="P46" s="444">
        <v>7.5</v>
      </c>
      <c r="Q46" s="444">
        <v>56.753113800000001</v>
      </c>
      <c r="R46" s="475"/>
      <c r="S46" s="444">
        <v>0</v>
      </c>
      <c r="T46" s="444">
        <v>1.6400000000000001</v>
      </c>
      <c r="U46" s="444">
        <v>0.06</v>
      </c>
      <c r="V46" s="444">
        <v>1.93</v>
      </c>
      <c r="W46" s="444">
        <v>0</v>
      </c>
      <c r="X46" s="444">
        <v>13.58</v>
      </c>
      <c r="Y46" s="444">
        <v>0.16</v>
      </c>
      <c r="Z46" s="172">
        <f>SUM(D46:Y46)</f>
        <v>1973.5586629146765</v>
      </c>
      <c r="AA46" s="175"/>
      <c r="AB46" s="174"/>
    </row>
    <row r="47" spans="2:28" s="170" customFormat="1" ht="16.5" customHeight="1">
      <c r="B47" s="171"/>
      <c r="C47" s="389" t="s">
        <v>59</v>
      </c>
      <c r="D47" s="445">
        <v>283.83229867</v>
      </c>
      <c r="E47" s="445">
        <v>0</v>
      </c>
      <c r="F47" s="445">
        <v>91.548000000000002</v>
      </c>
      <c r="G47" s="445">
        <v>19.82</v>
      </c>
      <c r="H47" s="445">
        <v>0.01</v>
      </c>
      <c r="I47" s="445">
        <v>2593.5369198069629</v>
      </c>
      <c r="J47" s="445">
        <v>270.98015055000002</v>
      </c>
      <c r="K47" s="445">
        <v>0</v>
      </c>
      <c r="L47" s="445">
        <v>0</v>
      </c>
      <c r="M47" s="445">
        <v>461.709</v>
      </c>
      <c r="N47" s="445">
        <v>0</v>
      </c>
      <c r="O47" s="445">
        <v>6.6</v>
      </c>
      <c r="P47" s="445">
        <v>10.84</v>
      </c>
      <c r="Q47" s="445">
        <v>113.5062276</v>
      </c>
      <c r="R47" s="478"/>
      <c r="S47" s="445">
        <v>0</v>
      </c>
      <c r="T47" s="445">
        <v>3.22</v>
      </c>
      <c r="U47" s="445">
        <v>0.12</v>
      </c>
      <c r="V47" s="445">
        <v>3.64</v>
      </c>
      <c r="W47" s="445">
        <v>0</v>
      </c>
      <c r="X47" s="445">
        <v>27.16</v>
      </c>
      <c r="Y47" s="445">
        <v>0.39777777777777779</v>
      </c>
      <c r="Z47" s="172">
        <f>SUM(D47:Y47)</f>
        <v>3886.92037440474</v>
      </c>
      <c r="AA47" s="446"/>
      <c r="AB47" s="174"/>
    </row>
    <row r="48" spans="2:28" s="28" customFormat="1" ht="24.95" customHeight="1">
      <c r="B48" s="101"/>
      <c r="C48" s="280" t="s">
        <v>60</v>
      </c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476"/>
      <c r="S48" s="71"/>
      <c r="T48" s="71"/>
      <c r="U48" s="71"/>
      <c r="V48" s="71"/>
      <c r="W48" s="71"/>
      <c r="X48" s="71"/>
      <c r="Y48" s="71"/>
      <c r="Z48" s="114"/>
      <c r="AA48" s="102"/>
      <c r="AB48" s="24"/>
    </row>
    <row r="49" spans="2:28" s="28" customFormat="1" ht="16.5" customHeight="1">
      <c r="B49" s="103"/>
      <c r="C49" s="275" t="s">
        <v>61</v>
      </c>
      <c r="D49" s="540">
        <v>284.59326267</v>
      </c>
      <c r="E49" s="540">
        <v>0</v>
      </c>
      <c r="F49" s="540">
        <v>91.548000000000002</v>
      </c>
      <c r="G49" s="540">
        <v>19.82</v>
      </c>
      <c r="H49" s="540">
        <v>0.01</v>
      </c>
      <c r="I49" s="540">
        <v>2679.5523579690839</v>
      </c>
      <c r="J49" s="540">
        <v>271.02365455</v>
      </c>
      <c r="K49" s="540">
        <v>0</v>
      </c>
      <c r="L49" s="540">
        <v>0</v>
      </c>
      <c r="M49" s="540">
        <v>461.709</v>
      </c>
      <c r="N49" s="540">
        <v>0</v>
      </c>
      <c r="O49" s="540">
        <v>6.6</v>
      </c>
      <c r="P49" s="540">
        <v>10.84</v>
      </c>
      <c r="Q49" s="540">
        <v>113.5062276</v>
      </c>
      <c r="R49" s="541"/>
      <c r="S49" s="540">
        <v>0</v>
      </c>
      <c r="T49" s="540">
        <v>3.22</v>
      </c>
      <c r="U49" s="540">
        <v>0.12</v>
      </c>
      <c r="V49" s="540">
        <v>3.54</v>
      </c>
      <c r="W49" s="540">
        <v>0</v>
      </c>
      <c r="X49" s="540">
        <v>27.16</v>
      </c>
      <c r="Y49" s="540">
        <v>0.32017190000000001</v>
      </c>
      <c r="Z49" s="434">
        <f>SUM(D49:Y49)</f>
        <v>3973.562674689083</v>
      </c>
      <c r="AA49" s="102"/>
      <c r="AB49" s="24"/>
    </row>
    <row r="50" spans="2:28" s="28" customFormat="1" ht="16.5" customHeight="1">
      <c r="B50" s="103"/>
      <c r="C50" s="275" t="s">
        <v>62</v>
      </c>
      <c r="D50" s="540">
        <v>0</v>
      </c>
      <c r="E50" s="540">
        <v>0</v>
      </c>
      <c r="F50" s="540">
        <v>0</v>
      </c>
      <c r="G50" s="540">
        <v>0</v>
      </c>
      <c r="H50" s="540">
        <v>0</v>
      </c>
      <c r="I50" s="540">
        <v>2504.2540743710101</v>
      </c>
      <c r="J50" s="540">
        <v>0</v>
      </c>
      <c r="K50" s="540">
        <v>0</v>
      </c>
      <c r="L50" s="540">
        <v>0</v>
      </c>
      <c r="M50" s="540">
        <v>9.6690000000000005E-3</v>
      </c>
      <c r="N50" s="540">
        <v>0</v>
      </c>
      <c r="O50" s="540">
        <v>0</v>
      </c>
      <c r="P50" s="540">
        <v>0</v>
      </c>
      <c r="Q50" s="540">
        <v>0</v>
      </c>
      <c r="R50" s="541"/>
      <c r="S50" s="540">
        <v>0</v>
      </c>
      <c r="T50" s="540">
        <v>0</v>
      </c>
      <c r="U50" s="540">
        <v>0</v>
      </c>
      <c r="V50" s="540">
        <v>0.1</v>
      </c>
      <c r="W50" s="540">
        <v>0</v>
      </c>
      <c r="X50" s="540">
        <v>0</v>
      </c>
      <c r="Y50" s="540">
        <v>20.692328000000003</v>
      </c>
      <c r="Z50" s="434">
        <f>SUM(D50:Y50)</f>
        <v>2525.0560713710101</v>
      </c>
      <c r="AA50" s="102"/>
      <c r="AB50" s="24"/>
    </row>
    <row r="51" spans="2:28" s="28" customFormat="1" ht="16.5" customHeight="1">
      <c r="B51" s="101"/>
      <c r="C51" s="275" t="s">
        <v>63</v>
      </c>
      <c r="D51" s="540">
        <v>0</v>
      </c>
      <c r="E51" s="540">
        <v>0</v>
      </c>
      <c r="F51" s="540">
        <v>0</v>
      </c>
      <c r="G51" s="540">
        <v>0</v>
      </c>
      <c r="H51" s="540">
        <v>0</v>
      </c>
      <c r="I51" s="540">
        <v>13.841608965900001</v>
      </c>
      <c r="J51" s="540">
        <v>0</v>
      </c>
      <c r="K51" s="540">
        <v>0</v>
      </c>
      <c r="L51" s="540">
        <v>0</v>
      </c>
      <c r="M51" s="540">
        <v>0</v>
      </c>
      <c r="N51" s="540">
        <v>0</v>
      </c>
      <c r="O51" s="540">
        <v>0</v>
      </c>
      <c r="P51" s="540">
        <v>0</v>
      </c>
      <c r="Q51" s="540">
        <v>0</v>
      </c>
      <c r="R51" s="541"/>
      <c r="S51" s="540">
        <v>0</v>
      </c>
      <c r="T51" s="540">
        <v>0</v>
      </c>
      <c r="U51" s="540">
        <v>0</v>
      </c>
      <c r="V51" s="540">
        <v>0</v>
      </c>
      <c r="W51" s="540">
        <v>0</v>
      </c>
      <c r="X51" s="540">
        <v>0</v>
      </c>
      <c r="Y51" s="540">
        <v>0</v>
      </c>
      <c r="Z51" s="434">
        <f>SUM(D51:Y51)</f>
        <v>13.841608965900001</v>
      </c>
      <c r="AA51" s="102"/>
      <c r="AB51" s="24"/>
    </row>
    <row r="52" spans="2:28" s="25" customFormat="1" ht="36.950000000000003" customHeight="1">
      <c r="B52" s="106"/>
      <c r="C52" s="279" t="s">
        <v>64</v>
      </c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479"/>
      <c r="S52" s="79"/>
      <c r="T52" s="79"/>
      <c r="U52" s="79"/>
      <c r="V52" s="79"/>
      <c r="W52" s="79"/>
      <c r="X52" s="79"/>
      <c r="Y52" s="79"/>
      <c r="Z52" s="113"/>
      <c r="AA52" s="107"/>
      <c r="AB52" s="42"/>
    </row>
    <row r="53" spans="2:28" s="28" customFormat="1" ht="16.5" customHeight="1">
      <c r="B53" s="101"/>
      <c r="C53" s="272" t="s">
        <v>44</v>
      </c>
      <c r="D53" s="540">
        <v>95.055507570000017</v>
      </c>
      <c r="E53" s="540">
        <v>0</v>
      </c>
      <c r="F53" s="540">
        <v>178.39728452719601</v>
      </c>
      <c r="G53" s="540">
        <v>1986.7394523949997</v>
      </c>
      <c r="H53" s="540">
        <v>166.14311508485397</v>
      </c>
      <c r="I53" s="540">
        <v>32689.879414429997</v>
      </c>
      <c r="J53" s="540">
        <v>1300.3972385659999</v>
      </c>
      <c r="K53" s="540">
        <v>3.2225220000000006E-2</v>
      </c>
      <c r="L53" s="540">
        <v>0</v>
      </c>
      <c r="M53" s="540">
        <v>508.94509398999998</v>
      </c>
      <c r="N53" s="540">
        <v>0</v>
      </c>
      <c r="O53" s="540">
        <v>5.6823199999999994E-3</v>
      </c>
      <c r="P53" s="540">
        <v>120.092051273293</v>
      </c>
      <c r="Q53" s="540">
        <v>0</v>
      </c>
      <c r="R53" s="541"/>
      <c r="S53" s="540">
        <v>171.55879360162899</v>
      </c>
      <c r="T53" s="540">
        <v>321.27660281109996</v>
      </c>
      <c r="U53" s="540">
        <v>0</v>
      </c>
      <c r="V53" s="540">
        <v>225.77385919885398</v>
      </c>
      <c r="W53" s="540">
        <v>0</v>
      </c>
      <c r="X53" s="540">
        <v>1.1365113499999999</v>
      </c>
      <c r="Y53" s="540">
        <v>3138.9074151898044</v>
      </c>
      <c r="Z53" s="434">
        <f>SUM(D53:Y53)</f>
        <v>40904.340247527725</v>
      </c>
      <c r="AA53" s="129"/>
      <c r="AB53" s="24"/>
    </row>
    <row r="54" spans="2:28" s="28" customFormat="1" ht="16.5" customHeight="1">
      <c r="B54" s="103"/>
      <c r="C54" s="275" t="s">
        <v>45</v>
      </c>
      <c r="D54" s="540">
        <v>0</v>
      </c>
      <c r="E54" s="540">
        <v>0</v>
      </c>
      <c r="F54" s="540">
        <v>0</v>
      </c>
      <c r="G54" s="540">
        <v>0</v>
      </c>
      <c r="H54" s="540">
        <v>0.46229300000000001</v>
      </c>
      <c r="I54" s="540">
        <v>618.23974212999997</v>
      </c>
      <c r="J54" s="540">
        <v>0</v>
      </c>
      <c r="K54" s="540">
        <v>0</v>
      </c>
      <c r="L54" s="540">
        <v>0</v>
      </c>
      <c r="M54" s="540">
        <v>0</v>
      </c>
      <c r="N54" s="540">
        <v>0</v>
      </c>
      <c r="O54" s="540">
        <v>0</v>
      </c>
      <c r="P54" s="540">
        <v>0.49105399999999999</v>
      </c>
      <c r="Q54" s="540">
        <v>0</v>
      </c>
      <c r="R54" s="541"/>
      <c r="S54" s="540">
        <v>0</v>
      </c>
      <c r="T54" s="540">
        <v>0.99307100000000004</v>
      </c>
      <c r="U54" s="540">
        <v>0</v>
      </c>
      <c r="V54" s="540">
        <v>0</v>
      </c>
      <c r="W54" s="540">
        <v>0</v>
      </c>
      <c r="X54" s="540">
        <v>0</v>
      </c>
      <c r="Y54" s="540">
        <v>24.448932999999997</v>
      </c>
      <c r="Z54" s="434">
        <f t="shared" ref="Z54:Z68" si="2">SUM(D54:Y54)</f>
        <v>644.63509312999997</v>
      </c>
      <c r="AA54" s="129"/>
      <c r="AB54" s="24"/>
    </row>
    <row r="55" spans="2:28" s="28" customFormat="1" ht="16.5" customHeight="1">
      <c r="B55" s="103"/>
      <c r="C55" s="275" t="s">
        <v>46</v>
      </c>
      <c r="D55" s="540">
        <v>95.055507570000017</v>
      </c>
      <c r="E55" s="540">
        <v>0</v>
      </c>
      <c r="F55" s="540">
        <v>178.39728452719601</v>
      </c>
      <c r="G55" s="540">
        <v>1986.7394523949997</v>
      </c>
      <c r="H55" s="540">
        <v>165.68082208485399</v>
      </c>
      <c r="I55" s="540">
        <v>32071.639672299996</v>
      </c>
      <c r="J55" s="540">
        <v>1300.3972385659999</v>
      </c>
      <c r="K55" s="540">
        <v>3.2225220000000006E-2</v>
      </c>
      <c r="L55" s="540">
        <v>0</v>
      </c>
      <c r="M55" s="540">
        <v>508.94509398999998</v>
      </c>
      <c r="N55" s="540">
        <v>0</v>
      </c>
      <c r="O55" s="540">
        <v>5.6823199999999994E-3</v>
      </c>
      <c r="P55" s="540">
        <v>119.60099727329299</v>
      </c>
      <c r="Q55" s="540">
        <v>0</v>
      </c>
      <c r="R55" s="541"/>
      <c r="S55" s="540">
        <v>171.55879360162899</v>
      </c>
      <c r="T55" s="540">
        <v>320.28353181109998</v>
      </c>
      <c r="U55" s="540">
        <v>0</v>
      </c>
      <c r="V55" s="540">
        <v>225.77385919885398</v>
      </c>
      <c r="W55" s="540">
        <v>0</v>
      </c>
      <c r="X55" s="540">
        <v>1.1365113499999999</v>
      </c>
      <c r="Y55" s="540">
        <v>3114.4584821898043</v>
      </c>
      <c r="Z55" s="434">
        <f t="shared" si="2"/>
        <v>40259.705154397729</v>
      </c>
      <c r="AA55" s="129"/>
      <c r="AB55" s="24"/>
    </row>
    <row r="56" spans="2:28" s="28" customFormat="1" ht="16.5" customHeight="1">
      <c r="B56" s="101"/>
      <c r="C56" s="272" t="s">
        <v>47</v>
      </c>
      <c r="D56" s="540">
        <v>7.5713000000000003E-2</v>
      </c>
      <c r="E56" s="540">
        <v>0</v>
      </c>
      <c r="F56" s="540">
        <v>2.7311573300000003</v>
      </c>
      <c r="G56" s="540">
        <v>658.23106870999993</v>
      </c>
      <c r="H56" s="540">
        <v>40.534961000000003</v>
      </c>
      <c r="I56" s="540">
        <v>1100.2544352059099</v>
      </c>
      <c r="J56" s="540">
        <v>295.40272347999996</v>
      </c>
      <c r="K56" s="540">
        <v>0</v>
      </c>
      <c r="L56" s="540">
        <v>0</v>
      </c>
      <c r="M56" s="540">
        <v>0</v>
      </c>
      <c r="N56" s="540">
        <v>0</v>
      </c>
      <c r="O56" s="540">
        <v>0</v>
      </c>
      <c r="P56" s="540">
        <v>11.270593000000002</v>
      </c>
      <c r="Q56" s="540">
        <v>0</v>
      </c>
      <c r="R56" s="541"/>
      <c r="S56" s="540">
        <v>1.3363638400000002</v>
      </c>
      <c r="T56" s="540">
        <v>16.301977000000001</v>
      </c>
      <c r="U56" s="540">
        <v>0</v>
      </c>
      <c r="V56" s="540">
        <v>98.990853999999999</v>
      </c>
      <c r="W56" s="540">
        <v>0</v>
      </c>
      <c r="X56" s="540">
        <v>2.1380710000000001</v>
      </c>
      <c r="Y56" s="540">
        <v>90.399519560000002</v>
      </c>
      <c r="Z56" s="434">
        <f t="shared" si="2"/>
        <v>2317.6674371259101</v>
      </c>
      <c r="AA56" s="129"/>
      <c r="AB56" s="24"/>
    </row>
    <row r="57" spans="2:28" s="28" customFormat="1" ht="16.5" customHeight="1">
      <c r="B57" s="101"/>
      <c r="C57" s="275" t="s">
        <v>45</v>
      </c>
      <c r="D57" s="540">
        <v>0</v>
      </c>
      <c r="E57" s="540">
        <v>0</v>
      </c>
      <c r="F57" s="540">
        <v>0</v>
      </c>
      <c r="G57" s="540">
        <v>0</v>
      </c>
      <c r="H57" s="540">
        <v>0</v>
      </c>
      <c r="I57" s="540">
        <v>52.536227287500012</v>
      </c>
      <c r="J57" s="540">
        <v>0</v>
      </c>
      <c r="K57" s="540">
        <v>0</v>
      </c>
      <c r="L57" s="540">
        <v>0</v>
      </c>
      <c r="M57" s="540">
        <v>0</v>
      </c>
      <c r="N57" s="540">
        <v>0</v>
      </c>
      <c r="O57" s="540">
        <v>0</v>
      </c>
      <c r="P57" s="540">
        <v>0</v>
      </c>
      <c r="Q57" s="540">
        <v>0</v>
      </c>
      <c r="R57" s="541"/>
      <c r="S57" s="540">
        <v>0</v>
      </c>
      <c r="T57" s="540">
        <v>0</v>
      </c>
      <c r="U57" s="540">
        <v>0</v>
      </c>
      <c r="V57" s="540">
        <v>0</v>
      </c>
      <c r="W57" s="540">
        <v>0</v>
      </c>
      <c r="X57" s="540">
        <v>2</v>
      </c>
      <c r="Y57" s="540">
        <v>0</v>
      </c>
      <c r="Z57" s="434">
        <f t="shared" si="2"/>
        <v>54.536227287500012</v>
      </c>
      <c r="AA57" s="129"/>
      <c r="AB57" s="24"/>
    </row>
    <row r="58" spans="2:28" s="28" customFormat="1" ht="16.5" customHeight="1">
      <c r="B58" s="101"/>
      <c r="C58" s="275" t="s">
        <v>46</v>
      </c>
      <c r="D58" s="540">
        <v>7.5713000000000003E-2</v>
      </c>
      <c r="E58" s="540">
        <v>0</v>
      </c>
      <c r="F58" s="540">
        <v>2.7311573300000003</v>
      </c>
      <c r="G58" s="540">
        <v>658.23106870999993</v>
      </c>
      <c r="H58" s="540">
        <v>40.534961000000003</v>
      </c>
      <c r="I58" s="540">
        <v>1047.7182079184099</v>
      </c>
      <c r="J58" s="540">
        <v>295.40272347999996</v>
      </c>
      <c r="K58" s="540">
        <v>0</v>
      </c>
      <c r="L58" s="540">
        <v>0</v>
      </c>
      <c r="M58" s="540">
        <v>0</v>
      </c>
      <c r="N58" s="540">
        <v>0</v>
      </c>
      <c r="O58" s="540">
        <v>0</v>
      </c>
      <c r="P58" s="540">
        <v>11.270593000000002</v>
      </c>
      <c r="Q58" s="540">
        <v>0</v>
      </c>
      <c r="R58" s="541"/>
      <c r="S58" s="540">
        <v>1.3363638400000002</v>
      </c>
      <c r="T58" s="540">
        <v>16.301977000000001</v>
      </c>
      <c r="U58" s="540">
        <v>0</v>
      </c>
      <c r="V58" s="540">
        <v>98.990853999999999</v>
      </c>
      <c r="W58" s="540">
        <v>0</v>
      </c>
      <c r="X58" s="540">
        <v>0.138071</v>
      </c>
      <c r="Y58" s="540">
        <v>90.399519560000002</v>
      </c>
      <c r="Z58" s="434">
        <f t="shared" si="2"/>
        <v>2263.1312098384101</v>
      </c>
      <c r="AA58" s="129"/>
      <c r="AB58" s="24"/>
    </row>
    <row r="59" spans="2:28" s="25" customFormat="1" ht="16.5" customHeight="1">
      <c r="B59" s="117"/>
      <c r="C59" s="276" t="s">
        <v>48</v>
      </c>
      <c r="D59" s="540">
        <v>7.5713000000000003E-2</v>
      </c>
      <c r="E59" s="540">
        <v>0</v>
      </c>
      <c r="F59" s="540">
        <v>2.7311573300000003</v>
      </c>
      <c r="G59" s="540">
        <v>657.20617070999992</v>
      </c>
      <c r="H59" s="540">
        <v>40.534961000000003</v>
      </c>
      <c r="I59" s="540">
        <v>873.99991491840979</v>
      </c>
      <c r="J59" s="540">
        <v>294.55237147999998</v>
      </c>
      <c r="K59" s="540">
        <v>0</v>
      </c>
      <c r="L59" s="540">
        <v>0</v>
      </c>
      <c r="M59" s="540">
        <v>0</v>
      </c>
      <c r="N59" s="540">
        <v>0</v>
      </c>
      <c r="O59" s="540">
        <v>0</v>
      </c>
      <c r="P59" s="540">
        <v>8.0847460000000009</v>
      </c>
      <c r="Q59" s="540">
        <v>0</v>
      </c>
      <c r="R59" s="541"/>
      <c r="S59" s="540">
        <v>1.3363638400000002</v>
      </c>
      <c r="T59" s="540">
        <v>16.301977000000001</v>
      </c>
      <c r="U59" s="540">
        <v>0</v>
      </c>
      <c r="V59" s="540">
        <v>98.990853999999999</v>
      </c>
      <c r="W59" s="540">
        <v>0</v>
      </c>
      <c r="X59" s="540">
        <v>0</v>
      </c>
      <c r="Y59" s="540">
        <v>73.450264559999994</v>
      </c>
      <c r="Z59" s="434">
        <f t="shared" si="2"/>
        <v>2067.2644938384096</v>
      </c>
      <c r="AA59" s="130"/>
      <c r="AB59" s="42"/>
    </row>
    <row r="60" spans="2:28" s="28" customFormat="1" ht="16.5" customHeight="1">
      <c r="B60" s="103"/>
      <c r="C60" s="275" t="s">
        <v>49</v>
      </c>
      <c r="D60" s="540">
        <v>0</v>
      </c>
      <c r="E60" s="540">
        <v>0</v>
      </c>
      <c r="F60" s="540">
        <v>0</v>
      </c>
      <c r="G60" s="540">
        <v>0</v>
      </c>
      <c r="H60" s="540">
        <v>0</v>
      </c>
      <c r="I60" s="540">
        <v>34.390907287500006</v>
      </c>
      <c r="J60" s="540">
        <v>0</v>
      </c>
      <c r="K60" s="540">
        <v>0</v>
      </c>
      <c r="L60" s="540">
        <v>0</v>
      </c>
      <c r="M60" s="540">
        <v>0</v>
      </c>
      <c r="N60" s="540">
        <v>0</v>
      </c>
      <c r="O60" s="540">
        <v>0</v>
      </c>
      <c r="P60" s="540">
        <v>0</v>
      </c>
      <c r="Q60" s="540">
        <v>0</v>
      </c>
      <c r="R60" s="541"/>
      <c r="S60" s="540">
        <v>0</v>
      </c>
      <c r="T60" s="540">
        <v>0</v>
      </c>
      <c r="U60" s="540">
        <v>0</v>
      </c>
      <c r="V60" s="540">
        <v>0</v>
      </c>
      <c r="W60" s="540">
        <v>0</v>
      </c>
      <c r="X60" s="540">
        <v>2</v>
      </c>
      <c r="Y60" s="540">
        <v>0</v>
      </c>
      <c r="Z60" s="434">
        <f t="shared" si="2"/>
        <v>36.390907287500006</v>
      </c>
      <c r="AA60" s="129"/>
      <c r="AB60" s="24"/>
    </row>
    <row r="61" spans="2:28" s="28" customFormat="1" ht="16.5" customHeight="1">
      <c r="B61" s="103"/>
      <c r="C61" s="275" t="s">
        <v>50</v>
      </c>
      <c r="D61" s="540">
        <v>0</v>
      </c>
      <c r="E61" s="540">
        <v>0</v>
      </c>
      <c r="F61" s="540">
        <v>0</v>
      </c>
      <c r="G61" s="540">
        <v>0</v>
      </c>
      <c r="H61" s="540">
        <v>0</v>
      </c>
      <c r="I61" s="540">
        <v>0</v>
      </c>
      <c r="J61" s="540">
        <v>0</v>
      </c>
      <c r="K61" s="540">
        <v>0</v>
      </c>
      <c r="L61" s="540">
        <v>0</v>
      </c>
      <c r="M61" s="540">
        <v>0</v>
      </c>
      <c r="N61" s="540">
        <v>0</v>
      </c>
      <c r="O61" s="540">
        <v>0</v>
      </c>
      <c r="P61" s="540">
        <v>0</v>
      </c>
      <c r="Q61" s="540">
        <v>0</v>
      </c>
      <c r="R61" s="541"/>
      <c r="S61" s="540">
        <v>0</v>
      </c>
      <c r="T61" s="540">
        <v>0</v>
      </c>
      <c r="U61" s="540">
        <v>0</v>
      </c>
      <c r="V61" s="540">
        <v>0</v>
      </c>
      <c r="W61" s="540">
        <v>0</v>
      </c>
      <c r="X61" s="540">
        <v>0</v>
      </c>
      <c r="Y61" s="540">
        <v>0</v>
      </c>
      <c r="Z61" s="434">
        <f t="shared" si="2"/>
        <v>0</v>
      </c>
      <c r="AA61" s="129"/>
      <c r="AB61" s="24"/>
    </row>
    <row r="62" spans="2:28" s="28" customFormat="1" ht="16.5" customHeight="1">
      <c r="B62" s="103"/>
      <c r="C62" s="275" t="s">
        <v>51</v>
      </c>
      <c r="D62" s="540">
        <v>0</v>
      </c>
      <c r="E62" s="540">
        <v>0</v>
      </c>
      <c r="F62" s="540">
        <v>0</v>
      </c>
      <c r="G62" s="540">
        <v>0</v>
      </c>
      <c r="H62" s="540">
        <v>0</v>
      </c>
      <c r="I62" s="540">
        <v>0</v>
      </c>
      <c r="J62" s="540">
        <v>0</v>
      </c>
      <c r="K62" s="540">
        <v>0</v>
      </c>
      <c r="L62" s="540">
        <v>0</v>
      </c>
      <c r="M62" s="540">
        <v>0</v>
      </c>
      <c r="N62" s="540">
        <v>0</v>
      </c>
      <c r="O62" s="540">
        <v>0</v>
      </c>
      <c r="P62" s="540">
        <v>0</v>
      </c>
      <c r="Q62" s="540">
        <v>0</v>
      </c>
      <c r="R62" s="541"/>
      <c r="S62" s="540">
        <v>0</v>
      </c>
      <c r="T62" s="540">
        <v>0</v>
      </c>
      <c r="U62" s="540">
        <v>0</v>
      </c>
      <c r="V62" s="540">
        <v>0</v>
      </c>
      <c r="W62" s="540">
        <v>0</v>
      </c>
      <c r="X62" s="540">
        <v>0</v>
      </c>
      <c r="Y62" s="540">
        <v>0</v>
      </c>
      <c r="Z62" s="434">
        <f t="shared" si="2"/>
        <v>0</v>
      </c>
      <c r="AA62" s="129"/>
      <c r="AB62" s="24"/>
    </row>
    <row r="63" spans="2:28" s="28" customFormat="1" ht="16.5" customHeight="1">
      <c r="B63" s="103"/>
      <c r="C63" s="277" t="s">
        <v>52</v>
      </c>
      <c r="D63" s="540">
        <v>0</v>
      </c>
      <c r="E63" s="540">
        <v>0</v>
      </c>
      <c r="F63" s="540">
        <v>0</v>
      </c>
      <c r="G63" s="540">
        <v>1.0248980000000001</v>
      </c>
      <c r="H63" s="540">
        <v>0</v>
      </c>
      <c r="I63" s="540">
        <v>191.86361299999999</v>
      </c>
      <c r="J63" s="540">
        <v>0.850352</v>
      </c>
      <c r="K63" s="540">
        <v>0</v>
      </c>
      <c r="L63" s="540">
        <v>0</v>
      </c>
      <c r="M63" s="540">
        <v>0</v>
      </c>
      <c r="N63" s="540">
        <v>0</v>
      </c>
      <c r="O63" s="540">
        <v>0</v>
      </c>
      <c r="P63" s="540">
        <v>3.1858469999999999</v>
      </c>
      <c r="Q63" s="540">
        <v>0</v>
      </c>
      <c r="R63" s="541"/>
      <c r="S63" s="540">
        <v>0</v>
      </c>
      <c r="T63" s="540">
        <v>0</v>
      </c>
      <c r="U63" s="540">
        <v>0</v>
      </c>
      <c r="V63" s="540">
        <v>0</v>
      </c>
      <c r="W63" s="540">
        <v>0</v>
      </c>
      <c r="X63" s="540">
        <v>0.138071</v>
      </c>
      <c r="Y63" s="540">
        <v>16.949255000000001</v>
      </c>
      <c r="Z63" s="434">
        <f t="shared" si="2"/>
        <v>214.01203599999997</v>
      </c>
      <c r="AA63" s="129"/>
      <c r="AB63" s="24"/>
    </row>
    <row r="64" spans="2:28" s="28" customFormat="1" ht="16.5" customHeight="1">
      <c r="B64" s="103"/>
      <c r="C64" s="278" t="s">
        <v>53</v>
      </c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1"/>
      <c r="S64" s="540"/>
      <c r="T64" s="540"/>
      <c r="U64" s="540"/>
      <c r="V64" s="540"/>
      <c r="W64" s="540"/>
      <c r="X64" s="540"/>
      <c r="Y64" s="540"/>
      <c r="Z64" s="434">
        <f t="shared" si="2"/>
        <v>0</v>
      </c>
      <c r="AA64" s="129"/>
      <c r="AB64" s="24"/>
    </row>
    <row r="65" spans="2:28" s="25" customFormat="1" ht="16.5" customHeight="1">
      <c r="B65" s="117"/>
      <c r="C65" s="273" t="s">
        <v>54</v>
      </c>
      <c r="D65" s="540">
        <v>0</v>
      </c>
      <c r="E65" s="540">
        <v>0</v>
      </c>
      <c r="F65" s="540">
        <v>0</v>
      </c>
      <c r="G65" s="540">
        <v>0</v>
      </c>
      <c r="H65" s="540">
        <v>0</v>
      </c>
      <c r="I65" s="540">
        <v>109.90639136999999</v>
      </c>
      <c r="J65" s="540">
        <v>0.200715</v>
      </c>
      <c r="K65" s="540">
        <v>0</v>
      </c>
      <c r="L65" s="540">
        <v>0</v>
      </c>
      <c r="M65" s="540">
        <v>0</v>
      </c>
      <c r="N65" s="540">
        <v>0</v>
      </c>
      <c r="O65" s="540">
        <v>0</v>
      </c>
      <c r="P65" s="540">
        <v>127.53277558000001</v>
      </c>
      <c r="Q65" s="540">
        <v>0</v>
      </c>
      <c r="R65" s="541"/>
      <c r="S65" s="540">
        <v>0</v>
      </c>
      <c r="T65" s="540">
        <v>0</v>
      </c>
      <c r="U65" s="540">
        <v>0</v>
      </c>
      <c r="V65" s="540">
        <v>0</v>
      </c>
      <c r="W65" s="540">
        <v>0</v>
      </c>
      <c r="X65" s="540">
        <v>0</v>
      </c>
      <c r="Y65" s="540">
        <v>0</v>
      </c>
      <c r="Z65" s="434">
        <f t="shared" si="2"/>
        <v>237.63988195000002</v>
      </c>
      <c r="AA65" s="130"/>
      <c r="AB65" s="42"/>
    </row>
    <row r="66" spans="2:28" s="38" customFormat="1" ht="16.5" customHeight="1">
      <c r="B66" s="118"/>
      <c r="C66" s="275" t="s">
        <v>45</v>
      </c>
      <c r="D66" s="534">
        <v>0</v>
      </c>
      <c r="E66" s="534">
        <v>0</v>
      </c>
      <c r="F66" s="534">
        <v>0</v>
      </c>
      <c r="G66" s="534">
        <v>0</v>
      </c>
      <c r="H66" s="534">
        <v>0</v>
      </c>
      <c r="I66" s="534">
        <v>109.90639136999999</v>
      </c>
      <c r="J66" s="534">
        <v>0.200715</v>
      </c>
      <c r="K66" s="534">
        <v>0</v>
      </c>
      <c r="L66" s="534">
        <v>0</v>
      </c>
      <c r="M66" s="534">
        <v>0</v>
      </c>
      <c r="N66" s="534">
        <v>0</v>
      </c>
      <c r="O66" s="534">
        <v>0</v>
      </c>
      <c r="P66" s="534">
        <v>0</v>
      </c>
      <c r="Q66" s="534">
        <v>0</v>
      </c>
      <c r="R66" s="535"/>
      <c r="S66" s="534">
        <v>0</v>
      </c>
      <c r="T66" s="534">
        <v>0</v>
      </c>
      <c r="U66" s="534">
        <v>0</v>
      </c>
      <c r="V66" s="534">
        <v>0</v>
      </c>
      <c r="W66" s="534">
        <v>0</v>
      </c>
      <c r="X66" s="534">
        <v>0</v>
      </c>
      <c r="Y66" s="534">
        <v>0</v>
      </c>
      <c r="Z66" s="434">
        <f t="shared" si="2"/>
        <v>110.10710637</v>
      </c>
      <c r="AA66" s="131"/>
      <c r="AB66" s="43"/>
    </row>
    <row r="67" spans="2:28" s="28" customFormat="1" ht="16.5" customHeight="1">
      <c r="B67" s="103"/>
      <c r="C67" s="275" t="s">
        <v>46</v>
      </c>
      <c r="D67" s="540">
        <v>0</v>
      </c>
      <c r="E67" s="540">
        <v>0</v>
      </c>
      <c r="F67" s="540">
        <v>0</v>
      </c>
      <c r="G67" s="540">
        <v>0</v>
      </c>
      <c r="H67" s="540">
        <v>0</v>
      </c>
      <c r="I67" s="540">
        <v>0</v>
      </c>
      <c r="J67" s="540">
        <v>0</v>
      </c>
      <c r="K67" s="540">
        <v>0</v>
      </c>
      <c r="L67" s="540">
        <v>0</v>
      </c>
      <c r="M67" s="540">
        <v>0</v>
      </c>
      <c r="N67" s="540">
        <v>0</v>
      </c>
      <c r="O67" s="540">
        <v>0</v>
      </c>
      <c r="P67" s="540">
        <v>127.53277558000001</v>
      </c>
      <c r="Q67" s="540">
        <v>0</v>
      </c>
      <c r="R67" s="541"/>
      <c r="S67" s="540">
        <v>0</v>
      </c>
      <c r="T67" s="540">
        <v>0</v>
      </c>
      <c r="U67" s="540">
        <v>0</v>
      </c>
      <c r="V67" s="540">
        <v>0</v>
      </c>
      <c r="W67" s="540">
        <v>0</v>
      </c>
      <c r="X67" s="540">
        <v>0</v>
      </c>
      <c r="Y67" s="540">
        <v>0</v>
      </c>
      <c r="Z67" s="434">
        <f t="shared" si="2"/>
        <v>127.53277558000001</v>
      </c>
      <c r="AA67" s="129"/>
      <c r="AB67" s="24"/>
    </row>
    <row r="68" spans="2:28" s="25" customFormat="1" ht="24.95" customHeight="1">
      <c r="B68" s="120"/>
      <c r="C68" s="273" t="s">
        <v>55</v>
      </c>
      <c r="D68" s="534">
        <v>95.131220570000011</v>
      </c>
      <c r="E68" s="534">
        <v>0</v>
      </c>
      <c r="F68" s="534">
        <v>181.12844185719601</v>
      </c>
      <c r="G68" s="534">
        <v>2644.9705211049995</v>
      </c>
      <c r="H68" s="534">
        <v>206.67807608485398</v>
      </c>
      <c r="I68" s="534">
        <v>33900.040241005911</v>
      </c>
      <c r="J68" s="534">
        <v>1596.000677046</v>
      </c>
      <c r="K68" s="534">
        <v>3.2225220000000006E-2</v>
      </c>
      <c r="L68" s="534">
        <v>0</v>
      </c>
      <c r="M68" s="534">
        <v>508.94509398999998</v>
      </c>
      <c r="N68" s="534">
        <v>0</v>
      </c>
      <c r="O68" s="534">
        <v>5.6823199999999994E-3</v>
      </c>
      <c r="P68" s="534">
        <v>258.89541985329299</v>
      </c>
      <c r="Q68" s="534">
        <v>0</v>
      </c>
      <c r="R68" s="535"/>
      <c r="S68" s="534">
        <v>172.89515744162898</v>
      </c>
      <c r="T68" s="534">
        <v>337.57857981109998</v>
      </c>
      <c r="U68" s="534">
        <v>0</v>
      </c>
      <c r="V68" s="534">
        <v>324.764713198854</v>
      </c>
      <c r="W68" s="534">
        <v>0</v>
      </c>
      <c r="X68" s="534">
        <v>3.2745823500000002</v>
      </c>
      <c r="Y68" s="534">
        <v>3229.3069347498044</v>
      </c>
      <c r="Z68" s="443">
        <f t="shared" si="2"/>
        <v>43459.647566603642</v>
      </c>
      <c r="AA68" s="107"/>
      <c r="AB68" s="42"/>
    </row>
    <row r="69" spans="2:28" s="170" customFormat="1" ht="16.5" customHeight="1">
      <c r="B69" s="167"/>
      <c r="C69" s="432" t="s">
        <v>56</v>
      </c>
      <c r="D69" s="438">
        <v>0</v>
      </c>
      <c r="E69" s="438">
        <v>0</v>
      </c>
      <c r="F69" s="438">
        <v>0</v>
      </c>
      <c r="G69" s="438">
        <v>0</v>
      </c>
      <c r="H69" s="438">
        <v>0</v>
      </c>
      <c r="I69" s="438">
        <v>0</v>
      </c>
      <c r="J69" s="438">
        <v>0</v>
      </c>
      <c r="K69" s="438">
        <v>0</v>
      </c>
      <c r="L69" s="438">
        <v>0</v>
      </c>
      <c r="M69" s="438">
        <v>0</v>
      </c>
      <c r="N69" s="438">
        <v>0</v>
      </c>
      <c r="O69" s="438">
        <v>0</v>
      </c>
      <c r="P69" s="438">
        <v>0</v>
      </c>
      <c r="Q69" s="438">
        <v>0</v>
      </c>
      <c r="R69" s="480"/>
      <c r="S69" s="438">
        <v>0</v>
      </c>
      <c r="T69" s="438">
        <v>0</v>
      </c>
      <c r="U69" s="438">
        <v>0</v>
      </c>
      <c r="V69" s="438">
        <v>0</v>
      </c>
      <c r="W69" s="438">
        <v>0</v>
      </c>
      <c r="X69" s="438">
        <v>0</v>
      </c>
      <c r="Y69" s="438">
        <v>0</v>
      </c>
      <c r="Z69" s="172">
        <f>SUM(D69:Y69)</f>
        <v>0</v>
      </c>
      <c r="AA69" s="173"/>
      <c r="AB69" s="174"/>
    </row>
    <row r="70" spans="2:28" s="170" customFormat="1" ht="16.5" customHeight="1">
      <c r="B70" s="171"/>
      <c r="C70" s="389" t="s">
        <v>57</v>
      </c>
      <c r="D70" s="439">
        <v>0</v>
      </c>
      <c r="E70" s="439">
        <v>0</v>
      </c>
      <c r="F70" s="439">
        <v>0</v>
      </c>
      <c r="G70" s="439">
        <v>0</v>
      </c>
      <c r="H70" s="439">
        <v>0</v>
      </c>
      <c r="I70" s="439">
        <v>0</v>
      </c>
      <c r="J70" s="439">
        <v>0</v>
      </c>
      <c r="K70" s="439">
        <v>0</v>
      </c>
      <c r="L70" s="439">
        <v>0</v>
      </c>
      <c r="M70" s="439">
        <v>0</v>
      </c>
      <c r="N70" s="439">
        <v>0</v>
      </c>
      <c r="O70" s="439">
        <v>0</v>
      </c>
      <c r="P70" s="439">
        <v>0</v>
      </c>
      <c r="Q70" s="439">
        <v>0</v>
      </c>
      <c r="R70" s="481"/>
      <c r="S70" s="439">
        <v>0</v>
      </c>
      <c r="T70" s="439">
        <v>0</v>
      </c>
      <c r="U70" s="439">
        <v>0</v>
      </c>
      <c r="V70" s="439">
        <v>0</v>
      </c>
      <c r="W70" s="439">
        <v>0</v>
      </c>
      <c r="X70" s="439">
        <v>0</v>
      </c>
      <c r="Y70" s="439">
        <v>0</v>
      </c>
      <c r="Z70" s="172">
        <f>SUM(D70:Y70)</f>
        <v>0</v>
      </c>
      <c r="AA70" s="175"/>
      <c r="AB70" s="174"/>
    </row>
    <row r="71" spans="2:28" s="28" customFormat="1" ht="24.95" customHeight="1">
      <c r="B71" s="101"/>
      <c r="C71" s="280" t="s">
        <v>60</v>
      </c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471"/>
      <c r="S71" s="110"/>
      <c r="T71" s="110"/>
      <c r="U71" s="110"/>
      <c r="V71" s="110"/>
      <c r="W71" s="110"/>
      <c r="X71" s="110"/>
      <c r="Y71" s="110"/>
      <c r="Z71" s="114"/>
      <c r="AA71" s="102"/>
      <c r="AB71" s="24"/>
    </row>
    <row r="72" spans="2:28" s="28" customFormat="1" ht="16.5" customHeight="1">
      <c r="B72" s="103"/>
      <c r="C72" s="275" t="s">
        <v>61</v>
      </c>
      <c r="D72" s="536">
        <v>83.329233000000002</v>
      </c>
      <c r="E72" s="536">
        <v>0</v>
      </c>
      <c r="F72" s="536">
        <v>172.12414577719605</v>
      </c>
      <c r="G72" s="536">
        <v>2234.8090211049994</v>
      </c>
      <c r="H72" s="536">
        <v>205.13943221485397</v>
      </c>
      <c r="I72" s="536">
        <v>29682.301547370007</v>
      </c>
      <c r="J72" s="536">
        <v>1579.8880880459999</v>
      </c>
      <c r="K72" s="536">
        <v>3.2225220000000006E-2</v>
      </c>
      <c r="L72" s="536">
        <v>0</v>
      </c>
      <c r="M72" s="536">
        <v>501.95112</v>
      </c>
      <c r="N72" s="536">
        <v>0</v>
      </c>
      <c r="O72" s="536">
        <v>0</v>
      </c>
      <c r="P72" s="536">
        <v>168.15079970329302</v>
      </c>
      <c r="Q72" s="536">
        <v>0</v>
      </c>
      <c r="R72" s="537"/>
      <c r="S72" s="536">
        <v>163.18026173000001</v>
      </c>
      <c r="T72" s="536">
        <v>234.73272004591496</v>
      </c>
      <c r="U72" s="536">
        <v>0</v>
      </c>
      <c r="V72" s="536">
        <v>324.764713198854</v>
      </c>
      <c r="W72" s="536">
        <v>0</v>
      </c>
      <c r="X72" s="536">
        <v>1.1539883499999999</v>
      </c>
      <c r="Y72" s="536">
        <v>2600.964835332551</v>
      </c>
      <c r="Z72" s="434">
        <f>SUM(D72:Y72)</f>
        <v>37952.522131093669</v>
      </c>
      <c r="AA72" s="102"/>
      <c r="AB72" s="24"/>
    </row>
    <row r="73" spans="2:28" s="28" customFormat="1" ht="16.5" customHeight="1">
      <c r="B73" s="103"/>
      <c r="C73" s="275" t="s">
        <v>62</v>
      </c>
      <c r="D73" s="536">
        <v>11.80198757</v>
      </c>
      <c r="E73" s="536">
        <v>0</v>
      </c>
      <c r="F73" s="536">
        <v>9.0042960799999996</v>
      </c>
      <c r="G73" s="536">
        <v>410.16150000000005</v>
      </c>
      <c r="H73" s="536">
        <v>1.5386438699999998</v>
      </c>
      <c r="I73" s="536">
        <v>4055.4827677484091</v>
      </c>
      <c r="J73" s="536">
        <v>16.039337</v>
      </c>
      <c r="K73" s="536">
        <v>0</v>
      </c>
      <c r="L73" s="536">
        <v>0</v>
      </c>
      <c r="M73" s="536">
        <v>6.9939739899999998</v>
      </c>
      <c r="N73" s="536">
        <v>0</v>
      </c>
      <c r="O73" s="536">
        <v>5.6823199999999994E-3</v>
      </c>
      <c r="P73" s="536">
        <v>90.744620149999989</v>
      </c>
      <c r="Q73" s="536">
        <v>0</v>
      </c>
      <c r="R73" s="537"/>
      <c r="S73" s="536">
        <v>9.7148957116290013</v>
      </c>
      <c r="T73" s="536">
        <v>102.84585978999999</v>
      </c>
      <c r="U73" s="536">
        <v>0</v>
      </c>
      <c r="V73" s="536">
        <v>0</v>
      </c>
      <c r="W73" s="536">
        <v>0</v>
      </c>
      <c r="X73" s="536">
        <v>2.1205940000000001</v>
      </c>
      <c r="Y73" s="536">
        <v>628.34209941725419</v>
      </c>
      <c r="Z73" s="434">
        <f>SUM(D73:Y73)</f>
        <v>5344.7962576472919</v>
      </c>
      <c r="AA73" s="102"/>
      <c r="AB73" s="24"/>
    </row>
    <row r="74" spans="2:28" s="28" customFormat="1" ht="16.5" customHeight="1">
      <c r="B74" s="101"/>
      <c r="C74" s="275" t="s">
        <v>63</v>
      </c>
      <c r="D74" s="536">
        <v>0</v>
      </c>
      <c r="E74" s="536">
        <v>0</v>
      </c>
      <c r="F74" s="536">
        <v>0</v>
      </c>
      <c r="G74" s="536">
        <v>0</v>
      </c>
      <c r="H74" s="536">
        <v>0</v>
      </c>
      <c r="I74" s="536">
        <v>162.255925985332</v>
      </c>
      <c r="J74" s="536">
        <v>7.3251999999999998E-2</v>
      </c>
      <c r="K74" s="536">
        <v>0</v>
      </c>
      <c r="L74" s="536">
        <v>0</v>
      </c>
      <c r="M74" s="536">
        <v>0</v>
      </c>
      <c r="N74" s="536">
        <v>0</v>
      </c>
      <c r="O74" s="536">
        <v>0</v>
      </c>
      <c r="P74" s="536">
        <v>0</v>
      </c>
      <c r="Q74" s="536">
        <v>0</v>
      </c>
      <c r="R74" s="537"/>
      <c r="S74" s="536">
        <v>0</v>
      </c>
      <c r="T74" s="536">
        <v>0</v>
      </c>
      <c r="U74" s="536">
        <v>0</v>
      </c>
      <c r="V74" s="536">
        <v>0</v>
      </c>
      <c r="W74" s="536">
        <v>0</v>
      </c>
      <c r="X74" s="536">
        <v>0</v>
      </c>
      <c r="Y74" s="536">
        <v>0</v>
      </c>
      <c r="Z74" s="434">
        <f>SUM(D74:Y74)</f>
        <v>162.329177985332</v>
      </c>
      <c r="AA74" s="102"/>
      <c r="AB74" s="24"/>
    </row>
    <row r="75" spans="2:28" s="25" customFormat="1" ht="36.950000000000003" customHeight="1">
      <c r="B75" s="106"/>
      <c r="C75" s="274" t="s">
        <v>65</v>
      </c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482"/>
      <c r="S75" s="115"/>
      <c r="T75" s="115"/>
      <c r="U75" s="115"/>
      <c r="V75" s="115"/>
      <c r="W75" s="115"/>
      <c r="X75" s="115"/>
      <c r="Y75" s="115"/>
      <c r="Z75" s="113"/>
      <c r="AA75" s="107"/>
      <c r="AB75" s="42"/>
    </row>
    <row r="76" spans="2:28" s="28" customFormat="1" ht="16.5" customHeight="1">
      <c r="B76" s="101"/>
      <c r="C76" s="272" t="s">
        <v>44</v>
      </c>
      <c r="D76" s="536">
        <v>0</v>
      </c>
      <c r="E76" s="536">
        <v>0</v>
      </c>
      <c r="F76" s="536">
        <v>0</v>
      </c>
      <c r="G76" s="536">
        <v>0</v>
      </c>
      <c r="H76" s="536">
        <v>0</v>
      </c>
      <c r="I76" s="536">
        <v>1422.6399999999999</v>
      </c>
      <c r="J76" s="536">
        <v>0</v>
      </c>
      <c r="K76" s="536">
        <v>0</v>
      </c>
      <c r="L76" s="536">
        <v>0</v>
      </c>
      <c r="M76" s="536">
        <v>0</v>
      </c>
      <c r="N76" s="536">
        <v>0</v>
      </c>
      <c r="O76" s="536">
        <v>0</v>
      </c>
      <c r="P76" s="536">
        <v>0</v>
      </c>
      <c r="Q76" s="536">
        <v>0</v>
      </c>
      <c r="R76" s="537"/>
      <c r="S76" s="536">
        <v>0</v>
      </c>
      <c r="T76" s="536">
        <v>0</v>
      </c>
      <c r="U76" s="536">
        <v>0</v>
      </c>
      <c r="V76" s="536">
        <v>0</v>
      </c>
      <c r="W76" s="536">
        <v>0</v>
      </c>
      <c r="X76" s="536">
        <v>0</v>
      </c>
      <c r="Y76" s="536">
        <v>0</v>
      </c>
      <c r="Z76" s="434">
        <f>SUM(D76:Y76)</f>
        <v>1422.6399999999999</v>
      </c>
      <c r="AA76" s="129"/>
      <c r="AB76" s="24"/>
    </row>
    <row r="77" spans="2:28" s="28" customFormat="1" ht="16.5" customHeight="1">
      <c r="B77" s="103"/>
      <c r="C77" s="275" t="s">
        <v>45</v>
      </c>
      <c r="D77" s="536">
        <v>0</v>
      </c>
      <c r="E77" s="536">
        <v>0</v>
      </c>
      <c r="F77" s="536">
        <v>0</v>
      </c>
      <c r="G77" s="536">
        <v>0</v>
      </c>
      <c r="H77" s="536">
        <v>0</v>
      </c>
      <c r="I77" s="536">
        <v>800</v>
      </c>
      <c r="J77" s="536">
        <v>0</v>
      </c>
      <c r="K77" s="536">
        <v>0</v>
      </c>
      <c r="L77" s="536">
        <v>0</v>
      </c>
      <c r="M77" s="536">
        <v>0</v>
      </c>
      <c r="N77" s="536">
        <v>0</v>
      </c>
      <c r="O77" s="536">
        <v>0</v>
      </c>
      <c r="P77" s="536">
        <v>0</v>
      </c>
      <c r="Q77" s="536">
        <v>0</v>
      </c>
      <c r="R77" s="537"/>
      <c r="S77" s="536">
        <v>0</v>
      </c>
      <c r="T77" s="536">
        <v>0</v>
      </c>
      <c r="U77" s="536">
        <v>0</v>
      </c>
      <c r="V77" s="536">
        <v>0</v>
      </c>
      <c r="W77" s="536">
        <v>0</v>
      </c>
      <c r="X77" s="536">
        <v>0</v>
      </c>
      <c r="Y77" s="536">
        <v>0</v>
      </c>
      <c r="Z77" s="434">
        <f t="shared" ref="Z77:Z91" si="3">SUM(D77:Y77)</f>
        <v>800</v>
      </c>
      <c r="AA77" s="129"/>
      <c r="AB77" s="24"/>
    </row>
    <row r="78" spans="2:28" s="28" customFormat="1" ht="16.5" customHeight="1">
      <c r="B78" s="103"/>
      <c r="C78" s="275" t="s">
        <v>46</v>
      </c>
      <c r="D78" s="536">
        <v>0</v>
      </c>
      <c r="E78" s="536">
        <v>0</v>
      </c>
      <c r="F78" s="536">
        <v>0</v>
      </c>
      <c r="G78" s="536">
        <v>0</v>
      </c>
      <c r="H78" s="536">
        <v>0</v>
      </c>
      <c r="I78" s="536">
        <v>622.64</v>
      </c>
      <c r="J78" s="536">
        <v>0</v>
      </c>
      <c r="K78" s="536">
        <v>0</v>
      </c>
      <c r="L78" s="536">
        <v>0</v>
      </c>
      <c r="M78" s="536">
        <v>0</v>
      </c>
      <c r="N78" s="536">
        <v>0</v>
      </c>
      <c r="O78" s="536">
        <v>0</v>
      </c>
      <c r="P78" s="536">
        <v>0</v>
      </c>
      <c r="Q78" s="536">
        <v>0</v>
      </c>
      <c r="R78" s="537"/>
      <c r="S78" s="536">
        <v>0</v>
      </c>
      <c r="T78" s="536">
        <v>0</v>
      </c>
      <c r="U78" s="536">
        <v>0</v>
      </c>
      <c r="V78" s="536">
        <v>0</v>
      </c>
      <c r="W78" s="536">
        <v>0</v>
      </c>
      <c r="X78" s="536">
        <v>0</v>
      </c>
      <c r="Y78" s="536">
        <v>0</v>
      </c>
      <c r="Z78" s="434">
        <f t="shared" si="3"/>
        <v>622.64</v>
      </c>
      <c r="AA78" s="129"/>
      <c r="AB78" s="24"/>
    </row>
    <row r="79" spans="2:28" s="28" customFormat="1" ht="16.5" customHeight="1">
      <c r="B79" s="101"/>
      <c r="C79" s="272" t="s">
        <v>47</v>
      </c>
      <c r="D79" s="536">
        <v>0</v>
      </c>
      <c r="E79" s="536">
        <v>0</v>
      </c>
      <c r="F79" s="536">
        <v>0</v>
      </c>
      <c r="G79" s="536">
        <v>0</v>
      </c>
      <c r="H79" s="536">
        <v>0</v>
      </c>
      <c r="I79" s="536">
        <v>0</v>
      </c>
      <c r="J79" s="536">
        <v>0</v>
      </c>
      <c r="K79" s="536">
        <v>0</v>
      </c>
      <c r="L79" s="536">
        <v>0</v>
      </c>
      <c r="M79" s="536">
        <v>0</v>
      </c>
      <c r="N79" s="536">
        <v>0</v>
      </c>
      <c r="O79" s="536">
        <v>0</v>
      </c>
      <c r="P79" s="536">
        <v>0</v>
      </c>
      <c r="Q79" s="536">
        <v>0</v>
      </c>
      <c r="R79" s="537"/>
      <c r="S79" s="536">
        <v>0</v>
      </c>
      <c r="T79" s="536">
        <v>0</v>
      </c>
      <c r="U79" s="536">
        <v>0</v>
      </c>
      <c r="V79" s="536">
        <v>0</v>
      </c>
      <c r="W79" s="536">
        <v>0</v>
      </c>
      <c r="X79" s="536">
        <v>0</v>
      </c>
      <c r="Y79" s="536">
        <v>0</v>
      </c>
      <c r="Z79" s="434">
        <f t="shared" si="3"/>
        <v>0</v>
      </c>
      <c r="AA79" s="129"/>
      <c r="AB79" s="24"/>
    </row>
    <row r="80" spans="2:28" s="28" customFormat="1" ht="16.5" customHeight="1">
      <c r="B80" s="101"/>
      <c r="C80" s="275" t="s">
        <v>45</v>
      </c>
      <c r="D80" s="536">
        <v>0</v>
      </c>
      <c r="E80" s="536">
        <v>0</v>
      </c>
      <c r="F80" s="536">
        <v>0</v>
      </c>
      <c r="G80" s="536">
        <v>0</v>
      </c>
      <c r="H80" s="536">
        <v>0</v>
      </c>
      <c r="I80" s="536">
        <v>0</v>
      </c>
      <c r="J80" s="536">
        <v>0</v>
      </c>
      <c r="K80" s="536">
        <v>0</v>
      </c>
      <c r="L80" s="536">
        <v>0</v>
      </c>
      <c r="M80" s="536">
        <v>0</v>
      </c>
      <c r="N80" s="536">
        <v>0</v>
      </c>
      <c r="O80" s="536">
        <v>0</v>
      </c>
      <c r="P80" s="536">
        <v>0</v>
      </c>
      <c r="Q80" s="536">
        <v>0</v>
      </c>
      <c r="R80" s="537"/>
      <c r="S80" s="536">
        <v>0</v>
      </c>
      <c r="T80" s="536">
        <v>0</v>
      </c>
      <c r="U80" s="536">
        <v>0</v>
      </c>
      <c r="V80" s="536">
        <v>0</v>
      </c>
      <c r="W80" s="536">
        <v>0</v>
      </c>
      <c r="X80" s="536">
        <v>0</v>
      </c>
      <c r="Y80" s="536">
        <v>0</v>
      </c>
      <c r="Z80" s="434">
        <f t="shared" si="3"/>
        <v>0</v>
      </c>
      <c r="AA80" s="129"/>
      <c r="AB80" s="24"/>
    </row>
    <row r="81" spans="2:28" s="28" customFormat="1" ht="16.5" customHeight="1">
      <c r="B81" s="101"/>
      <c r="C81" s="275" t="s">
        <v>46</v>
      </c>
      <c r="D81" s="536">
        <v>0</v>
      </c>
      <c r="E81" s="536">
        <v>0</v>
      </c>
      <c r="F81" s="536">
        <v>0</v>
      </c>
      <c r="G81" s="536">
        <v>0</v>
      </c>
      <c r="H81" s="536">
        <v>0</v>
      </c>
      <c r="I81" s="536">
        <v>0</v>
      </c>
      <c r="J81" s="536">
        <v>0</v>
      </c>
      <c r="K81" s="536">
        <v>0</v>
      </c>
      <c r="L81" s="536">
        <v>0</v>
      </c>
      <c r="M81" s="536">
        <v>0</v>
      </c>
      <c r="N81" s="536">
        <v>0</v>
      </c>
      <c r="O81" s="536">
        <v>0</v>
      </c>
      <c r="P81" s="536">
        <v>0</v>
      </c>
      <c r="Q81" s="536">
        <v>0</v>
      </c>
      <c r="R81" s="537"/>
      <c r="S81" s="536">
        <v>0</v>
      </c>
      <c r="T81" s="536">
        <v>0</v>
      </c>
      <c r="U81" s="536">
        <v>0</v>
      </c>
      <c r="V81" s="536">
        <v>0</v>
      </c>
      <c r="W81" s="536">
        <v>0</v>
      </c>
      <c r="X81" s="536">
        <v>0</v>
      </c>
      <c r="Y81" s="536">
        <v>0</v>
      </c>
      <c r="Z81" s="434">
        <f t="shared" si="3"/>
        <v>0</v>
      </c>
      <c r="AA81" s="129"/>
      <c r="AB81" s="24"/>
    </row>
    <row r="82" spans="2:28" s="25" customFormat="1" ht="16.5" customHeight="1">
      <c r="B82" s="117"/>
      <c r="C82" s="276" t="s">
        <v>48</v>
      </c>
      <c r="D82" s="536">
        <v>0</v>
      </c>
      <c r="E82" s="536">
        <v>0</v>
      </c>
      <c r="F82" s="536">
        <v>0</v>
      </c>
      <c r="G82" s="536">
        <v>0</v>
      </c>
      <c r="H82" s="536">
        <v>0</v>
      </c>
      <c r="I82" s="536">
        <v>0</v>
      </c>
      <c r="J82" s="536">
        <v>0</v>
      </c>
      <c r="K82" s="536">
        <v>0</v>
      </c>
      <c r="L82" s="536">
        <v>0</v>
      </c>
      <c r="M82" s="536">
        <v>0</v>
      </c>
      <c r="N82" s="536">
        <v>0</v>
      </c>
      <c r="O82" s="536">
        <v>0</v>
      </c>
      <c r="P82" s="536">
        <v>0</v>
      </c>
      <c r="Q82" s="536">
        <v>0</v>
      </c>
      <c r="R82" s="537"/>
      <c r="S82" s="536">
        <v>0</v>
      </c>
      <c r="T82" s="536">
        <v>0</v>
      </c>
      <c r="U82" s="536">
        <v>0</v>
      </c>
      <c r="V82" s="536">
        <v>0</v>
      </c>
      <c r="W82" s="536">
        <v>0</v>
      </c>
      <c r="X82" s="536">
        <v>0</v>
      </c>
      <c r="Y82" s="536">
        <v>0</v>
      </c>
      <c r="Z82" s="434">
        <f t="shared" si="3"/>
        <v>0</v>
      </c>
      <c r="AA82" s="130"/>
      <c r="AB82" s="42"/>
    </row>
    <row r="83" spans="2:28" s="28" customFormat="1" ht="16.5" customHeight="1">
      <c r="B83" s="103"/>
      <c r="C83" s="275" t="s">
        <v>49</v>
      </c>
      <c r="D83" s="536">
        <v>0</v>
      </c>
      <c r="E83" s="536">
        <v>0</v>
      </c>
      <c r="F83" s="536">
        <v>0</v>
      </c>
      <c r="G83" s="536">
        <v>0</v>
      </c>
      <c r="H83" s="536">
        <v>0</v>
      </c>
      <c r="I83" s="536">
        <v>0</v>
      </c>
      <c r="J83" s="536">
        <v>0</v>
      </c>
      <c r="K83" s="536">
        <v>0</v>
      </c>
      <c r="L83" s="536">
        <v>0</v>
      </c>
      <c r="M83" s="536">
        <v>0</v>
      </c>
      <c r="N83" s="536">
        <v>0</v>
      </c>
      <c r="O83" s="536">
        <v>0</v>
      </c>
      <c r="P83" s="536">
        <v>0</v>
      </c>
      <c r="Q83" s="536">
        <v>0</v>
      </c>
      <c r="R83" s="537"/>
      <c r="S83" s="536">
        <v>0</v>
      </c>
      <c r="T83" s="536">
        <v>0</v>
      </c>
      <c r="U83" s="536">
        <v>0</v>
      </c>
      <c r="V83" s="536">
        <v>0</v>
      </c>
      <c r="W83" s="536">
        <v>0</v>
      </c>
      <c r="X83" s="536">
        <v>0</v>
      </c>
      <c r="Y83" s="536">
        <v>0</v>
      </c>
      <c r="Z83" s="434">
        <f t="shared" si="3"/>
        <v>0</v>
      </c>
      <c r="AA83" s="129"/>
      <c r="AB83" s="24"/>
    </row>
    <row r="84" spans="2:28" s="28" customFormat="1" ht="16.5" customHeight="1">
      <c r="B84" s="103"/>
      <c r="C84" s="275" t="s">
        <v>50</v>
      </c>
      <c r="D84" s="536">
        <v>0</v>
      </c>
      <c r="E84" s="536">
        <v>0</v>
      </c>
      <c r="F84" s="536">
        <v>0</v>
      </c>
      <c r="G84" s="536">
        <v>0</v>
      </c>
      <c r="H84" s="536">
        <v>0</v>
      </c>
      <c r="I84" s="536">
        <v>0</v>
      </c>
      <c r="J84" s="536">
        <v>0</v>
      </c>
      <c r="K84" s="536">
        <v>0</v>
      </c>
      <c r="L84" s="536">
        <v>0</v>
      </c>
      <c r="M84" s="536">
        <v>0</v>
      </c>
      <c r="N84" s="536">
        <v>0</v>
      </c>
      <c r="O84" s="536">
        <v>0</v>
      </c>
      <c r="P84" s="536">
        <v>0</v>
      </c>
      <c r="Q84" s="536">
        <v>0</v>
      </c>
      <c r="R84" s="537"/>
      <c r="S84" s="536">
        <v>0</v>
      </c>
      <c r="T84" s="536">
        <v>0</v>
      </c>
      <c r="U84" s="536">
        <v>0</v>
      </c>
      <c r="V84" s="536">
        <v>0</v>
      </c>
      <c r="W84" s="536">
        <v>0</v>
      </c>
      <c r="X84" s="536">
        <v>0</v>
      </c>
      <c r="Y84" s="536">
        <v>0</v>
      </c>
      <c r="Z84" s="434">
        <f t="shared" si="3"/>
        <v>0</v>
      </c>
      <c r="AA84" s="129"/>
      <c r="AB84" s="24"/>
    </row>
    <row r="85" spans="2:28" s="28" customFormat="1" ht="16.5" customHeight="1">
      <c r="B85" s="103"/>
      <c r="C85" s="275" t="s">
        <v>51</v>
      </c>
      <c r="D85" s="536">
        <v>0</v>
      </c>
      <c r="E85" s="536">
        <v>0</v>
      </c>
      <c r="F85" s="536">
        <v>0</v>
      </c>
      <c r="G85" s="536">
        <v>0</v>
      </c>
      <c r="H85" s="536">
        <v>0</v>
      </c>
      <c r="I85" s="536">
        <v>0</v>
      </c>
      <c r="J85" s="536">
        <v>0</v>
      </c>
      <c r="K85" s="536">
        <v>0</v>
      </c>
      <c r="L85" s="536">
        <v>0</v>
      </c>
      <c r="M85" s="536">
        <v>0</v>
      </c>
      <c r="N85" s="536">
        <v>0</v>
      </c>
      <c r="O85" s="536">
        <v>0</v>
      </c>
      <c r="P85" s="536">
        <v>0</v>
      </c>
      <c r="Q85" s="536">
        <v>0</v>
      </c>
      <c r="R85" s="537"/>
      <c r="S85" s="536">
        <v>0</v>
      </c>
      <c r="T85" s="536">
        <v>0</v>
      </c>
      <c r="U85" s="536">
        <v>0</v>
      </c>
      <c r="V85" s="536">
        <v>0</v>
      </c>
      <c r="W85" s="536">
        <v>0</v>
      </c>
      <c r="X85" s="536">
        <v>0</v>
      </c>
      <c r="Y85" s="536">
        <v>0</v>
      </c>
      <c r="Z85" s="434">
        <f t="shared" si="3"/>
        <v>0</v>
      </c>
      <c r="AA85" s="129"/>
      <c r="AB85" s="24"/>
    </row>
    <row r="86" spans="2:28" s="28" customFormat="1" ht="16.5" customHeight="1">
      <c r="B86" s="103"/>
      <c r="C86" s="277" t="s">
        <v>52</v>
      </c>
      <c r="D86" s="536">
        <v>0</v>
      </c>
      <c r="E86" s="536">
        <v>0</v>
      </c>
      <c r="F86" s="536">
        <v>0</v>
      </c>
      <c r="G86" s="536">
        <v>0</v>
      </c>
      <c r="H86" s="536">
        <v>0</v>
      </c>
      <c r="I86" s="536">
        <v>0</v>
      </c>
      <c r="J86" s="536">
        <v>0</v>
      </c>
      <c r="K86" s="536">
        <v>0</v>
      </c>
      <c r="L86" s="536">
        <v>0</v>
      </c>
      <c r="M86" s="536">
        <v>0</v>
      </c>
      <c r="N86" s="536">
        <v>0</v>
      </c>
      <c r="O86" s="536">
        <v>0</v>
      </c>
      <c r="P86" s="536">
        <v>0</v>
      </c>
      <c r="Q86" s="536">
        <v>0</v>
      </c>
      <c r="R86" s="537"/>
      <c r="S86" s="536">
        <v>0</v>
      </c>
      <c r="T86" s="536">
        <v>0</v>
      </c>
      <c r="U86" s="536">
        <v>0</v>
      </c>
      <c r="V86" s="536">
        <v>0</v>
      </c>
      <c r="W86" s="536">
        <v>0</v>
      </c>
      <c r="X86" s="536">
        <v>0</v>
      </c>
      <c r="Y86" s="536">
        <v>0</v>
      </c>
      <c r="Z86" s="434">
        <f t="shared" si="3"/>
        <v>0</v>
      </c>
      <c r="AA86" s="129"/>
      <c r="AB86" s="24"/>
    </row>
    <row r="87" spans="2:28" s="28" customFormat="1" ht="16.5" customHeight="1">
      <c r="B87" s="103"/>
      <c r="C87" s="278" t="s">
        <v>53</v>
      </c>
      <c r="D87" s="536"/>
      <c r="E87" s="536"/>
      <c r="F87" s="536"/>
      <c r="G87" s="536"/>
      <c r="H87" s="536"/>
      <c r="I87" s="536"/>
      <c r="J87" s="536"/>
      <c r="K87" s="536"/>
      <c r="L87" s="536"/>
      <c r="M87" s="536"/>
      <c r="N87" s="536"/>
      <c r="O87" s="536"/>
      <c r="P87" s="536"/>
      <c r="Q87" s="536"/>
      <c r="R87" s="537"/>
      <c r="S87" s="536"/>
      <c r="T87" s="536"/>
      <c r="U87" s="536"/>
      <c r="V87" s="536"/>
      <c r="W87" s="536"/>
      <c r="X87" s="536"/>
      <c r="Y87" s="536"/>
      <c r="Z87" s="434">
        <f t="shared" si="3"/>
        <v>0</v>
      </c>
      <c r="AA87" s="129"/>
      <c r="AB87" s="24"/>
    </row>
    <row r="88" spans="2:28" s="25" customFormat="1" ht="16.5" customHeight="1">
      <c r="B88" s="117"/>
      <c r="C88" s="273" t="s">
        <v>54</v>
      </c>
      <c r="D88" s="536">
        <v>0</v>
      </c>
      <c r="E88" s="536">
        <v>0</v>
      </c>
      <c r="F88" s="536">
        <v>0</v>
      </c>
      <c r="G88" s="536">
        <v>0</v>
      </c>
      <c r="H88" s="536">
        <v>0</v>
      </c>
      <c r="I88" s="536">
        <v>700</v>
      </c>
      <c r="J88" s="536">
        <v>0</v>
      </c>
      <c r="K88" s="536">
        <v>0</v>
      </c>
      <c r="L88" s="536">
        <v>0</v>
      </c>
      <c r="M88" s="536">
        <v>0</v>
      </c>
      <c r="N88" s="536">
        <v>0</v>
      </c>
      <c r="O88" s="536">
        <v>0</v>
      </c>
      <c r="P88" s="536">
        <v>0</v>
      </c>
      <c r="Q88" s="536">
        <v>0</v>
      </c>
      <c r="R88" s="537"/>
      <c r="S88" s="536">
        <v>0</v>
      </c>
      <c r="T88" s="536">
        <v>0</v>
      </c>
      <c r="U88" s="536">
        <v>0</v>
      </c>
      <c r="V88" s="536">
        <v>0</v>
      </c>
      <c r="W88" s="536">
        <v>0</v>
      </c>
      <c r="X88" s="536">
        <v>0</v>
      </c>
      <c r="Y88" s="536">
        <v>0</v>
      </c>
      <c r="Z88" s="434">
        <f t="shared" si="3"/>
        <v>700</v>
      </c>
      <c r="AA88" s="130"/>
      <c r="AB88" s="42"/>
    </row>
    <row r="89" spans="2:28" s="38" customFormat="1" ht="16.5" customHeight="1">
      <c r="B89" s="118"/>
      <c r="C89" s="275" t="s">
        <v>45</v>
      </c>
      <c r="D89" s="538">
        <v>0</v>
      </c>
      <c r="E89" s="538">
        <v>0</v>
      </c>
      <c r="F89" s="538">
        <v>0</v>
      </c>
      <c r="G89" s="538">
        <v>0</v>
      </c>
      <c r="H89" s="538">
        <v>0</v>
      </c>
      <c r="I89" s="538">
        <v>700</v>
      </c>
      <c r="J89" s="538">
        <v>0</v>
      </c>
      <c r="K89" s="538">
        <v>0</v>
      </c>
      <c r="L89" s="538">
        <v>0</v>
      </c>
      <c r="M89" s="538">
        <v>0</v>
      </c>
      <c r="N89" s="538">
        <v>0</v>
      </c>
      <c r="O89" s="538">
        <v>0</v>
      </c>
      <c r="P89" s="538">
        <v>0</v>
      </c>
      <c r="Q89" s="538">
        <v>0</v>
      </c>
      <c r="R89" s="539"/>
      <c r="S89" s="538">
        <v>0</v>
      </c>
      <c r="T89" s="538">
        <v>0</v>
      </c>
      <c r="U89" s="538">
        <v>0</v>
      </c>
      <c r="V89" s="538">
        <v>0</v>
      </c>
      <c r="W89" s="538">
        <v>0</v>
      </c>
      <c r="X89" s="538">
        <v>0</v>
      </c>
      <c r="Y89" s="538">
        <v>0</v>
      </c>
      <c r="Z89" s="434">
        <f t="shared" si="3"/>
        <v>700</v>
      </c>
      <c r="AA89" s="131"/>
      <c r="AB89" s="43"/>
    </row>
    <row r="90" spans="2:28" s="28" customFormat="1" ht="16.5" customHeight="1">
      <c r="B90" s="103"/>
      <c r="C90" s="275" t="s">
        <v>46</v>
      </c>
      <c r="D90" s="536">
        <v>0</v>
      </c>
      <c r="E90" s="536">
        <v>0</v>
      </c>
      <c r="F90" s="536">
        <v>0</v>
      </c>
      <c r="G90" s="536">
        <v>0</v>
      </c>
      <c r="H90" s="536">
        <v>0</v>
      </c>
      <c r="I90" s="536">
        <v>0</v>
      </c>
      <c r="J90" s="536">
        <v>0</v>
      </c>
      <c r="K90" s="536">
        <v>0</v>
      </c>
      <c r="L90" s="536">
        <v>0</v>
      </c>
      <c r="M90" s="536">
        <v>0</v>
      </c>
      <c r="N90" s="536">
        <v>0</v>
      </c>
      <c r="O90" s="536">
        <v>0</v>
      </c>
      <c r="P90" s="536">
        <v>0</v>
      </c>
      <c r="Q90" s="536">
        <v>0</v>
      </c>
      <c r="R90" s="537"/>
      <c r="S90" s="536">
        <v>0</v>
      </c>
      <c r="T90" s="536">
        <v>0</v>
      </c>
      <c r="U90" s="536">
        <v>0</v>
      </c>
      <c r="V90" s="536">
        <v>0</v>
      </c>
      <c r="W90" s="536">
        <v>0</v>
      </c>
      <c r="X90" s="536">
        <v>0</v>
      </c>
      <c r="Y90" s="536">
        <v>0</v>
      </c>
      <c r="Z90" s="434">
        <f t="shared" si="3"/>
        <v>0</v>
      </c>
      <c r="AA90" s="129"/>
      <c r="AB90" s="24"/>
    </row>
    <row r="91" spans="2:28" s="25" customFormat="1" ht="24.95" customHeight="1">
      <c r="B91" s="120"/>
      <c r="C91" s="273" t="s">
        <v>55</v>
      </c>
      <c r="D91" s="534">
        <v>0</v>
      </c>
      <c r="E91" s="534">
        <v>0</v>
      </c>
      <c r="F91" s="534">
        <v>0</v>
      </c>
      <c r="G91" s="534">
        <v>0</v>
      </c>
      <c r="H91" s="534">
        <v>0</v>
      </c>
      <c r="I91" s="534">
        <v>2122.64</v>
      </c>
      <c r="J91" s="534">
        <v>0</v>
      </c>
      <c r="K91" s="534">
        <v>0</v>
      </c>
      <c r="L91" s="534">
        <v>0</v>
      </c>
      <c r="M91" s="534">
        <v>0</v>
      </c>
      <c r="N91" s="534">
        <v>0</v>
      </c>
      <c r="O91" s="534">
        <v>0</v>
      </c>
      <c r="P91" s="534">
        <v>0</v>
      </c>
      <c r="Q91" s="534">
        <v>0</v>
      </c>
      <c r="R91" s="535"/>
      <c r="S91" s="534">
        <v>0</v>
      </c>
      <c r="T91" s="534">
        <v>0</v>
      </c>
      <c r="U91" s="534">
        <v>0</v>
      </c>
      <c r="V91" s="534">
        <v>0</v>
      </c>
      <c r="W91" s="534">
        <v>0</v>
      </c>
      <c r="X91" s="534">
        <v>0</v>
      </c>
      <c r="Y91" s="534">
        <v>0</v>
      </c>
      <c r="Z91" s="443">
        <f t="shared" si="3"/>
        <v>2122.64</v>
      </c>
      <c r="AA91" s="107"/>
      <c r="AB91" s="42"/>
    </row>
    <row r="92" spans="2:28" s="170" customFormat="1" ht="16.5" customHeight="1">
      <c r="B92" s="167"/>
      <c r="C92" s="432" t="s">
        <v>56</v>
      </c>
      <c r="D92" s="438">
        <v>0</v>
      </c>
      <c r="E92" s="438">
        <v>0</v>
      </c>
      <c r="F92" s="438">
        <v>0</v>
      </c>
      <c r="G92" s="438">
        <v>0</v>
      </c>
      <c r="H92" s="438">
        <v>0</v>
      </c>
      <c r="I92" s="438">
        <v>0</v>
      </c>
      <c r="J92" s="438">
        <v>0</v>
      </c>
      <c r="K92" s="438">
        <v>0</v>
      </c>
      <c r="L92" s="438">
        <v>0</v>
      </c>
      <c r="M92" s="438">
        <v>0</v>
      </c>
      <c r="N92" s="438">
        <v>0</v>
      </c>
      <c r="O92" s="438">
        <v>0</v>
      </c>
      <c r="P92" s="438">
        <v>0</v>
      </c>
      <c r="Q92" s="438">
        <v>0</v>
      </c>
      <c r="R92" s="480"/>
      <c r="S92" s="438">
        <v>0</v>
      </c>
      <c r="T92" s="438">
        <v>0</v>
      </c>
      <c r="U92" s="438">
        <v>0</v>
      </c>
      <c r="V92" s="438">
        <v>0</v>
      </c>
      <c r="W92" s="438">
        <v>0</v>
      </c>
      <c r="X92" s="438">
        <v>0</v>
      </c>
      <c r="Y92" s="438">
        <v>0</v>
      </c>
      <c r="Z92" s="172">
        <f>SUM(D92:Y92)</f>
        <v>0</v>
      </c>
      <c r="AA92" s="173"/>
      <c r="AB92" s="174"/>
    </row>
    <row r="93" spans="2:28" s="170" customFormat="1" ht="16.5" customHeight="1">
      <c r="B93" s="171"/>
      <c r="C93" s="389" t="s">
        <v>57</v>
      </c>
      <c r="D93" s="439">
        <v>0</v>
      </c>
      <c r="E93" s="439">
        <v>0</v>
      </c>
      <c r="F93" s="439">
        <v>0</v>
      </c>
      <c r="G93" s="439">
        <v>0</v>
      </c>
      <c r="H93" s="439">
        <v>0</v>
      </c>
      <c r="I93" s="439">
        <v>0</v>
      </c>
      <c r="J93" s="439">
        <v>0</v>
      </c>
      <c r="K93" s="439">
        <v>0</v>
      </c>
      <c r="L93" s="439">
        <v>0</v>
      </c>
      <c r="M93" s="439">
        <v>0</v>
      </c>
      <c r="N93" s="439">
        <v>0</v>
      </c>
      <c r="O93" s="439">
        <v>0</v>
      </c>
      <c r="P93" s="439">
        <v>0</v>
      </c>
      <c r="Q93" s="439">
        <v>0</v>
      </c>
      <c r="R93" s="481"/>
      <c r="S93" s="439">
        <v>0</v>
      </c>
      <c r="T93" s="439">
        <v>0</v>
      </c>
      <c r="U93" s="439">
        <v>0</v>
      </c>
      <c r="V93" s="439">
        <v>0</v>
      </c>
      <c r="W93" s="439">
        <v>0</v>
      </c>
      <c r="X93" s="439">
        <v>0</v>
      </c>
      <c r="Y93" s="439">
        <v>0</v>
      </c>
      <c r="Z93" s="172">
        <f>SUM(D93:Y93)</f>
        <v>0</v>
      </c>
      <c r="AA93" s="175"/>
      <c r="AB93" s="174"/>
    </row>
    <row r="94" spans="2:28" s="25" customFormat="1" ht="36.950000000000003" customHeight="1">
      <c r="B94" s="106"/>
      <c r="C94" s="279" t="s">
        <v>66</v>
      </c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482"/>
      <c r="S94" s="115"/>
      <c r="T94" s="115"/>
      <c r="U94" s="115"/>
      <c r="V94" s="115"/>
      <c r="W94" s="115"/>
      <c r="X94" s="115"/>
      <c r="Y94" s="115"/>
      <c r="Z94" s="113"/>
      <c r="AA94" s="107"/>
      <c r="AB94" s="42"/>
    </row>
    <row r="95" spans="2:28" s="25" customFormat="1" ht="24.95" customHeight="1">
      <c r="B95" s="106"/>
      <c r="C95" s="279" t="s">
        <v>67</v>
      </c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482"/>
      <c r="S95" s="115"/>
      <c r="T95" s="115"/>
      <c r="U95" s="115"/>
      <c r="V95" s="115"/>
      <c r="W95" s="115"/>
      <c r="X95" s="115"/>
      <c r="Y95" s="115"/>
      <c r="Z95" s="113"/>
      <c r="AA95" s="107"/>
      <c r="AB95" s="42"/>
    </row>
    <row r="96" spans="2:28" s="28" customFormat="1" ht="16.5" customHeight="1">
      <c r="B96" s="101"/>
      <c r="C96" s="272" t="s">
        <v>44</v>
      </c>
      <c r="D96" s="536">
        <v>0</v>
      </c>
      <c r="E96" s="536">
        <v>0</v>
      </c>
      <c r="F96" s="536">
        <v>0</v>
      </c>
      <c r="G96" s="536">
        <v>0.998973</v>
      </c>
      <c r="H96" s="536">
        <v>0</v>
      </c>
      <c r="I96" s="536">
        <v>37.615344212888736</v>
      </c>
      <c r="J96" s="536">
        <v>17.625786000000002</v>
      </c>
      <c r="K96" s="536">
        <v>0</v>
      </c>
      <c r="L96" s="536">
        <v>0</v>
      </c>
      <c r="M96" s="536">
        <v>0</v>
      </c>
      <c r="N96" s="536">
        <v>0</v>
      </c>
      <c r="O96" s="536">
        <v>0</v>
      </c>
      <c r="P96" s="536">
        <v>0</v>
      </c>
      <c r="Q96" s="536">
        <v>0</v>
      </c>
      <c r="R96" s="537"/>
      <c r="S96" s="536">
        <v>0</v>
      </c>
      <c r="T96" s="536">
        <v>0</v>
      </c>
      <c r="U96" s="536">
        <v>0</v>
      </c>
      <c r="V96" s="536">
        <v>0</v>
      </c>
      <c r="W96" s="536">
        <v>0</v>
      </c>
      <c r="X96" s="536">
        <v>0</v>
      </c>
      <c r="Y96" s="536">
        <v>0</v>
      </c>
      <c r="Z96" s="434">
        <f>SUM(D96:Y96)</f>
        <v>56.240103212888741</v>
      </c>
      <c r="AA96" s="129"/>
      <c r="AB96" s="24"/>
    </row>
    <row r="97" spans="2:28" s="28" customFormat="1" ht="16.5" customHeight="1">
      <c r="B97" s="103"/>
      <c r="C97" s="275" t="s">
        <v>45</v>
      </c>
      <c r="D97" s="536">
        <v>0</v>
      </c>
      <c r="E97" s="536">
        <v>0</v>
      </c>
      <c r="F97" s="536">
        <v>0</v>
      </c>
      <c r="G97" s="536">
        <v>0</v>
      </c>
      <c r="H97" s="536">
        <v>0</v>
      </c>
      <c r="I97" s="536">
        <v>0</v>
      </c>
      <c r="J97" s="536">
        <v>0</v>
      </c>
      <c r="K97" s="536">
        <v>0</v>
      </c>
      <c r="L97" s="536">
        <v>0</v>
      </c>
      <c r="M97" s="536">
        <v>0</v>
      </c>
      <c r="N97" s="536">
        <v>0</v>
      </c>
      <c r="O97" s="536">
        <v>0</v>
      </c>
      <c r="P97" s="536">
        <v>0</v>
      </c>
      <c r="Q97" s="536">
        <v>0</v>
      </c>
      <c r="R97" s="537"/>
      <c r="S97" s="536">
        <v>0</v>
      </c>
      <c r="T97" s="536">
        <v>0</v>
      </c>
      <c r="U97" s="536">
        <v>0</v>
      </c>
      <c r="V97" s="536">
        <v>0</v>
      </c>
      <c r="W97" s="536">
        <v>0</v>
      </c>
      <c r="X97" s="536">
        <v>0</v>
      </c>
      <c r="Y97" s="536">
        <v>0</v>
      </c>
      <c r="Z97" s="434">
        <f t="shared" ref="Z97:Z111" si="4">SUM(D97:Y97)</f>
        <v>0</v>
      </c>
      <c r="AA97" s="129"/>
      <c r="AB97" s="24"/>
    </row>
    <row r="98" spans="2:28" s="28" customFormat="1" ht="16.5" customHeight="1">
      <c r="B98" s="103"/>
      <c r="C98" s="275" t="s">
        <v>46</v>
      </c>
      <c r="D98" s="536">
        <v>0</v>
      </c>
      <c r="E98" s="536">
        <v>0</v>
      </c>
      <c r="F98" s="536">
        <v>0</v>
      </c>
      <c r="G98" s="536">
        <v>0.998973</v>
      </c>
      <c r="H98" s="536">
        <v>0</v>
      </c>
      <c r="I98" s="536">
        <v>37.615344212888736</v>
      </c>
      <c r="J98" s="536">
        <v>17.625786000000002</v>
      </c>
      <c r="K98" s="536">
        <v>0</v>
      </c>
      <c r="L98" s="536">
        <v>0</v>
      </c>
      <c r="M98" s="536">
        <v>0</v>
      </c>
      <c r="N98" s="536">
        <v>0</v>
      </c>
      <c r="O98" s="536">
        <v>0</v>
      </c>
      <c r="P98" s="536">
        <v>0</v>
      </c>
      <c r="Q98" s="536">
        <v>0</v>
      </c>
      <c r="R98" s="537"/>
      <c r="S98" s="536">
        <v>0</v>
      </c>
      <c r="T98" s="536">
        <v>0</v>
      </c>
      <c r="U98" s="536">
        <v>0</v>
      </c>
      <c r="V98" s="536">
        <v>0</v>
      </c>
      <c r="W98" s="536">
        <v>0</v>
      </c>
      <c r="X98" s="536">
        <v>0</v>
      </c>
      <c r="Y98" s="536">
        <v>0</v>
      </c>
      <c r="Z98" s="434">
        <f t="shared" si="4"/>
        <v>56.240103212888741</v>
      </c>
      <c r="AA98" s="129"/>
      <c r="AB98" s="24"/>
    </row>
    <row r="99" spans="2:28" s="28" customFormat="1" ht="16.5" customHeight="1">
      <c r="B99" s="101"/>
      <c r="C99" s="272" t="s">
        <v>47</v>
      </c>
      <c r="D99" s="536">
        <v>0</v>
      </c>
      <c r="E99" s="536">
        <v>0</v>
      </c>
      <c r="F99" s="536">
        <v>0</v>
      </c>
      <c r="G99" s="536">
        <v>0</v>
      </c>
      <c r="H99" s="536">
        <v>0</v>
      </c>
      <c r="I99" s="536">
        <v>0</v>
      </c>
      <c r="J99" s="536">
        <v>0</v>
      </c>
      <c r="K99" s="536">
        <v>0</v>
      </c>
      <c r="L99" s="536">
        <v>0</v>
      </c>
      <c r="M99" s="536">
        <v>0</v>
      </c>
      <c r="N99" s="536">
        <v>0</v>
      </c>
      <c r="O99" s="536">
        <v>0</v>
      </c>
      <c r="P99" s="536">
        <v>0</v>
      </c>
      <c r="Q99" s="536">
        <v>0</v>
      </c>
      <c r="R99" s="537"/>
      <c r="S99" s="536">
        <v>0</v>
      </c>
      <c r="T99" s="536">
        <v>0</v>
      </c>
      <c r="U99" s="536">
        <v>0</v>
      </c>
      <c r="V99" s="536">
        <v>0</v>
      </c>
      <c r="W99" s="536">
        <v>0</v>
      </c>
      <c r="X99" s="536">
        <v>0</v>
      </c>
      <c r="Y99" s="536">
        <v>0</v>
      </c>
      <c r="Z99" s="434">
        <f t="shared" si="4"/>
        <v>0</v>
      </c>
      <c r="AA99" s="129"/>
      <c r="AB99" s="24"/>
    </row>
    <row r="100" spans="2:28" s="28" customFormat="1" ht="16.5" customHeight="1">
      <c r="B100" s="101"/>
      <c r="C100" s="275" t="s">
        <v>45</v>
      </c>
      <c r="D100" s="536">
        <v>0</v>
      </c>
      <c r="E100" s="536">
        <v>0</v>
      </c>
      <c r="F100" s="536">
        <v>0</v>
      </c>
      <c r="G100" s="536">
        <v>0</v>
      </c>
      <c r="H100" s="536">
        <v>0</v>
      </c>
      <c r="I100" s="536">
        <v>0</v>
      </c>
      <c r="J100" s="536">
        <v>0</v>
      </c>
      <c r="K100" s="536">
        <v>0</v>
      </c>
      <c r="L100" s="536">
        <v>0</v>
      </c>
      <c r="M100" s="536">
        <v>0</v>
      </c>
      <c r="N100" s="536">
        <v>0</v>
      </c>
      <c r="O100" s="536">
        <v>0</v>
      </c>
      <c r="P100" s="536">
        <v>0</v>
      </c>
      <c r="Q100" s="536">
        <v>0</v>
      </c>
      <c r="R100" s="537"/>
      <c r="S100" s="536">
        <v>0</v>
      </c>
      <c r="T100" s="536">
        <v>0</v>
      </c>
      <c r="U100" s="536">
        <v>0</v>
      </c>
      <c r="V100" s="536">
        <v>0</v>
      </c>
      <c r="W100" s="536">
        <v>0</v>
      </c>
      <c r="X100" s="536">
        <v>0</v>
      </c>
      <c r="Y100" s="536">
        <v>0</v>
      </c>
      <c r="Z100" s="434">
        <f t="shared" si="4"/>
        <v>0</v>
      </c>
      <c r="AA100" s="129"/>
      <c r="AB100" s="24"/>
    </row>
    <row r="101" spans="2:28" s="28" customFormat="1" ht="16.5" customHeight="1">
      <c r="B101" s="101"/>
      <c r="C101" s="275" t="s">
        <v>46</v>
      </c>
      <c r="D101" s="536">
        <v>0</v>
      </c>
      <c r="E101" s="536">
        <v>0</v>
      </c>
      <c r="F101" s="536">
        <v>0</v>
      </c>
      <c r="G101" s="536">
        <v>0</v>
      </c>
      <c r="H101" s="536">
        <v>0</v>
      </c>
      <c r="I101" s="536">
        <v>0</v>
      </c>
      <c r="J101" s="536">
        <v>0</v>
      </c>
      <c r="K101" s="536">
        <v>0</v>
      </c>
      <c r="L101" s="536">
        <v>0</v>
      </c>
      <c r="M101" s="536">
        <v>0</v>
      </c>
      <c r="N101" s="536">
        <v>0</v>
      </c>
      <c r="O101" s="536">
        <v>0</v>
      </c>
      <c r="P101" s="536">
        <v>0</v>
      </c>
      <c r="Q101" s="536">
        <v>0</v>
      </c>
      <c r="R101" s="537"/>
      <c r="S101" s="536">
        <v>0</v>
      </c>
      <c r="T101" s="536">
        <v>0</v>
      </c>
      <c r="U101" s="536">
        <v>0</v>
      </c>
      <c r="V101" s="536">
        <v>0</v>
      </c>
      <c r="W101" s="536">
        <v>0</v>
      </c>
      <c r="X101" s="536">
        <v>0</v>
      </c>
      <c r="Y101" s="536">
        <v>0</v>
      </c>
      <c r="Z101" s="434">
        <f t="shared" si="4"/>
        <v>0</v>
      </c>
      <c r="AA101" s="129"/>
      <c r="AB101" s="24"/>
    </row>
    <row r="102" spans="2:28" s="25" customFormat="1" ht="16.5" customHeight="1">
      <c r="B102" s="117"/>
      <c r="C102" s="276" t="s">
        <v>48</v>
      </c>
      <c r="D102" s="536">
        <v>0</v>
      </c>
      <c r="E102" s="536">
        <v>0</v>
      </c>
      <c r="F102" s="536">
        <v>0</v>
      </c>
      <c r="G102" s="536">
        <v>0</v>
      </c>
      <c r="H102" s="536">
        <v>0</v>
      </c>
      <c r="I102" s="536">
        <v>0</v>
      </c>
      <c r="J102" s="536">
        <v>0</v>
      </c>
      <c r="K102" s="536">
        <v>0</v>
      </c>
      <c r="L102" s="536">
        <v>0</v>
      </c>
      <c r="M102" s="536">
        <v>0</v>
      </c>
      <c r="N102" s="536">
        <v>0</v>
      </c>
      <c r="O102" s="536">
        <v>0</v>
      </c>
      <c r="P102" s="536">
        <v>0</v>
      </c>
      <c r="Q102" s="536">
        <v>0</v>
      </c>
      <c r="R102" s="537"/>
      <c r="S102" s="536">
        <v>0</v>
      </c>
      <c r="T102" s="536">
        <v>0</v>
      </c>
      <c r="U102" s="536">
        <v>0</v>
      </c>
      <c r="V102" s="536">
        <v>0</v>
      </c>
      <c r="W102" s="536">
        <v>0</v>
      </c>
      <c r="X102" s="536">
        <v>0</v>
      </c>
      <c r="Y102" s="536">
        <v>0</v>
      </c>
      <c r="Z102" s="434">
        <f t="shared" si="4"/>
        <v>0</v>
      </c>
      <c r="AA102" s="130"/>
      <c r="AB102" s="42"/>
    </row>
    <row r="103" spans="2:28" s="28" customFormat="1" ht="16.5" customHeight="1">
      <c r="B103" s="103"/>
      <c r="C103" s="275" t="s">
        <v>49</v>
      </c>
      <c r="D103" s="536">
        <v>0</v>
      </c>
      <c r="E103" s="536">
        <v>0</v>
      </c>
      <c r="F103" s="536">
        <v>0</v>
      </c>
      <c r="G103" s="536">
        <v>0</v>
      </c>
      <c r="H103" s="536">
        <v>0</v>
      </c>
      <c r="I103" s="536">
        <v>0</v>
      </c>
      <c r="J103" s="536">
        <v>0</v>
      </c>
      <c r="K103" s="536">
        <v>0</v>
      </c>
      <c r="L103" s="536">
        <v>0</v>
      </c>
      <c r="M103" s="536">
        <v>0</v>
      </c>
      <c r="N103" s="536">
        <v>0</v>
      </c>
      <c r="O103" s="536">
        <v>0</v>
      </c>
      <c r="P103" s="536">
        <v>0</v>
      </c>
      <c r="Q103" s="536">
        <v>0</v>
      </c>
      <c r="R103" s="537"/>
      <c r="S103" s="536">
        <v>0</v>
      </c>
      <c r="T103" s="536">
        <v>0</v>
      </c>
      <c r="U103" s="536">
        <v>0</v>
      </c>
      <c r="V103" s="536">
        <v>0</v>
      </c>
      <c r="W103" s="536">
        <v>0</v>
      </c>
      <c r="X103" s="536">
        <v>0</v>
      </c>
      <c r="Y103" s="536">
        <v>0</v>
      </c>
      <c r="Z103" s="434">
        <f t="shared" si="4"/>
        <v>0</v>
      </c>
      <c r="AA103" s="129"/>
      <c r="AB103" s="24"/>
    </row>
    <row r="104" spans="2:28" s="28" customFormat="1" ht="16.5" customHeight="1">
      <c r="B104" s="103"/>
      <c r="C104" s="275" t="s">
        <v>50</v>
      </c>
      <c r="D104" s="536">
        <v>0</v>
      </c>
      <c r="E104" s="536">
        <v>0</v>
      </c>
      <c r="F104" s="536">
        <v>0</v>
      </c>
      <c r="G104" s="536">
        <v>0</v>
      </c>
      <c r="H104" s="536">
        <v>0</v>
      </c>
      <c r="I104" s="536">
        <v>0</v>
      </c>
      <c r="J104" s="536">
        <v>0</v>
      </c>
      <c r="K104" s="536">
        <v>0</v>
      </c>
      <c r="L104" s="536">
        <v>0</v>
      </c>
      <c r="M104" s="536">
        <v>0</v>
      </c>
      <c r="N104" s="536">
        <v>0</v>
      </c>
      <c r="O104" s="536">
        <v>0</v>
      </c>
      <c r="P104" s="536">
        <v>0</v>
      </c>
      <c r="Q104" s="536">
        <v>0</v>
      </c>
      <c r="R104" s="537"/>
      <c r="S104" s="536">
        <v>0</v>
      </c>
      <c r="T104" s="536">
        <v>0</v>
      </c>
      <c r="U104" s="536">
        <v>0</v>
      </c>
      <c r="V104" s="536">
        <v>0</v>
      </c>
      <c r="W104" s="536">
        <v>0</v>
      </c>
      <c r="X104" s="536">
        <v>0</v>
      </c>
      <c r="Y104" s="536">
        <v>0</v>
      </c>
      <c r="Z104" s="434">
        <f t="shared" si="4"/>
        <v>0</v>
      </c>
      <c r="AA104" s="129"/>
      <c r="AB104" s="24"/>
    </row>
    <row r="105" spans="2:28" s="28" customFormat="1" ht="16.5" customHeight="1">
      <c r="B105" s="103"/>
      <c r="C105" s="275" t="s">
        <v>51</v>
      </c>
      <c r="D105" s="536">
        <v>0</v>
      </c>
      <c r="E105" s="536">
        <v>0</v>
      </c>
      <c r="F105" s="536">
        <v>0</v>
      </c>
      <c r="G105" s="536">
        <v>0</v>
      </c>
      <c r="H105" s="536">
        <v>0</v>
      </c>
      <c r="I105" s="536">
        <v>0</v>
      </c>
      <c r="J105" s="536">
        <v>0</v>
      </c>
      <c r="K105" s="536">
        <v>0</v>
      </c>
      <c r="L105" s="536">
        <v>0</v>
      </c>
      <c r="M105" s="536">
        <v>0</v>
      </c>
      <c r="N105" s="536">
        <v>0</v>
      </c>
      <c r="O105" s="536">
        <v>0</v>
      </c>
      <c r="P105" s="536">
        <v>0</v>
      </c>
      <c r="Q105" s="536">
        <v>0</v>
      </c>
      <c r="R105" s="537"/>
      <c r="S105" s="536">
        <v>0</v>
      </c>
      <c r="T105" s="536">
        <v>0</v>
      </c>
      <c r="U105" s="536">
        <v>0</v>
      </c>
      <c r="V105" s="536">
        <v>0</v>
      </c>
      <c r="W105" s="536">
        <v>0</v>
      </c>
      <c r="X105" s="536">
        <v>0</v>
      </c>
      <c r="Y105" s="536">
        <v>0</v>
      </c>
      <c r="Z105" s="434">
        <f t="shared" si="4"/>
        <v>0</v>
      </c>
      <c r="AA105" s="129"/>
      <c r="AB105" s="24"/>
    </row>
    <row r="106" spans="2:28" s="28" customFormat="1" ht="16.5" customHeight="1">
      <c r="B106" s="103"/>
      <c r="C106" s="277" t="s">
        <v>52</v>
      </c>
      <c r="D106" s="536">
        <v>0</v>
      </c>
      <c r="E106" s="536">
        <v>0</v>
      </c>
      <c r="F106" s="536">
        <v>0</v>
      </c>
      <c r="G106" s="536">
        <v>0</v>
      </c>
      <c r="H106" s="536">
        <v>0</v>
      </c>
      <c r="I106" s="536">
        <v>0</v>
      </c>
      <c r="J106" s="536">
        <v>0</v>
      </c>
      <c r="K106" s="536">
        <v>0</v>
      </c>
      <c r="L106" s="536">
        <v>0</v>
      </c>
      <c r="M106" s="536">
        <v>0</v>
      </c>
      <c r="N106" s="536">
        <v>0</v>
      </c>
      <c r="O106" s="536">
        <v>0</v>
      </c>
      <c r="P106" s="536">
        <v>0</v>
      </c>
      <c r="Q106" s="536">
        <v>0</v>
      </c>
      <c r="R106" s="537"/>
      <c r="S106" s="536">
        <v>0</v>
      </c>
      <c r="T106" s="536">
        <v>0</v>
      </c>
      <c r="U106" s="536">
        <v>0</v>
      </c>
      <c r="V106" s="536">
        <v>0</v>
      </c>
      <c r="W106" s="536">
        <v>0</v>
      </c>
      <c r="X106" s="536">
        <v>0</v>
      </c>
      <c r="Y106" s="536">
        <v>0</v>
      </c>
      <c r="Z106" s="434">
        <f t="shared" si="4"/>
        <v>0</v>
      </c>
      <c r="AA106" s="129"/>
      <c r="AB106" s="24"/>
    </row>
    <row r="107" spans="2:28" s="28" customFormat="1" ht="16.5" customHeight="1">
      <c r="B107" s="103"/>
      <c r="C107" s="278" t="s">
        <v>53</v>
      </c>
      <c r="D107" s="536"/>
      <c r="E107" s="536"/>
      <c r="F107" s="536"/>
      <c r="G107" s="536"/>
      <c r="H107" s="536"/>
      <c r="I107" s="536"/>
      <c r="J107" s="536"/>
      <c r="K107" s="536"/>
      <c r="L107" s="536"/>
      <c r="M107" s="536"/>
      <c r="N107" s="536"/>
      <c r="O107" s="536"/>
      <c r="P107" s="536"/>
      <c r="Q107" s="536"/>
      <c r="R107" s="537"/>
      <c r="S107" s="536"/>
      <c r="T107" s="536"/>
      <c r="U107" s="536"/>
      <c r="V107" s="536"/>
      <c r="W107" s="536"/>
      <c r="X107" s="536"/>
      <c r="Y107" s="536"/>
      <c r="Z107" s="434">
        <f t="shared" si="4"/>
        <v>0</v>
      </c>
      <c r="AA107" s="129"/>
      <c r="AB107" s="24"/>
    </row>
    <row r="108" spans="2:28" s="25" customFormat="1" ht="16.5" customHeight="1">
      <c r="B108" s="117"/>
      <c r="C108" s="273" t="s">
        <v>54</v>
      </c>
      <c r="D108" s="536">
        <v>0</v>
      </c>
      <c r="E108" s="536">
        <v>0</v>
      </c>
      <c r="F108" s="536">
        <v>0</v>
      </c>
      <c r="G108" s="536">
        <v>0</v>
      </c>
      <c r="H108" s="536">
        <v>0</v>
      </c>
      <c r="I108" s="536">
        <v>24.245570022531844</v>
      </c>
      <c r="J108" s="536">
        <v>0</v>
      </c>
      <c r="K108" s="536">
        <v>0</v>
      </c>
      <c r="L108" s="536">
        <v>0</v>
      </c>
      <c r="M108" s="536">
        <v>0</v>
      </c>
      <c r="N108" s="536">
        <v>0</v>
      </c>
      <c r="O108" s="536">
        <v>0</v>
      </c>
      <c r="P108" s="536">
        <v>0</v>
      </c>
      <c r="Q108" s="536">
        <v>0</v>
      </c>
      <c r="R108" s="537"/>
      <c r="S108" s="536">
        <v>0</v>
      </c>
      <c r="T108" s="536">
        <v>0</v>
      </c>
      <c r="U108" s="536">
        <v>0</v>
      </c>
      <c r="V108" s="536">
        <v>0</v>
      </c>
      <c r="W108" s="536">
        <v>0</v>
      </c>
      <c r="X108" s="536">
        <v>0</v>
      </c>
      <c r="Y108" s="536">
        <v>0</v>
      </c>
      <c r="Z108" s="434">
        <f t="shared" si="4"/>
        <v>24.245570022531844</v>
      </c>
      <c r="AA108" s="130"/>
      <c r="AB108" s="42"/>
    </row>
    <row r="109" spans="2:28" s="28" customFormat="1" ht="16.5" customHeight="1">
      <c r="B109" s="103"/>
      <c r="C109" s="275" t="s">
        <v>45</v>
      </c>
      <c r="D109" s="536">
        <v>0</v>
      </c>
      <c r="E109" s="536">
        <v>0</v>
      </c>
      <c r="F109" s="536">
        <v>0</v>
      </c>
      <c r="G109" s="536">
        <v>0</v>
      </c>
      <c r="H109" s="536">
        <v>0</v>
      </c>
      <c r="I109" s="536">
        <v>24.245570022531844</v>
      </c>
      <c r="J109" s="536">
        <v>0</v>
      </c>
      <c r="K109" s="536">
        <v>0</v>
      </c>
      <c r="L109" s="536">
        <v>0</v>
      </c>
      <c r="M109" s="536">
        <v>0</v>
      </c>
      <c r="N109" s="536">
        <v>0</v>
      </c>
      <c r="O109" s="536">
        <v>0</v>
      </c>
      <c r="P109" s="536">
        <v>0</v>
      </c>
      <c r="Q109" s="536">
        <v>0</v>
      </c>
      <c r="R109" s="537"/>
      <c r="S109" s="536">
        <v>0</v>
      </c>
      <c r="T109" s="536">
        <v>0</v>
      </c>
      <c r="U109" s="536">
        <v>0</v>
      </c>
      <c r="V109" s="536">
        <v>0</v>
      </c>
      <c r="W109" s="536">
        <v>0</v>
      </c>
      <c r="X109" s="536">
        <v>0</v>
      </c>
      <c r="Y109" s="536">
        <v>0</v>
      </c>
      <c r="Z109" s="434">
        <f t="shared" si="4"/>
        <v>24.245570022531844</v>
      </c>
      <c r="AA109" s="129"/>
      <c r="AB109" s="24"/>
    </row>
    <row r="110" spans="2:28" s="28" customFormat="1" ht="16.5" customHeight="1">
      <c r="B110" s="103"/>
      <c r="C110" s="275" t="s">
        <v>46</v>
      </c>
      <c r="D110" s="536">
        <v>0</v>
      </c>
      <c r="E110" s="536">
        <v>0</v>
      </c>
      <c r="F110" s="536">
        <v>0</v>
      </c>
      <c r="G110" s="536">
        <v>0</v>
      </c>
      <c r="H110" s="536">
        <v>0</v>
      </c>
      <c r="I110" s="536">
        <v>0</v>
      </c>
      <c r="J110" s="536">
        <v>0</v>
      </c>
      <c r="K110" s="536">
        <v>0</v>
      </c>
      <c r="L110" s="536">
        <v>0</v>
      </c>
      <c r="M110" s="536">
        <v>0</v>
      </c>
      <c r="N110" s="536">
        <v>0</v>
      </c>
      <c r="O110" s="536">
        <v>0</v>
      </c>
      <c r="P110" s="536">
        <v>0</v>
      </c>
      <c r="Q110" s="536">
        <v>0</v>
      </c>
      <c r="R110" s="537"/>
      <c r="S110" s="536">
        <v>0</v>
      </c>
      <c r="T110" s="536">
        <v>0</v>
      </c>
      <c r="U110" s="536">
        <v>0</v>
      </c>
      <c r="V110" s="536">
        <v>0</v>
      </c>
      <c r="W110" s="536">
        <v>0</v>
      </c>
      <c r="X110" s="536">
        <v>0</v>
      </c>
      <c r="Y110" s="536">
        <v>0</v>
      </c>
      <c r="Z110" s="434">
        <f t="shared" si="4"/>
        <v>0</v>
      </c>
      <c r="AA110" s="129"/>
      <c r="AB110" s="24"/>
    </row>
    <row r="111" spans="2:28" s="25" customFormat="1" ht="24.95" customHeight="1">
      <c r="B111" s="120"/>
      <c r="C111" s="273" t="s">
        <v>55</v>
      </c>
      <c r="D111" s="534">
        <v>0</v>
      </c>
      <c r="E111" s="534">
        <v>0</v>
      </c>
      <c r="F111" s="534">
        <v>0</v>
      </c>
      <c r="G111" s="534">
        <v>0.998973</v>
      </c>
      <c r="H111" s="534">
        <v>0</v>
      </c>
      <c r="I111" s="534">
        <v>61.86091423542058</v>
      </c>
      <c r="J111" s="534">
        <v>17.625786000000002</v>
      </c>
      <c r="K111" s="534">
        <v>0</v>
      </c>
      <c r="L111" s="534">
        <v>0</v>
      </c>
      <c r="M111" s="534">
        <v>0</v>
      </c>
      <c r="N111" s="534">
        <v>0</v>
      </c>
      <c r="O111" s="534">
        <v>0</v>
      </c>
      <c r="P111" s="534">
        <v>0</v>
      </c>
      <c r="Q111" s="534">
        <v>0</v>
      </c>
      <c r="R111" s="535"/>
      <c r="S111" s="534">
        <v>0</v>
      </c>
      <c r="T111" s="534">
        <v>0</v>
      </c>
      <c r="U111" s="534">
        <v>0</v>
      </c>
      <c r="V111" s="534">
        <v>0</v>
      </c>
      <c r="W111" s="534">
        <v>0</v>
      </c>
      <c r="X111" s="534">
        <v>0</v>
      </c>
      <c r="Y111" s="534">
        <v>0</v>
      </c>
      <c r="Z111" s="434">
        <f t="shared" si="4"/>
        <v>80.485673235420577</v>
      </c>
      <c r="AA111" s="107"/>
      <c r="AB111" s="42"/>
    </row>
    <row r="112" spans="2:28" s="170" customFormat="1" ht="16.5" customHeight="1">
      <c r="B112" s="167"/>
      <c r="C112" s="432" t="s">
        <v>56</v>
      </c>
      <c r="D112" s="438">
        <v>0</v>
      </c>
      <c r="E112" s="438">
        <v>0</v>
      </c>
      <c r="F112" s="438">
        <v>0</v>
      </c>
      <c r="G112" s="438">
        <v>0</v>
      </c>
      <c r="H112" s="438">
        <v>0</v>
      </c>
      <c r="I112" s="438">
        <v>0</v>
      </c>
      <c r="J112" s="438">
        <v>0</v>
      </c>
      <c r="K112" s="438">
        <v>0</v>
      </c>
      <c r="L112" s="438">
        <v>0</v>
      </c>
      <c r="M112" s="438">
        <v>0</v>
      </c>
      <c r="N112" s="438">
        <v>0</v>
      </c>
      <c r="O112" s="438">
        <v>0</v>
      </c>
      <c r="P112" s="438">
        <v>0</v>
      </c>
      <c r="Q112" s="438">
        <v>0</v>
      </c>
      <c r="R112" s="480"/>
      <c r="S112" s="438">
        <v>0</v>
      </c>
      <c r="T112" s="438">
        <v>0</v>
      </c>
      <c r="U112" s="438">
        <v>0</v>
      </c>
      <c r="V112" s="438">
        <v>0</v>
      </c>
      <c r="W112" s="438">
        <v>0</v>
      </c>
      <c r="X112" s="438">
        <v>0</v>
      </c>
      <c r="Y112" s="438">
        <v>0</v>
      </c>
      <c r="Z112" s="172">
        <f>SUM(D112:Y112)</f>
        <v>0</v>
      </c>
      <c r="AA112" s="173"/>
      <c r="AB112" s="174"/>
    </row>
    <row r="113" spans="2:28" s="170" customFormat="1" ht="16.5" customHeight="1">
      <c r="B113" s="171"/>
      <c r="C113" s="389" t="s">
        <v>57</v>
      </c>
      <c r="D113" s="439">
        <v>0</v>
      </c>
      <c r="E113" s="439">
        <v>0</v>
      </c>
      <c r="F113" s="439">
        <v>0</v>
      </c>
      <c r="G113" s="439">
        <v>0</v>
      </c>
      <c r="H113" s="439">
        <v>0</v>
      </c>
      <c r="I113" s="439">
        <v>0</v>
      </c>
      <c r="J113" s="439">
        <v>0</v>
      </c>
      <c r="K113" s="439">
        <v>0</v>
      </c>
      <c r="L113" s="439">
        <v>0</v>
      </c>
      <c r="M113" s="439">
        <v>0</v>
      </c>
      <c r="N113" s="439">
        <v>0</v>
      </c>
      <c r="O113" s="439">
        <v>0</v>
      </c>
      <c r="P113" s="439">
        <v>0</v>
      </c>
      <c r="Q113" s="439">
        <v>0</v>
      </c>
      <c r="R113" s="481"/>
      <c r="S113" s="439">
        <v>0</v>
      </c>
      <c r="T113" s="439">
        <v>0</v>
      </c>
      <c r="U113" s="439">
        <v>0</v>
      </c>
      <c r="V113" s="439">
        <v>0</v>
      </c>
      <c r="W113" s="439">
        <v>0</v>
      </c>
      <c r="X113" s="439">
        <v>0</v>
      </c>
      <c r="Y113" s="439">
        <v>0</v>
      </c>
      <c r="Z113" s="172">
        <f>SUM(D113:Y113)</f>
        <v>0</v>
      </c>
      <c r="AA113" s="175"/>
      <c r="AB113" s="174"/>
    </row>
    <row r="114" spans="2:28" s="25" customFormat="1" ht="24.95" customHeight="1">
      <c r="B114" s="106"/>
      <c r="C114" s="279" t="s">
        <v>68</v>
      </c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482"/>
      <c r="S114" s="115"/>
      <c r="T114" s="115"/>
      <c r="U114" s="115"/>
      <c r="V114" s="115"/>
      <c r="W114" s="115"/>
      <c r="X114" s="115"/>
      <c r="Y114" s="115"/>
      <c r="Z114" s="113"/>
      <c r="AA114" s="107"/>
      <c r="AB114" s="42"/>
    </row>
    <row r="115" spans="2:28" s="28" customFormat="1" ht="16.5" customHeight="1">
      <c r="B115" s="101"/>
      <c r="C115" s="272" t="s">
        <v>44</v>
      </c>
      <c r="D115" s="536">
        <v>0</v>
      </c>
      <c r="E115" s="536">
        <v>0</v>
      </c>
      <c r="F115" s="536">
        <v>0</v>
      </c>
      <c r="G115" s="536">
        <v>0</v>
      </c>
      <c r="H115" s="536">
        <v>0</v>
      </c>
      <c r="I115" s="536">
        <v>18.784933467531847</v>
      </c>
      <c r="J115" s="536">
        <v>0.99378100000000003</v>
      </c>
      <c r="K115" s="536">
        <v>0</v>
      </c>
      <c r="L115" s="536">
        <v>0</v>
      </c>
      <c r="M115" s="536">
        <v>0</v>
      </c>
      <c r="N115" s="536">
        <v>0</v>
      </c>
      <c r="O115" s="536">
        <v>0</v>
      </c>
      <c r="P115" s="536">
        <v>0</v>
      </c>
      <c r="Q115" s="536">
        <v>0</v>
      </c>
      <c r="R115" s="537"/>
      <c r="S115" s="536">
        <v>0</v>
      </c>
      <c r="T115" s="536">
        <v>0</v>
      </c>
      <c r="U115" s="536">
        <v>0</v>
      </c>
      <c r="V115" s="536">
        <v>0</v>
      </c>
      <c r="W115" s="536">
        <v>0</v>
      </c>
      <c r="X115" s="536">
        <v>0</v>
      </c>
      <c r="Y115" s="536">
        <v>0</v>
      </c>
      <c r="Z115" s="434">
        <f>SUM(D115:Y115)</f>
        <v>19.778714467531845</v>
      </c>
      <c r="AA115" s="129"/>
      <c r="AB115" s="24"/>
    </row>
    <row r="116" spans="2:28" s="28" customFormat="1" ht="16.5" customHeight="1">
      <c r="B116" s="103"/>
      <c r="C116" s="275" t="s">
        <v>45</v>
      </c>
      <c r="D116" s="536">
        <v>0</v>
      </c>
      <c r="E116" s="536">
        <v>0</v>
      </c>
      <c r="F116" s="536">
        <v>0</v>
      </c>
      <c r="G116" s="536">
        <v>0</v>
      </c>
      <c r="H116" s="536">
        <v>0</v>
      </c>
      <c r="I116" s="536">
        <v>0</v>
      </c>
      <c r="J116" s="536">
        <v>0</v>
      </c>
      <c r="K116" s="536">
        <v>0</v>
      </c>
      <c r="L116" s="536">
        <v>0</v>
      </c>
      <c r="M116" s="536">
        <v>0</v>
      </c>
      <c r="N116" s="536">
        <v>0</v>
      </c>
      <c r="O116" s="536">
        <v>0</v>
      </c>
      <c r="P116" s="536">
        <v>0</v>
      </c>
      <c r="Q116" s="536">
        <v>0</v>
      </c>
      <c r="R116" s="537"/>
      <c r="S116" s="536">
        <v>0</v>
      </c>
      <c r="T116" s="536">
        <v>0</v>
      </c>
      <c r="U116" s="536">
        <v>0</v>
      </c>
      <c r="V116" s="536">
        <v>0</v>
      </c>
      <c r="W116" s="536">
        <v>0</v>
      </c>
      <c r="X116" s="536">
        <v>0</v>
      </c>
      <c r="Y116" s="536">
        <v>0</v>
      </c>
      <c r="Z116" s="434">
        <f t="shared" ref="Z116:Z130" si="5">SUM(D116:Y116)</f>
        <v>0</v>
      </c>
      <c r="AA116" s="129"/>
      <c r="AB116" s="24"/>
    </row>
    <row r="117" spans="2:28" s="28" customFormat="1" ht="16.5" customHeight="1">
      <c r="B117" s="103"/>
      <c r="C117" s="275" t="s">
        <v>46</v>
      </c>
      <c r="D117" s="536">
        <v>0</v>
      </c>
      <c r="E117" s="536">
        <v>0</v>
      </c>
      <c r="F117" s="536">
        <v>0</v>
      </c>
      <c r="G117" s="536">
        <v>0</v>
      </c>
      <c r="H117" s="536">
        <v>0</v>
      </c>
      <c r="I117" s="536">
        <v>18.784933467531847</v>
      </c>
      <c r="J117" s="536">
        <v>0.99378100000000003</v>
      </c>
      <c r="K117" s="536">
        <v>0</v>
      </c>
      <c r="L117" s="536">
        <v>0</v>
      </c>
      <c r="M117" s="536">
        <v>0</v>
      </c>
      <c r="N117" s="536">
        <v>0</v>
      </c>
      <c r="O117" s="536">
        <v>0</v>
      </c>
      <c r="P117" s="536">
        <v>0</v>
      </c>
      <c r="Q117" s="536">
        <v>0</v>
      </c>
      <c r="R117" s="537"/>
      <c r="S117" s="536">
        <v>0</v>
      </c>
      <c r="T117" s="536">
        <v>0</v>
      </c>
      <c r="U117" s="536">
        <v>0</v>
      </c>
      <c r="V117" s="536">
        <v>0</v>
      </c>
      <c r="W117" s="536">
        <v>0</v>
      </c>
      <c r="X117" s="536">
        <v>0</v>
      </c>
      <c r="Y117" s="536">
        <v>0</v>
      </c>
      <c r="Z117" s="434">
        <f t="shared" si="5"/>
        <v>19.778714467531845</v>
      </c>
      <c r="AA117" s="129"/>
      <c r="AB117" s="24"/>
    </row>
    <row r="118" spans="2:28" s="28" customFormat="1" ht="16.5" customHeight="1">
      <c r="B118" s="101"/>
      <c r="C118" s="272" t="s">
        <v>47</v>
      </c>
      <c r="D118" s="536">
        <v>0</v>
      </c>
      <c r="E118" s="536">
        <v>0</v>
      </c>
      <c r="F118" s="536">
        <v>0</v>
      </c>
      <c r="G118" s="536">
        <v>0</v>
      </c>
      <c r="H118" s="536">
        <v>0</v>
      </c>
      <c r="I118" s="536">
        <v>0</v>
      </c>
      <c r="J118" s="536">
        <v>0</v>
      </c>
      <c r="K118" s="536">
        <v>0</v>
      </c>
      <c r="L118" s="536">
        <v>0</v>
      </c>
      <c r="M118" s="536">
        <v>0</v>
      </c>
      <c r="N118" s="536">
        <v>0</v>
      </c>
      <c r="O118" s="536">
        <v>0</v>
      </c>
      <c r="P118" s="536">
        <v>0</v>
      </c>
      <c r="Q118" s="536">
        <v>0</v>
      </c>
      <c r="R118" s="537"/>
      <c r="S118" s="536">
        <v>0</v>
      </c>
      <c r="T118" s="536">
        <v>0</v>
      </c>
      <c r="U118" s="536">
        <v>0</v>
      </c>
      <c r="V118" s="536">
        <v>0</v>
      </c>
      <c r="W118" s="536">
        <v>0</v>
      </c>
      <c r="X118" s="536">
        <v>0</v>
      </c>
      <c r="Y118" s="536">
        <v>0</v>
      </c>
      <c r="Z118" s="434">
        <f t="shared" si="5"/>
        <v>0</v>
      </c>
      <c r="AA118" s="129"/>
      <c r="AB118" s="24"/>
    </row>
    <row r="119" spans="2:28" s="28" customFormat="1" ht="16.5" customHeight="1">
      <c r="B119" s="101"/>
      <c r="C119" s="275" t="s">
        <v>45</v>
      </c>
      <c r="D119" s="536">
        <v>0</v>
      </c>
      <c r="E119" s="536">
        <v>0</v>
      </c>
      <c r="F119" s="536">
        <v>0</v>
      </c>
      <c r="G119" s="536">
        <v>0</v>
      </c>
      <c r="H119" s="536">
        <v>0</v>
      </c>
      <c r="I119" s="536">
        <v>0</v>
      </c>
      <c r="J119" s="536">
        <v>0</v>
      </c>
      <c r="K119" s="536">
        <v>0</v>
      </c>
      <c r="L119" s="536">
        <v>0</v>
      </c>
      <c r="M119" s="536">
        <v>0</v>
      </c>
      <c r="N119" s="536">
        <v>0</v>
      </c>
      <c r="O119" s="536">
        <v>0</v>
      </c>
      <c r="P119" s="536">
        <v>0</v>
      </c>
      <c r="Q119" s="536">
        <v>0</v>
      </c>
      <c r="R119" s="537"/>
      <c r="S119" s="536">
        <v>0</v>
      </c>
      <c r="T119" s="536">
        <v>0</v>
      </c>
      <c r="U119" s="536">
        <v>0</v>
      </c>
      <c r="V119" s="536">
        <v>0</v>
      </c>
      <c r="W119" s="536">
        <v>0</v>
      </c>
      <c r="X119" s="536">
        <v>0</v>
      </c>
      <c r="Y119" s="536">
        <v>0</v>
      </c>
      <c r="Z119" s="434">
        <f t="shared" si="5"/>
        <v>0</v>
      </c>
      <c r="AA119" s="129"/>
      <c r="AB119" s="24"/>
    </row>
    <row r="120" spans="2:28" s="28" customFormat="1" ht="16.5" customHeight="1">
      <c r="B120" s="101"/>
      <c r="C120" s="275" t="s">
        <v>46</v>
      </c>
      <c r="D120" s="536">
        <v>0</v>
      </c>
      <c r="E120" s="536">
        <v>0</v>
      </c>
      <c r="F120" s="536">
        <v>0</v>
      </c>
      <c r="G120" s="536">
        <v>0</v>
      </c>
      <c r="H120" s="536">
        <v>0</v>
      </c>
      <c r="I120" s="536">
        <v>0</v>
      </c>
      <c r="J120" s="536">
        <v>0</v>
      </c>
      <c r="K120" s="536">
        <v>0</v>
      </c>
      <c r="L120" s="536">
        <v>0</v>
      </c>
      <c r="M120" s="536">
        <v>0</v>
      </c>
      <c r="N120" s="536">
        <v>0</v>
      </c>
      <c r="O120" s="536">
        <v>0</v>
      </c>
      <c r="P120" s="536">
        <v>0</v>
      </c>
      <c r="Q120" s="536">
        <v>0</v>
      </c>
      <c r="R120" s="537"/>
      <c r="S120" s="536">
        <v>0</v>
      </c>
      <c r="T120" s="536">
        <v>0</v>
      </c>
      <c r="U120" s="536">
        <v>0</v>
      </c>
      <c r="V120" s="536">
        <v>0</v>
      </c>
      <c r="W120" s="536">
        <v>0</v>
      </c>
      <c r="X120" s="536">
        <v>0</v>
      </c>
      <c r="Y120" s="536">
        <v>0</v>
      </c>
      <c r="Z120" s="434">
        <f t="shared" si="5"/>
        <v>0</v>
      </c>
      <c r="AA120" s="129"/>
      <c r="AB120" s="24"/>
    </row>
    <row r="121" spans="2:28" s="25" customFormat="1" ht="16.5" customHeight="1">
      <c r="B121" s="117"/>
      <c r="C121" s="276" t="s">
        <v>48</v>
      </c>
      <c r="D121" s="536">
        <v>0</v>
      </c>
      <c r="E121" s="536">
        <v>0</v>
      </c>
      <c r="F121" s="536">
        <v>0</v>
      </c>
      <c r="G121" s="536">
        <v>0</v>
      </c>
      <c r="H121" s="536">
        <v>0</v>
      </c>
      <c r="I121" s="536">
        <v>0</v>
      </c>
      <c r="J121" s="536">
        <v>0</v>
      </c>
      <c r="K121" s="536">
        <v>0</v>
      </c>
      <c r="L121" s="536">
        <v>0</v>
      </c>
      <c r="M121" s="536">
        <v>0</v>
      </c>
      <c r="N121" s="536">
        <v>0</v>
      </c>
      <c r="O121" s="536">
        <v>0</v>
      </c>
      <c r="P121" s="536">
        <v>0</v>
      </c>
      <c r="Q121" s="536">
        <v>0</v>
      </c>
      <c r="R121" s="537"/>
      <c r="S121" s="536">
        <v>0</v>
      </c>
      <c r="T121" s="536">
        <v>0</v>
      </c>
      <c r="U121" s="536">
        <v>0</v>
      </c>
      <c r="V121" s="536">
        <v>0</v>
      </c>
      <c r="W121" s="536">
        <v>0</v>
      </c>
      <c r="X121" s="536">
        <v>0</v>
      </c>
      <c r="Y121" s="536">
        <v>0</v>
      </c>
      <c r="Z121" s="434">
        <f t="shared" si="5"/>
        <v>0</v>
      </c>
      <c r="AA121" s="130"/>
      <c r="AB121" s="42"/>
    </row>
    <row r="122" spans="2:28" s="28" customFormat="1" ht="16.5" customHeight="1">
      <c r="B122" s="103"/>
      <c r="C122" s="275" t="s">
        <v>49</v>
      </c>
      <c r="D122" s="536">
        <v>0</v>
      </c>
      <c r="E122" s="536">
        <v>0</v>
      </c>
      <c r="F122" s="536">
        <v>0</v>
      </c>
      <c r="G122" s="536">
        <v>0</v>
      </c>
      <c r="H122" s="536">
        <v>0</v>
      </c>
      <c r="I122" s="536">
        <v>0</v>
      </c>
      <c r="J122" s="536">
        <v>0</v>
      </c>
      <c r="K122" s="536">
        <v>0</v>
      </c>
      <c r="L122" s="536">
        <v>0</v>
      </c>
      <c r="M122" s="536">
        <v>0</v>
      </c>
      <c r="N122" s="536">
        <v>0</v>
      </c>
      <c r="O122" s="536">
        <v>0</v>
      </c>
      <c r="P122" s="536">
        <v>0</v>
      </c>
      <c r="Q122" s="536">
        <v>0</v>
      </c>
      <c r="R122" s="537"/>
      <c r="S122" s="536">
        <v>0</v>
      </c>
      <c r="T122" s="536">
        <v>0</v>
      </c>
      <c r="U122" s="536">
        <v>0</v>
      </c>
      <c r="V122" s="536">
        <v>0</v>
      </c>
      <c r="W122" s="536">
        <v>0</v>
      </c>
      <c r="X122" s="536">
        <v>0</v>
      </c>
      <c r="Y122" s="536">
        <v>0</v>
      </c>
      <c r="Z122" s="434">
        <f t="shared" si="5"/>
        <v>0</v>
      </c>
      <c r="AA122" s="129"/>
      <c r="AB122" s="24"/>
    </row>
    <row r="123" spans="2:28" s="28" customFormat="1" ht="16.5" customHeight="1">
      <c r="B123" s="103"/>
      <c r="C123" s="275" t="s">
        <v>50</v>
      </c>
      <c r="D123" s="536">
        <v>0</v>
      </c>
      <c r="E123" s="536">
        <v>0</v>
      </c>
      <c r="F123" s="536">
        <v>0</v>
      </c>
      <c r="G123" s="536">
        <v>0</v>
      </c>
      <c r="H123" s="536">
        <v>0</v>
      </c>
      <c r="I123" s="536">
        <v>0</v>
      </c>
      <c r="J123" s="536">
        <v>0</v>
      </c>
      <c r="K123" s="536">
        <v>0</v>
      </c>
      <c r="L123" s="536">
        <v>0</v>
      </c>
      <c r="M123" s="536">
        <v>0</v>
      </c>
      <c r="N123" s="536">
        <v>0</v>
      </c>
      <c r="O123" s="536">
        <v>0</v>
      </c>
      <c r="P123" s="536">
        <v>0</v>
      </c>
      <c r="Q123" s="536">
        <v>0</v>
      </c>
      <c r="R123" s="537"/>
      <c r="S123" s="536">
        <v>0</v>
      </c>
      <c r="T123" s="536">
        <v>0</v>
      </c>
      <c r="U123" s="536">
        <v>0</v>
      </c>
      <c r="V123" s="536">
        <v>0</v>
      </c>
      <c r="W123" s="536">
        <v>0</v>
      </c>
      <c r="X123" s="536">
        <v>0</v>
      </c>
      <c r="Y123" s="536">
        <v>0</v>
      </c>
      <c r="Z123" s="434">
        <f t="shared" si="5"/>
        <v>0</v>
      </c>
      <c r="AA123" s="129"/>
      <c r="AB123" s="24"/>
    </row>
    <row r="124" spans="2:28" s="28" customFormat="1" ht="16.5" customHeight="1">
      <c r="B124" s="103"/>
      <c r="C124" s="275" t="s">
        <v>51</v>
      </c>
      <c r="D124" s="536">
        <v>0</v>
      </c>
      <c r="E124" s="536">
        <v>0</v>
      </c>
      <c r="F124" s="536">
        <v>0</v>
      </c>
      <c r="G124" s="536">
        <v>0</v>
      </c>
      <c r="H124" s="536">
        <v>0</v>
      </c>
      <c r="I124" s="536">
        <v>0</v>
      </c>
      <c r="J124" s="536">
        <v>0</v>
      </c>
      <c r="K124" s="536">
        <v>0</v>
      </c>
      <c r="L124" s="536">
        <v>0</v>
      </c>
      <c r="M124" s="536">
        <v>0</v>
      </c>
      <c r="N124" s="536">
        <v>0</v>
      </c>
      <c r="O124" s="536">
        <v>0</v>
      </c>
      <c r="P124" s="536">
        <v>0</v>
      </c>
      <c r="Q124" s="536">
        <v>0</v>
      </c>
      <c r="R124" s="537"/>
      <c r="S124" s="536">
        <v>0</v>
      </c>
      <c r="T124" s="536">
        <v>0</v>
      </c>
      <c r="U124" s="536">
        <v>0</v>
      </c>
      <c r="V124" s="536">
        <v>0</v>
      </c>
      <c r="W124" s="536">
        <v>0</v>
      </c>
      <c r="X124" s="536">
        <v>0</v>
      </c>
      <c r="Y124" s="536">
        <v>0</v>
      </c>
      <c r="Z124" s="434">
        <f t="shared" si="5"/>
        <v>0</v>
      </c>
      <c r="AA124" s="129"/>
      <c r="AB124" s="24"/>
    </row>
    <row r="125" spans="2:28" s="28" customFormat="1" ht="16.5" customHeight="1">
      <c r="B125" s="103"/>
      <c r="C125" s="277" t="s">
        <v>52</v>
      </c>
      <c r="D125" s="536">
        <v>0</v>
      </c>
      <c r="E125" s="536">
        <v>0</v>
      </c>
      <c r="F125" s="536">
        <v>0</v>
      </c>
      <c r="G125" s="536">
        <v>0</v>
      </c>
      <c r="H125" s="536">
        <v>0</v>
      </c>
      <c r="I125" s="536">
        <v>0</v>
      </c>
      <c r="J125" s="536">
        <v>0</v>
      </c>
      <c r="K125" s="536">
        <v>0</v>
      </c>
      <c r="L125" s="536">
        <v>0</v>
      </c>
      <c r="M125" s="536">
        <v>0</v>
      </c>
      <c r="N125" s="536">
        <v>0</v>
      </c>
      <c r="O125" s="536">
        <v>0</v>
      </c>
      <c r="P125" s="536">
        <v>0</v>
      </c>
      <c r="Q125" s="536">
        <v>0</v>
      </c>
      <c r="R125" s="537"/>
      <c r="S125" s="536">
        <v>0</v>
      </c>
      <c r="T125" s="536">
        <v>0</v>
      </c>
      <c r="U125" s="536">
        <v>0</v>
      </c>
      <c r="V125" s="536">
        <v>0</v>
      </c>
      <c r="W125" s="536">
        <v>0</v>
      </c>
      <c r="X125" s="536">
        <v>0</v>
      </c>
      <c r="Y125" s="536">
        <v>0</v>
      </c>
      <c r="Z125" s="434">
        <f t="shared" si="5"/>
        <v>0</v>
      </c>
      <c r="AA125" s="129"/>
      <c r="AB125" s="24"/>
    </row>
    <row r="126" spans="2:28" s="28" customFormat="1" ht="16.5" customHeight="1">
      <c r="B126" s="103"/>
      <c r="C126" s="278" t="s">
        <v>53</v>
      </c>
      <c r="D126" s="536"/>
      <c r="E126" s="536"/>
      <c r="F126" s="536"/>
      <c r="G126" s="536"/>
      <c r="H126" s="536"/>
      <c r="I126" s="536"/>
      <c r="J126" s="536"/>
      <c r="K126" s="536"/>
      <c r="L126" s="536"/>
      <c r="M126" s="536"/>
      <c r="N126" s="536"/>
      <c r="O126" s="536"/>
      <c r="P126" s="536"/>
      <c r="Q126" s="536"/>
      <c r="R126" s="537"/>
      <c r="S126" s="536"/>
      <c r="T126" s="536"/>
      <c r="U126" s="536"/>
      <c r="V126" s="536"/>
      <c r="W126" s="536"/>
      <c r="X126" s="536"/>
      <c r="Y126" s="536"/>
      <c r="Z126" s="434">
        <f t="shared" si="5"/>
        <v>0</v>
      </c>
      <c r="AA126" s="129"/>
      <c r="AB126" s="24"/>
    </row>
    <row r="127" spans="2:28" s="25" customFormat="1" ht="16.5" customHeight="1">
      <c r="B127" s="117"/>
      <c r="C127" s="273" t="s">
        <v>54</v>
      </c>
      <c r="D127" s="536">
        <v>0</v>
      </c>
      <c r="E127" s="536">
        <v>0</v>
      </c>
      <c r="F127" s="536">
        <v>0</v>
      </c>
      <c r="G127" s="536">
        <v>0.998973</v>
      </c>
      <c r="H127" s="536">
        <v>0</v>
      </c>
      <c r="I127" s="536">
        <v>42.271135062611222</v>
      </c>
      <c r="J127" s="536">
        <v>17.625786000000002</v>
      </c>
      <c r="K127" s="536">
        <v>0</v>
      </c>
      <c r="L127" s="536">
        <v>0</v>
      </c>
      <c r="M127" s="536">
        <v>0</v>
      </c>
      <c r="N127" s="536">
        <v>0</v>
      </c>
      <c r="O127" s="536">
        <v>0</v>
      </c>
      <c r="P127" s="536">
        <v>0</v>
      </c>
      <c r="Q127" s="536">
        <v>0</v>
      </c>
      <c r="R127" s="537"/>
      <c r="S127" s="536">
        <v>0</v>
      </c>
      <c r="T127" s="536">
        <v>0</v>
      </c>
      <c r="U127" s="536">
        <v>0</v>
      </c>
      <c r="V127" s="536">
        <v>0</v>
      </c>
      <c r="W127" s="536">
        <v>0</v>
      </c>
      <c r="X127" s="536">
        <v>0</v>
      </c>
      <c r="Y127" s="536">
        <v>0</v>
      </c>
      <c r="Z127" s="434">
        <f t="shared" si="5"/>
        <v>60.89589406261122</v>
      </c>
      <c r="AA127" s="130"/>
      <c r="AB127" s="42"/>
    </row>
    <row r="128" spans="2:28" s="38" customFormat="1" ht="16.5" customHeight="1">
      <c r="B128" s="118"/>
      <c r="C128" s="275" t="s">
        <v>45</v>
      </c>
      <c r="D128" s="538">
        <v>0</v>
      </c>
      <c r="E128" s="538">
        <v>0</v>
      </c>
      <c r="F128" s="538">
        <v>0</v>
      </c>
      <c r="G128" s="538">
        <v>0.998973</v>
      </c>
      <c r="H128" s="538">
        <v>0</v>
      </c>
      <c r="I128" s="538">
        <v>42.271135062611222</v>
      </c>
      <c r="J128" s="538">
        <v>17.625786000000002</v>
      </c>
      <c r="K128" s="538">
        <v>0</v>
      </c>
      <c r="L128" s="538">
        <v>0</v>
      </c>
      <c r="M128" s="538">
        <v>0</v>
      </c>
      <c r="N128" s="538">
        <v>0</v>
      </c>
      <c r="O128" s="538">
        <v>0</v>
      </c>
      <c r="P128" s="538">
        <v>0</v>
      </c>
      <c r="Q128" s="538">
        <v>0</v>
      </c>
      <c r="R128" s="539"/>
      <c r="S128" s="538">
        <v>0</v>
      </c>
      <c r="T128" s="538">
        <v>0</v>
      </c>
      <c r="U128" s="538">
        <v>0</v>
      </c>
      <c r="V128" s="538">
        <v>0</v>
      </c>
      <c r="W128" s="538">
        <v>0</v>
      </c>
      <c r="X128" s="538">
        <v>0</v>
      </c>
      <c r="Y128" s="538">
        <v>0</v>
      </c>
      <c r="Z128" s="434">
        <f t="shared" si="5"/>
        <v>60.89589406261122</v>
      </c>
      <c r="AA128" s="131"/>
      <c r="AB128" s="43"/>
    </row>
    <row r="129" spans="2:28" s="28" customFormat="1" ht="16.5" customHeight="1">
      <c r="B129" s="103"/>
      <c r="C129" s="275" t="s">
        <v>46</v>
      </c>
      <c r="D129" s="536">
        <v>0</v>
      </c>
      <c r="E129" s="536">
        <v>0</v>
      </c>
      <c r="F129" s="536">
        <v>0</v>
      </c>
      <c r="G129" s="536">
        <v>0</v>
      </c>
      <c r="H129" s="536">
        <v>0</v>
      </c>
      <c r="I129" s="536">
        <v>0</v>
      </c>
      <c r="J129" s="536">
        <v>0</v>
      </c>
      <c r="K129" s="536">
        <v>0</v>
      </c>
      <c r="L129" s="536">
        <v>0</v>
      </c>
      <c r="M129" s="536">
        <v>0</v>
      </c>
      <c r="N129" s="536">
        <v>0</v>
      </c>
      <c r="O129" s="536">
        <v>0</v>
      </c>
      <c r="P129" s="536">
        <v>0</v>
      </c>
      <c r="Q129" s="536">
        <v>0</v>
      </c>
      <c r="R129" s="537"/>
      <c r="S129" s="536">
        <v>0</v>
      </c>
      <c r="T129" s="536">
        <v>0</v>
      </c>
      <c r="U129" s="536">
        <v>0</v>
      </c>
      <c r="V129" s="536">
        <v>0</v>
      </c>
      <c r="W129" s="536">
        <v>0</v>
      </c>
      <c r="X129" s="536">
        <v>0</v>
      </c>
      <c r="Y129" s="536">
        <v>0</v>
      </c>
      <c r="Z129" s="434">
        <f t="shared" si="5"/>
        <v>0</v>
      </c>
      <c r="AA129" s="129"/>
      <c r="AB129" s="24"/>
    </row>
    <row r="130" spans="2:28" s="25" customFormat="1" ht="24.95" customHeight="1">
      <c r="B130" s="120"/>
      <c r="C130" s="273" t="s">
        <v>55</v>
      </c>
      <c r="D130" s="534">
        <v>0</v>
      </c>
      <c r="E130" s="534">
        <v>0</v>
      </c>
      <c r="F130" s="534">
        <v>0</v>
      </c>
      <c r="G130" s="534">
        <v>0.998973</v>
      </c>
      <c r="H130" s="534">
        <v>0</v>
      </c>
      <c r="I130" s="534">
        <v>61.056068530143065</v>
      </c>
      <c r="J130" s="534">
        <v>18.619567</v>
      </c>
      <c r="K130" s="534">
        <v>0</v>
      </c>
      <c r="L130" s="534">
        <v>0</v>
      </c>
      <c r="M130" s="534">
        <v>0</v>
      </c>
      <c r="N130" s="534">
        <v>0</v>
      </c>
      <c r="O130" s="534">
        <v>0</v>
      </c>
      <c r="P130" s="534">
        <v>0</v>
      </c>
      <c r="Q130" s="534">
        <v>0</v>
      </c>
      <c r="R130" s="535"/>
      <c r="S130" s="534">
        <v>0</v>
      </c>
      <c r="T130" s="534">
        <v>0</v>
      </c>
      <c r="U130" s="534">
        <v>0</v>
      </c>
      <c r="V130" s="534">
        <v>0</v>
      </c>
      <c r="W130" s="534">
        <v>0</v>
      </c>
      <c r="X130" s="534">
        <v>0</v>
      </c>
      <c r="Y130" s="534">
        <v>0</v>
      </c>
      <c r="Z130" s="434">
        <f t="shared" si="5"/>
        <v>80.674608530143061</v>
      </c>
      <c r="AA130" s="107"/>
      <c r="AB130" s="42"/>
    </row>
    <row r="131" spans="2:28" s="170" customFormat="1" ht="16.5" customHeight="1">
      <c r="B131" s="167"/>
      <c r="C131" s="432" t="s">
        <v>56</v>
      </c>
      <c r="D131" s="441">
        <v>0</v>
      </c>
      <c r="E131" s="441">
        <v>0</v>
      </c>
      <c r="F131" s="441">
        <v>0</v>
      </c>
      <c r="G131" s="441">
        <v>0</v>
      </c>
      <c r="H131" s="441">
        <v>0</v>
      </c>
      <c r="I131" s="441">
        <v>0</v>
      </c>
      <c r="J131" s="441">
        <v>0</v>
      </c>
      <c r="K131" s="441">
        <v>0</v>
      </c>
      <c r="L131" s="441">
        <v>0</v>
      </c>
      <c r="M131" s="441">
        <v>0</v>
      </c>
      <c r="N131" s="441">
        <v>0</v>
      </c>
      <c r="O131" s="441">
        <v>0</v>
      </c>
      <c r="P131" s="441">
        <v>0</v>
      </c>
      <c r="Q131" s="441">
        <v>0</v>
      </c>
      <c r="R131" s="474"/>
      <c r="S131" s="441">
        <v>0</v>
      </c>
      <c r="T131" s="441">
        <v>0</v>
      </c>
      <c r="U131" s="441">
        <v>0</v>
      </c>
      <c r="V131" s="441">
        <v>0</v>
      </c>
      <c r="W131" s="441">
        <v>0</v>
      </c>
      <c r="X131" s="441">
        <v>0</v>
      </c>
      <c r="Y131" s="441">
        <v>0</v>
      </c>
      <c r="Z131" s="172">
        <f t="shared" ref="Z131:Z136" si="6">SUM(D131:Y131)</f>
        <v>0</v>
      </c>
      <c r="AA131" s="173"/>
      <c r="AB131" s="174"/>
    </row>
    <row r="132" spans="2:28" s="170" customFormat="1" ht="16.5" customHeight="1">
      <c r="B132" s="171"/>
      <c r="C132" s="389" t="s">
        <v>57</v>
      </c>
      <c r="D132" s="444">
        <v>0</v>
      </c>
      <c r="E132" s="444">
        <v>0</v>
      </c>
      <c r="F132" s="444">
        <v>0</v>
      </c>
      <c r="G132" s="444">
        <v>0.998973</v>
      </c>
      <c r="H132" s="444">
        <v>0</v>
      </c>
      <c r="I132" s="444">
        <v>18.040229</v>
      </c>
      <c r="J132" s="444">
        <v>17.625786000000002</v>
      </c>
      <c r="K132" s="444">
        <v>0</v>
      </c>
      <c r="L132" s="444">
        <v>0</v>
      </c>
      <c r="M132" s="444">
        <v>0</v>
      </c>
      <c r="N132" s="444">
        <v>0</v>
      </c>
      <c r="O132" s="444">
        <v>0</v>
      </c>
      <c r="P132" s="444">
        <v>0</v>
      </c>
      <c r="Q132" s="444">
        <v>0</v>
      </c>
      <c r="R132" s="475"/>
      <c r="S132" s="444">
        <v>0</v>
      </c>
      <c r="T132" s="444">
        <v>0</v>
      </c>
      <c r="U132" s="444">
        <v>0</v>
      </c>
      <c r="V132" s="444">
        <v>0</v>
      </c>
      <c r="W132" s="444">
        <v>0</v>
      </c>
      <c r="X132" s="444">
        <v>0</v>
      </c>
      <c r="Y132" s="444">
        <v>0</v>
      </c>
      <c r="Z132" s="172">
        <f t="shared" si="6"/>
        <v>36.664988000000001</v>
      </c>
      <c r="AA132" s="175"/>
      <c r="AB132" s="174"/>
    </row>
    <row r="133" spans="2:28" s="25" customFormat="1" ht="24.95" customHeight="1">
      <c r="B133" s="106"/>
      <c r="C133" s="279" t="s">
        <v>69</v>
      </c>
      <c r="D133" s="542">
        <v>0</v>
      </c>
      <c r="E133" s="542">
        <v>0</v>
      </c>
      <c r="F133" s="542">
        <v>0</v>
      </c>
      <c r="G133" s="542">
        <v>1.997946</v>
      </c>
      <c r="H133" s="542">
        <v>0</v>
      </c>
      <c r="I133" s="542">
        <v>122.91698276556365</v>
      </c>
      <c r="J133" s="542">
        <v>36.245353000000001</v>
      </c>
      <c r="K133" s="542">
        <v>0</v>
      </c>
      <c r="L133" s="542">
        <v>0</v>
      </c>
      <c r="M133" s="542">
        <v>0</v>
      </c>
      <c r="N133" s="542">
        <v>0</v>
      </c>
      <c r="O133" s="542">
        <v>0</v>
      </c>
      <c r="P133" s="542">
        <v>0</v>
      </c>
      <c r="Q133" s="542">
        <v>0</v>
      </c>
      <c r="R133" s="543"/>
      <c r="S133" s="542">
        <v>0</v>
      </c>
      <c r="T133" s="542">
        <v>0</v>
      </c>
      <c r="U133" s="542">
        <v>0</v>
      </c>
      <c r="V133" s="542">
        <v>0</v>
      </c>
      <c r="W133" s="542">
        <v>0</v>
      </c>
      <c r="X133" s="542">
        <v>0</v>
      </c>
      <c r="Y133" s="542">
        <v>0</v>
      </c>
      <c r="Z133" s="443">
        <f t="shared" si="6"/>
        <v>161.16028176556364</v>
      </c>
      <c r="AA133" s="107"/>
      <c r="AB133" s="42"/>
    </row>
    <row r="134" spans="2:28" s="25" customFormat="1" ht="36.950000000000003" customHeight="1">
      <c r="B134" s="106"/>
      <c r="C134" s="279" t="s">
        <v>70</v>
      </c>
      <c r="D134" s="542">
        <f t="shared" ref="D134:Y134" si="7">+D25+D44+D68+D91+D133</f>
        <v>466.69354976329998</v>
      </c>
      <c r="E134" s="542">
        <f t="shared" si="7"/>
        <v>0</v>
      </c>
      <c r="F134" s="542">
        <f t="shared" si="7"/>
        <v>335.629598331696</v>
      </c>
      <c r="G134" s="542">
        <f t="shared" si="7"/>
        <v>2700.9095242007716</v>
      </c>
      <c r="H134" s="542">
        <f t="shared" si="7"/>
        <v>213.99889809815397</v>
      </c>
      <c r="I134" s="542">
        <f t="shared" si="7"/>
        <v>47373.33046226437</v>
      </c>
      <c r="J134" s="542">
        <f t="shared" si="7"/>
        <v>2605.4905901071497</v>
      </c>
      <c r="K134" s="542">
        <f t="shared" si="7"/>
        <v>3.2225220000000006E-2</v>
      </c>
      <c r="L134" s="542">
        <f t="shared" si="7"/>
        <v>0</v>
      </c>
      <c r="M134" s="542">
        <f t="shared" si="7"/>
        <v>1076.4742301788999</v>
      </c>
      <c r="N134" s="542">
        <f t="shared" si="7"/>
        <v>0</v>
      </c>
      <c r="O134" s="542">
        <f t="shared" si="7"/>
        <v>6.6056823199999997</v>
      </c>
      <c r="P134" s="542">
        <f t="shared" si="7"/>
        <v>283.87382030329297</v>
      </c>
      <c r="Q134" s="542">
        <f t="shared" si="7"/>
        <v>113.51103298</v>
      </c>
      <c r="R134" s="543"/>
      <c r="S134" s="542">
        <f t="shared" si="7"/>
        <v>255.33797631922897</v>
      </c>
      <c r="T134" s="542">
        <f t="shared" si="7"/>
        <v>355.39326251619997</v>
      </c>
      <c r="U134" s="542">
        <f t="shared" si="7"/>
        <v>0.93546859000000004</v>
      </c>
      <c r="V134" s="542">
        <f t="shared" si="7"/>
        <v>399.50507610985403</v>
      </c>
      <c r="W134" s="542">
        <f t="shared" si="7"/>
        <v>0</v>
      </c>
      <c r="X134" s="542">
        <f t="shared" si="7"/>
        <v>31.5362861829</v>
      </c>
      <c r="Y134" s="542">
        <f t="shared" si="7"/>
        <v>3278.7783763625043</v>
      </c>
      <c r="Z134" s="443">
        <f t="shared" si="6"/>
        <v>59498.036059848317</v>
      </c>
      <c r="AA134" s="107"/>
      <c r="AB134" s="42"/>
    </row>
    <row r="135" spans="2:28" s="170" customFormat="1" ht="16.5" customHeight="1">
      <c r="B135" s="167"/>
      <c r="C135" s="432" t="s">
        <v>56</v>
      </c>
      <c r="D135" s="441">
        <f t="shared" ref="D135:Y136" si="8">+D26+D45+D69+D92+D112+D131</f>
        <v>0</v>
      </c>
      <c r="E135" s="441">
        <f t="shared" si="8"/>
        <v>0</v>
      </c>
      <c r="F135" s="441">
        <f t="shared" si="8"/>
        <v>0</v>
      </c>
      <c r="G135" s="441">
        <f t="shared" si="8"/>
        <v>0</v>
      </c>
      <c r="H135" s="441">
        <f t="shared" si="8"/>
        <v>0</v>
      </c>
      <c r="I135" s="441">
        <f t="shared" si="8"/>
        <v>0</v>
      </c>
      <c r="J135" s="441">
        <f t="shared" si="8"/>
        <v>0</v>
      </c>
      <c r="K135" s="441">
        <f t="shared" si="8"/>
        <v>0</v>
      </c>
      <c r="L135" s="441">
        <f t="shared" si="8"/>
        <v>0</v>
      </c>
      <c r="M135" s="441">
        <f t="shared" si="8"/>
        <v>0</v>
      </c>
      <c r="N135" s="441">
        <f t="shared" si="8"/>
        <v>0</v>
      </c>
      <c r="O135" s="441">
        <f t="shared" si="8"/>
        <v>0</v>
      </c>
      <c r="P135" s="441">
        <f t="shared" si="8"/>
        <v>0</v>
      </c>
      <c r="Q135" s="441">
        <f t="shared" si="8"/>
        <v>0</v>
      </c>
      <c r="R135" s="474"/>
      <c r="S135" s="441">
        <f t="shared" si="8"/>
        <v>0</v>
      </c>
      <c r="T135" s="441">
        <f t="shared" si="8"/>
        <v>0</v>
      </c>
      <c r="U135" s="441">
        <f t="shared" si="8"/>
        <v>0</v>
      </c>
      <c r="V135" s="441">
        <f t="shared" si="8"/>
        <v>0</v>
      </c>
      <c r="W135" s="441">
        <f t="shared" si="8"/>
        <v>0</v>
      </c>
      <c r="X135" s="441">
        <f t="shared" si="8"/>
        <v>0</v>
      </c>
      <c r="Y135" s="441">
        <f t="shared" si="8"/>
        <v>0</v>
      </c>
      <c r="Z135" s="172">
        <f t="shared" si="6"/>
        <v>0</v>
      </c>
      <c r="AA135" s="173"/>
      <c r="AB135" s="174"/>
    </row>
    <row r="136" spans="2:28" s="170" customFormat="1" ht="16.5" customHeight="1">
      <c r="B136" s="167"/>
      <c r="C136" s="389" t="s">
        <v>57</v>
      </c>
      <c r="D136" s="441">
        <f t="shared" si="8"/>
        <v>187.06309623999999</v>
      </c>
      <c r="E136" s="441">
        <f t="shared" si="8"/>
        <v>0</v>
      </c>
      <c r="F136" s="441">
        <f t="shared" si="8"/>
        <v>56.289910000000006</v>
      </c>
      <c r="G136" s="441">
        <f t="shared" si="8"/>
        <v>14.53685291087203</v>
      </c>
      <c r="H136" s="441">
        <f t="shared" si="8"/>
        <v>0.02</v>
      </c>
      <c r="I136" s="441">
        <f t="shared" si="8"/>
        <v>1343.9528245537806</v>
      </c>
      <c r="J136" s="441">
        <f t="shared" si="8"/>
        <v>184.07101009206482</v>
      </c>
      <c r="K136" s="441">
        <f t="shared" si="8"/>
        <v>0</v>
      </c>
      <c r="L136" s="441">
        <f t="shared" si="8"/>
        <v>0</v>
      </c>
      <c r="M136" s="441">
        <f t="shared" si="8"/>
        <v>247.72097000000002</v>
      </c>
      <c r="N136" s="441">
        <f t="shared" si="8"/>
        <v>0</v>
      </c>
      <c r="O136" s="441">
        <f t="shared" si="8"/>
        <v>3.3</v>
      </c>
      <c r="P136" s="441">
        <f t="shared" si="8"/>
        <v>11.66</v>
      </c>
      <c r="Q136" s="441">
        <f t="shared" si="8"/>
        <v>56.753113800000001</v>
      </c>
      <c r="R136" s="474"/>
      <c r="S136" s="441">
        <f t="shared" si="8"/>
        <v>3.1750239999999999E-2</v>
      </c>
      <c r="T136" s="441">
        <f t="shared" si="8"/>
        <v>1.7118840000000002</v>
      </c>
      <c r="U136" s="441">
        <f t="shared" si="8"/>
        <v>0.06</v>
      </c>
      <c r="V136" s="441">
        <f t="shared" si="8"/>
        <v>2.15</v>
      </c>
      <c r="W136" s="441">
        <f t="shared" si="8"/>
        <v>0</v>
      </c>
      <c r="X136" s="441">
        <f t="shared" si="8"/>
        <v>13.58</v>
      </c>
      <c r="Y136" s="441">
        <f t="shared" si="8"/>
        <v>0.27407100000000001</v>
      </c>
      <c r="Z136" s="172">
        <f t="shared" si="6"/>
        <v>2123.175482836717</v>
      </c>
      <c r="AA136" s="173"/>
      <c r="AB136" s="174"/>
    </row>
    <row r="137" spans="2:28" s="41" customFormat="1" ht="16.5" customHeight="1">
      <c r="B137" s="108"/>
      <c r="C137" s="86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121"/>
      <c r="AA137" s="122"/>
      <c r="AB137" s="44"/>
    </row>
    <row r="138" spans="2:28"/>
    <row r="139" spans="2:28" hidden="1"/>
    <row r="140" spans="2:28" hidden="1"/>
    <row r="141" spans="2:28" hidden="1"/>
    <row r="142" spans="2:28" hidden="1"/>
    <row r="143" spans="2:28" hidden="1"/>
    <row r="144" spans="2:28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t="12" hidden="1" customHeight="1"/>
    <row r="65535" hidden="1"/>
  </sheetData>
  <dataConsolidate/>
  <mergeCells count="6">
    <mergeCell ref="D7:Z7"/>
    <mergeCell ref="D6:AA6"/>
    <mergeCell ref="C2:Z2"/>
    <mergeCell ref="C3:Z3"/>
    <mergeCell ref="C4:Z4"/>
    <mergeCell ref="C5:Z5"/>
  </mergeCells>
  <conditionalFormatting sqref="D9:K9 D25:Z44 Z10:Z24 D68:Z68 Z45:Z67 D91:Z91 Z69:Z90 D111:Z111 Z92:Z110 D130:Z137 Z112:Z129">
    <cfRule type="expression" dxfId="67" priority="6" stopIfTrue="1">
      <formula>AND(D9&lt;&gt;"",OR(D9&lt;0,NOT(ISNUMBER(D9))))</formula>
    </cfRule>
  </conditionalFormatting>
  <conditionalFormatting sqref="AA132 AA113 AA93 AA70 AA115:AA129 AA27 AA46 AA53:AA67 AA96:AA110 AA76:AA90 AA10:AA24 AA29:AA43">
    <cfRule type="expression" dxfId="66" priority="7" stopIfTrue="1">
      <formula>AA10=1</formula>
    </cfRule>
  </conditionalFormatting>
  <conditionalFormatting sqref="D6:F6">
    <cfRule type="expression" dxfId="65" priority="8" stopIfTrue="1">
      <formula>COUNTA(D10:Z136)&lt;&gt;COUNTIF(D10:Z136,"&gt;=0")</formula>
    </cfRule>
  </conditionalFormatting>
  <conditionalFormatting sqref="G6:AA6">
    <cfRule type="expression" dxfId="64" priority="9" stopIfTrue="1">
      <formula>COUNTA(G10:AB136)&lt;&gt;COUNTIF(G10:AB136,"&gt;=0")</formula>
    </cfRule>
  </conditionalFormatting>
  <conditionalFormatting sqref="D10:Y24">
    <cfRule type="expression" dxfId="63" priority="5" stopIfTrue="1">
      <formula>AND(D10&lt;&gt;"",OR(D10&lt;0,NOT(ISNUMBER(D10))))</formula>
    </cfRule>
  </conditionalFormatting>
  <conditionalFormatting sqref="D45:Y67">
    <cfRule type="expression" dxfId="62" priority="4" stopIfTrue="1">
      <formula>AND(D45&lt;&gt;"",OR(D45&lt;0,NOT(ISNUMBER(D45))))</formula>
    </cfRule>
  </conditionalFormatting>
  <conditionalFormatting sqref="D69:Y90">
    <cfRule type="expression" dxfId="61" priority="3" stopIfTrue="1">
      <formula>AND(D69&lt;&gt;"",OR(D69&lt;0,NOT(ISNUMBER(D69))))</formula>
    </cfRule>
  </conditionalFormatting>
  <conditionalFormatting sqref="D92:Y110">
    <cfRule type="expression" dxfId="60" priority="2" stopIfTrue="1">
      <formula>AND(D92&lt;&gt;"",OR(D92&lt;0,NOT(ISNUMBER(D92))))</formula>
    </cfRule>
  </conditionalFormatting>
  <conditionalFormatting sqref="D112:Y129">
    <cfRule type="expression" dxfId="59" priority="1" stopIfTrue="1">
      <formula>AND(D112&lt;&gt;"",OR(D112&lt;0,NOT(ISNUMBER(D112))))</formula>
    </cfRule>
  </conditionalFormatting>
  <pageMargins left="0.74803149606299213" right="0.74803149606299213" top="0.98425196850393704" bottom="0.98425196850393704" header="0.51181102362204722" footer="0.51181102362204722"/>
  <pageSetup paperSize="8" scale="60" orientation="portrait" r:id="rId1"/>
  <headerFooter alignWithMargins="0">
    <oddFooter>&amp;R2013 Triennial Central Bank Survey</oddFooter>
  </headerFooter>
  <rowBreaks count="1" manualBreakCount="1">
    <brk id="74" min="1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>
    <outlinePr summaryBelow="0" summaryRight="0"/>
  </sheetPr>
  <dimension ref="A1:AD142"/>
  <sheetViews>
    <sheetView showGridLines="0" zoomScale="70" zoomScaleNormal="70" zoomScaleSheetLayoutView="70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D9" sqref="D9"/>
    </sheetView>
  </sheetViews>
  <sheetFormatPr defaultColWidth="0" defaultRowHeight="12" zeroHeight="1"/>
  <cols>
    <col min="1" max="2" width="1.7109375" style="13" customWidth="1"/>
    <col min="3" max="3" width="105.140625" style="13" customWidth="1"/>
    <col min="4" max="9" width="7.7109375" style="13" customWidth="1"/>
    <col min="10" max="10" width="7.7109375" style="27" customWidth="1"/>
    <col min="11" max="23" width="7.7109375" style="15" customWidth="1"/>
    <col min="24" max="25" width="8.85546875" style="13" customWidth="1"/>
    <col min="26" max="26" width="12.7109375" style="13" customWidth="1"/>
    <col min="27" max="27" width="11.7109375" style="15" customWidth="1"/>
    <col min="28" max="29" width="1.7109375" style="13" customWidth="1"/>
    <col min="30" max="30" width="9.140625" style="9" hidden="1" customWidth="1"/>
    <col min="31" max="16384" width="0" style="9" hidden="1"/>
  </cols>
  <sheetData>
    <row r="1" spans="1:29" s="5" customFormat="1" ht="20.100000000000001" customHeight="1">
      <c r="A1" s="12"/>
      <c r="B1" s="293" t="s">
        <v>80</v>
      </c>
      <c r="C1" s="294"/>
      <c r="D1" s="295"/>
      <c r="E1" s="295"/>
      <c r="F1" s="295"/>
      <c r="G1" s="295"/>
      <c r="H1" s="295"/>
      <c r="I1" s="295"/>
      <c r="J1" s="291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5"/>
      <c r="Y1" s="295"/>
      <c r="Z1" s="295"/>
      <c r="AA1" s="296"/>
      <c r="AB1" s="290"/>
      <c r="AC1" s="29"/>
    </row>
    <row r="2" spans="1:29" s="5" customFormat="1" ht="20.100000000000001" customHeight="1">
      <c r="A2" s="12"/>
      <c r="B2" s="292"/>
      <c r="C2" s="561" t="s">
        <v>28</v>
      </c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290"/>
      <c r="AC2" s="30"/>
    </row>
    <row r="3" spans="1:29" s="5" customFormat="1" ht="20.100000000000001" customHeight="1">
      <c r="A3" s="12"/>
      <c r="B3" s="291"/>
      <c r="C3" s="561" t="s">
        <v>72</v>
      </c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561"/>
      <c r="X3" s="561"/>
      <c r="Y3" s="561"/>
      <c r="Z3" s="561"/>
      <c r="AA3" s="561"/>
      <c r="AB3" s="290"/>
      <c r="AC3" s="30"/>
    </row>
    <row r="4" spans="1:29" s="5" customFormat="1" ht="20.100000000000001" customHeight="1">
      <c r="A4" s="12"/>
      <c r="B4" s="291"/>
      <c r="C4" s="561" t="s">
        <v>73</v>
      </c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1"/>
      <c r="S4" s="561"/>
      <c r="T4" s="561"/>
      <c r="U4" s="561"/>
      <c r="V4" s="561"/>
      <c r="W4" s="561"/>
      <c r="X4" s="561"/>
      <c r="Y4" s="561"/>
      <c r="Z4" s="561"/>
      <c r="AA4" s="561"/>
      <c r="AB4" s="290"/>
      <c r="AC4" s="31"/>
    </row>
    <row r="5" spans="1:29" s="5" customFormat="1" ht="20.100000000000001" customHeight="1">
      <c r="A5" s="12"/>
      <c r="B5" s="291"/>
      <c r="C5" s="561" t="s">
        <v>74</v>
      </c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1"/>
      <c r="R5" s="561"/>
      <c r="S5" s="561"/>
      <c r="T5" s="561"/>
      <c r="U5" s="561"/>
      <c r="V5" s="561"/>
      <c r="W5" s="561"/>
      <c r="X5" s="561"/>
      <c r="Y5" s="561"/>
      <c r="Z5" s="561"/>
      <c r="AA5" s="561"/>
      <c r="AB5" s="291"/>
      <c r="AC5" s="32"/>
    </row>
    <row r="6" spans="1:29" s="5" customFormat="1" ht="39.950000000000003" customHeight="1">
      <c r="A6" s="12"/>
      <c r="B6" s="291"/>
      <c r="C6" s="291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4"/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64"/>
      <c r="AA6" s="564"/>
      <c r="AB6" s="564"/>
      <c r="AC6" s="29"/>
    </row>
    <row r="7" spans="1:29" s="7" customFormat="1" ht="27.95" customHeight="1">
      <c r="A7" s="28"/>
      <c r="B7" s="298"/>
      <c r="C7" s="299" t="s">
        <v>75</v>
      </c>
      <c r="D7" s="563" t="s">
        <v>81</v>
      </c>
      <c r="E7" s="565"/>
      <c r="F7" s="565"/>
      <c r="G7" s="565"/>
      <c r="H7" s="565"/>
      <c r="I7" s="565"/>
      <c r="J7" s="565"/>
      <c r="K7" s="565"/>
      <c r="L7" s="565"/>
      <c r="M7" s="565"/>
      <c r="N7" s="565"/>
      <c r="O7" s="565"/>
      <c r="P7" s="565"/>
      <c r="Q7" s="566"/>
      <c r="R7" s="563" t="s">
        <v>82</v>
      </c>
      <c r="S7" s="565"/>
      <c r="T7" s="565"/>
      <c r="U7" s="565"/>
      <c r="V7" s="565"/>
      <c r="W7" s="565"/>
      <c r="X7" s="565"/>
      <c r="Y7" s="566"/>
      <c r="Z7" s="567" t="s">
        <v>83</v>
      </c>
      <c r="AA7" s="569" t="s">
        <v>84</v>
      </c>
      <c r="AB7" s="300"/>
      <c r="AC7" s="33"/>
    </row>
    <row r="8" spans="1:29" s="7" customFormat="1" ht="27.95" customHeight="1">
      <c r="A8" s="28"/>
      <c r="B8" s="301"/>
      <c r="C8" s="302"/>
      <c r="D8" s="304" t="s">
        <v>5</v>
      </c>
      <c r="E8" s="304" t="s">
        <v>4</v>
      </c>
      <c r="F8" s="304" t="s">
        <v>3</v>
      </c>
      <c r="G8" s="304" t="s">
        <v>21</v>
      </c>
      <c r="H8" s="304" t="s">
        <v>7</v>
      </c>
      <c r="I8" s="304" t="s">
        <v>2</v>
      </c>
      <c r="J8" s="304" t="s">
        <v>12</v>
      </c>
      <c r="K8" s="304" t="s">
        <v>1</v>
      </c>
      <c r="L8" s="304" t="s">
        <v>25</v>
      </c>
      <c r="M8" s="304" t="s">
        <v>16</v>
      </c>
      <c r="N8" s="304" t="s">
        <v>8</v>
      </c>
      <c r="O8" s="304" t="s">
        <v>40</v>
      </c>
      <c r="P8" s="306" t="s">
        <v>77</v>
      </c>
      <c r="Q8" s="305" t="s">
        <v>55</v>
      </c>
      <c r="R8" s="304" t="s">
        <v>5</v>
      </c>
      <c r="S8" s="304" t="s">
        <v>9</v>
      </c>
      <c r="T8" s="304" t="s">
        <v>4</v>
      </c>
      <c r="U8" s="304" t="s">
        <v>24</v>
      </c>
      <c r="V8" s="304" t="s">
        <v>40</v>
      </c>
      <c r="W8" s="304" t="s">
        <v>20</v>
      </c>
      <c r="X8" s="306" t="s">
        <v>77</v>
      </c>
      <c r="Y8" s="305" t="s">
        <v>55</v>
      </c>
      <c r="Z8" s="568"/>
      <c r="AA8" s="570"/>
      <c r="AB8" s="303"/>
      <c r="AC8" s="34"/>
    </row>
    <row r="9" spans="1:29" s="8" customFormat="1" ht="36.950000000000003" customHeight="1">
      <c r="A9" s="25"/>
      <c r="B9" s="93"/>
      <c r="C9" s="337" t="s">
        <v>43</v>
      </c>
      <c r="D9" s="123"/>
      <c r="E9" s="123"/>
      <c r="F9" s="123"/>
      <c r="G9" s="123"/>
      <c r="H9" s="123"/>
      <c r="I9" s="123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5"/>
      <c r="AB9" s="100"/>
      <c r="AC9" s="42"/>
    </row>
    <row r="10" spans="1:29" s="7" customFormat="1" ht="16.5" customHeight="1">
      <c r="A10" s="28"/>
      <c r="B10" s="101"/>
      <c r="C10" s="335" t="s">
        <v>44</v>
      </c>
      <c r="D10" s="110">
        <v>10.090014756981081</v>
      </c>
      <c r="E10" s="110">
        <v>25.146106561397811</v>
      </c>
      <c r="F10" s="110">
        <v>196.90049065334739</v>
      </c>
      <c r="G10" s="110">
        <v>1.0909580000000001</v>
      </c>
      <c r="H10" s="110">
        <v>71.741859584530815</v>
      </c>
      <c r="I10" s="110">
        <v>561.24208842113865</v>
      </c>
      <c r="J10" s="110">
        <v>369.76943598200592</v>
      </c>
      <c r="K10" s="110">
        <v>35.558010120615783</v>
      </c>
      <c r="L10" s="110">
        <v>211.28699748628043</v>
      </c>
      <c r="M10" s="471"/>
      <c r="N10" s="110">
        <v>89.142286691383589</v>
      </c>
      <c r="O10" s="110">
        <v>22.135827725801381</v>
      </c>
      <c r="P10" s="110">
        <v>194.90849565592347</v>
      </c>
      <c r="Q10" s="112">
        <f>+SUM(D10:P10)</f>
        <v>1789.0125716394061</v>
      </c>
      <c r="R10" s="110">
        <v>0.15537699999999999</v>
      </c>
      <c r="S10" s="110">
        <v>0</v>
      </c>
      <c r="T10" s="110">
        <v>3.8192999999999998E-2</v>
      </c>
      <c r="U10" s="110">
        <v>0</v>
      </c>
      <c r="V10" s="110">
        <v>0</v>
      </c>
      <c r="W10" s="110">
        <v>0</v>
      </c>
      <c r="X10" s="110">
        <v>244.610207575728</v>
      </c>
      <c r="Y10" s="112">
        <f>+SUM(R10:X10)</f>
        <v>244.80377757572799</v>
      </c>
      <c r="Z10" s="110">
        <v>36.094748433493599</v>
      </c>
      <c r="AA10" s="85">
        <f>+'A1'!M10+'A2'!Z10+'A3'!Q10+'A3'!Y10+'A3'!Z10</f>
        <v>25305.163630485458</v>
      </c>
      <c r="AB10" s="129"/>
      <c r="AC10" s="24"/>
    </row>
    <row r="11" spans="1:29" s="7" customFormat="1" ht="16.5" customHeight="1">
      <c r="A11" s="28"/>
      <c r="B11" s="103"/>
      <c r="C11" s="338" t="s">
        <v>45</v>
      </c>
      <c r="D11" s="110">
        <v>0.9096209999999999</v>
      </c>
      <c r="E11" s="110">
        <v>0.31836500000000001</v>
      </c>
      <c r="F11" s="110">
        <v>9.4890171688409328</v>
      </c>
      <c r="G11" s="110">
        <v>0</v>
      </c>
      <c r="H11" s="110">
        <v>7.7920770000000008</v>
      </c>
      <c r="I11" s="110">
        <v>71.841143372867975</v>
      </c>
      <c r="J11" s="110">
        <v>60.232217591055914</v>
      </c>
      <c r="K11" s="110">
        <v>0.243029</v>
      </c>
      <c r="L11" s="110">
        <v>12.165084999999994</v>
      </c>
      <c r="M11" s="471"/>
      <c r="N11" s="110">
        <v>2.1330010000000001</v>
      </c>
      <c r="O11" s="110">
        <v>0.35103699999999999</v>
      </c>
      <c r="P11" s="110">
        <v>19.182553691999999</v>
      </c>
      <c r="Q11" s="112">
        <f t="shared" ref="Q11:Q77" si="0">+SUM(D11:P11)</f>
        <v>184.65714682476482</v>
      </c>
      <c r="R11" s="110">
        <v>0</v>
      </c>
      <c r="S11" s="110">
        <v>0</v>
      </c>
      <c r="T11" s="110">
        <v>0</v>
      </c>
      <c r="U11" s="110">
        <v>0</v>
      </c>
      <c r="V11" s="110">
        <v>0</v>
      </c>
      <c r="W11" s="110">
        <v>0</v>
      </c>
      <c r="X11" s="110">
        <v>31.668647</v>
      </c>
      <c r="Y11" s="112">
        <f t="shared" ref="Y11:Y77" si="1">+SUM(R11:X11)</f>
        <v>31.668647</v>
      </c>
      <c r="Z11" s="110">
        <v>0</v>
      </c>
      <c r="AA11" s="85">
        <f>+'A1'!M11+'A2'!Z11+'A3'!Q11+'A3'!Y11+'A3'!Z11</f>
        <v>5858.5816022780928</v>
      </c>
      <c r="AB11" s="129"/>
      <c r="AC11" s="24"/>
    </row>
    <row r="12" spans="1:29" s="7" customFormat="1" ht="16.5" customHeight="1">
      <c r="A12" s="28"/>
      <c r="B12" s="103"/>
      <c r="C12" s="338" t="s">
        <v>46</v>
      </c>
      <c r="D12" s="110">
        <v>9.180393756981081</v>
      </c>
      <c r="E12" s="110">
        <v>24.827741561397811</v>
      </c>
      <c r="F12" s="110">
        <v>187.41147348450644</v>
      </c>
      <c r="G12" s="110">
        <v>1.0909580000000001</v>
      </c>
      <c r="H12" s="110">
        <v>63.949782584530809</v>
      </c>
      <c r="I12" s="110">
        <v>489.40094504827067</v>
      </c>
      <c r="J12" s="110">
        <v>309.53721839094999</v>
      </c>
      <c r="K12" s="110">
        <v>35.314981120615784</v>
      </c>
      <c r="L12" s="110">
        <v>199.12191248628042</v>
      </c>
      <c r="M12" s="471"/>
      <c r="N12" s="110">
        <v>87.009285691383596</v>
      </c>
      <c r="O12" s="110">
        <v>21.784790725801379</v>
      </c>
      <c r="P12" s="110">
        <v>175.72594196392347</v>
      </c>
      <c r="Q12" s="112">
        <f t="shared" si="0"/>
        <v>1604.3554248146418</v>
      </c>
      <c r="R12" s="110">
        <v>0.15537699999999999</v>
      </c>
      <c r="S12" s="110">
        <v>0</v>
      </c>
      <c r="T12" s="110">
        <v>3.8192999999999998E-2</v>
      </c>
      <c r="U12" s="110">
        <v>0</v>
      </c>
      <c r="V12" s="110">
        <v>0</v>
      </c>
      <c r="W12" s="110">
        <v>0</v>
      </c>
      <c r="X12" s="110">
        <v>212.941560575728</v>
      </c>
      <c r="Y12" s="112">
        <f t="shared" si="1"/>
        <v>213.135130575728</v>
      </c>
      <c r="Z12" s="110">
        <v>36.094748433493599</v>
      </c>
      <c r="AA12" s="85">
        <f>+'A1'!M12+'A2'!Z12+'A3'!Q12+'A3'!Y12+'A3'!Z12</f>
        <v>19446.582028207366</v>
      </c>
      <c r="AB12" s="129"/>
      <c r="AC12" s="24"/>
    </row>
    <row r="13" spans="1:29" s="7" customFormat="1" ht="16.5" customHeight="1">
      <c r="A13" s="28"/>
      <c r="B13" s="101"/>
      <c r="C13" s="335" t="s">
        <v>47</v>
      </c>
      <c r="D13" s="110">
        <v>1.8663840153204316</v>
      </c>
      <c r="E13" s="110">
        <v>9.9262239522867066</v>
      </c>
      <c r="F13" s="110">
        <v>56.161840341205725</v>
      </c>
      <c r="G13" s="110">
        <v>0</v>
      </c>
      <c r="H13" s="110">
        <v>9.623574168959447</v>
      </c>
      <c r="I13" s="110">
        <v>147.92750436019918</v>
      </c>
      <c r="J13" s="110">
        <v>32.477382945851325</v>
      </c>
      <c r="K13" s="110">
        <v>6.3128318907561711</v>
      </c>
      <c r="L13" s="110">
        <v>17.941756864400869</v>
      </c>
      <c r="M13" s="471"/>
      <c r="N13" s="110">
        <v>15.631256299066694</v>
      </c>
      <c r="O13" s="110">
        <v>0.5504575728327501</v>
      </c>
      <c r="P13" s="110">
        <v>18.239724408146664</v>
      </c>
      <c r="Q13" s="112">
        <f t="shared" si="0"/>
        <v>316.658936819026</v>
      </c>
      <c r="R13" s="110">
        <v>0</v>
      </c>
      <c r="S13" s="110">
        <v>0</v>
      </c>
      <c r="T13" s="110">
        <v>0</v>
      </c>
      <c r="U13" s="110">
        <v>0</v>
      </c>
      <c r="V13" s="110">
        <v>0</v>
      </c>
      <c r="W13" s="110">
        <v>0</v>
      </c>
      <c r="X13" s="110">
        <v>5.18102486</v>
      </c>
      <c r="Y13" s="112">
        <f t="shared" si="1"/>
        <v>5.18102486</v>
      </c>
      <c r="Z13" s="110">
        <v>2.8397086415499162</v>
      </c>
      <c r="AA13" s="85">
        <f>+'A1'!M13+'A2'!Z13+'A3'!Q13+'A3'!Y13+'A3'!Z13</f>
        <v>8918.5977936739782</v>
      </c>
      <c r="AB13" s="129"/>
      <c r="AC13" s="24"/>
    </row>
    <row r="14" spans="1:29" s="7" customFormat="1" ht="16.5" customHeight="1">
      <c r="A14" s="28"/>
      <c r="B14" s="101"/>
      <c r="C14" s="338" t="s">
        <v>45</v>
      </c>
      <c r="D14" s="110">
        <v>0</v>
      </c>
      <c r="E14" s="110">
        <v>0</v>
      </c>
      <c r="F14" s="110">
        <v>2.6767505350210206</v>
      </c>
      <c r="G14" s="110">
        <v>0</v>
      </c>
      <c r="H14" s="110">
        <v>1.17758329741666E-2</v>
      </c>
      <c r="I14" s="110">
        <v>0.61685450021999488</v>
      </c>
      <c r="J14" s="110">
        <v>12.288349999999999</v>
      </c>
      <c r="K14" s="110">
        <v>1.136995</v>
      </c>
      <c r="L14" s="110">
        <v>0</v>
      </c>
      <c r="M14" s="471"/>
      <c r="N14" s="110">
        <v>2.3606681208916673</v>
      </c>
      <c r="O14" s="110">
        <v>0.19942106334134141</v>
      </c>
      <c r="P14" s="110">
        <v>9.4785825425714982</v>
      </c>
      <c r="Q14" s="112">
        <f t="shared" si="0"/>
        <v>28.769397595019687</v>
      </c>
      <c r="R14" s="110">
        <v>0</v>
      </c>
      <c r="S14" s="110">
        <v>0</v>
      </c>
      <c r="T14" s="110">
        <v>0</v>
      </c>
      <c r="U14" s="110">
        <v>0</v>
      </c>
      <c r="V14" s="110">
        <v>0</v>
      </c>
      <c r="W14" s="110">
        <v>0</v>
      </c>
      <c r="X14" s="110">
        <v>3.4132530000000001</v>
      </c>
      <c r="Y14" s="112">
        <f t="shared" si="1"/>
        <v>3.4132530000000001</v>
      </c>
      <c r="Z14" s="110">
        <v>0.23538691794745897</v>
      </c>
      <c r="AA14" s="85">
        <f>+'A1'!M14+'A2'!Z14+'A3'!Q14+'A3'!Y14+'A3'!Z14</f>
        <v>6628.4505987751372</v>
      </c>
      <c r="AB14" s="129"/>
      <c r="AC14" s="24"/>
    </row>
    <row r="15" spans="1:29" s="7" customFormat="1" ht="16.5" customHeight="1">
      <c r="A15" s="28"/>
      <c r="B15" s="101"/>
      <c r="C15" s="338" t="s">
        <v>46</v>
      </c>
      <c r="D15" s="110">
        <v>1.8663840153204316</v>
      </c>
      <c r="E15" s="110">
        <v>9.9262239522867066</v>
      </c>
      <c r="F15" s="110">
        <v>53.485089806184703</v>
      </c>
      <c r="G15" s="110">
        <v>0</v>
      </c>
      <c r="H15" s="110">
        <v>9.6117983359852808</v>
      </c>
      <c r="I15" s="110">
        <v>147.31064985997918</v>
      </c>
      <c r="J15" s="110">
        <v>20.189032945851324</v>
      </c>
      <c r="K15" s="110">
        <v>5.1758368907561714</v>
      </c>
      <c r="L15" s="110">
        <v>17.941756864400869</v>
      </c>
      <c r="M15" s="471"/>
      <c r="N15" s="110">
        <v>13.270588178175027</v>
      </c>
      <c r="O15" s="110">
        <v>0.35103650949140874</v>
      </c>
      <c r="P15" s="110">
        <v>8.7611418655751638</v>
      </c>
      <c r="Q15" s="112">
        <f t="shared" si="0"/>
        <v>287.88953922400623</v>
      </c>
      <c r="R15" s="110">
        <v>0</v>
      </c>
      <c r="S15" s="110">
        <v>0</v>
      </c>
      <c r="T15" s="110">
        <v>0</v>
      </c>
      <c r="U15" s="110">
        <v>0</v>
      </c>
      <c r="V15" s="110">
        <v>0</v>
      </c>
      <c r="W15" s="110">
        <v>0</v>
      </c>
      <c r="X15" s="110">
        <v>1.7677718600000001</v>
      </c>
      <c r="Y15" s="112">
        <f t="shared" si="1"/>
        <v>1.7677718600000001</v>
      </c>
      <c r="Z15" s="110">
        <v>2.6043217236024572</v>
      </c>
      <c r="AA15" s="85">
        <f>+'A1'!M15+'A2'!Z15+'A3'!Q15+'A3'!Y15+'A3'!Z15</f>
        <v>2290.1471948988419</v>
      </c>
      <c r="AB15" s="129"/>
      <c r="AC15" s="24"/>
    </row>
    <row r="16" spans="1:29" s="8" customFormat="1" ht="16.5" customHeight="1">
      <c r="A16" s="25"/>
      <c r="B16" s="117"/>
      <c r="C16" s="339" t="s">
        <v>48</v>
      </c>
      <c r="D16" s="110">
        <v>1.8663840153204316</v>
      </c>
      <c r="E16" s="110">
        <v>9.5751979522867057</v>
      </c>
      <c r="F16" s="110">
        <v>52.711337567902639</v>
      </c>
      <c r="G16" s="110">
        <v>0</v>
      </c>
      <c r="H16" s="110">
        <v>9.6117983359852808</v>
      </c>
      <c r="I16" s="110">
        <v>145.31166754558981</v>
      </c>
      <c r="J16" s="110">
        <v>30.19948394585132</v>
      </c>
      <c r="K16" s="110">
        <v>6.3128318907561711</v>
      </c>
      <c r="L16" s="110">
        <v>16.469373864400868</v>
      </c>
      <c r="M16" s="471"/>
      <c r="N16" s="110">
        <v>14.530851178175027</v>
      </c>
      <c r="O16" s="110">
        <v>0.35103650949140874</v>
      </c>
      <c r="P16" s="110">
        <v>8.5353948655750571</v>
      </c>
      <c r="Q16" s="112">
        <f t="shared" si="0"/>
        <v>295.47535767133468</v>
      </c>
      <c r="R16" s="110">
        <v>0</v>
      </c>
      <c r="S16" s="110">
        <v>0</v>
      </c>
      <c r="T16" s="110">
        <v>0</v>
      </c>
      <c r="U16" s="110">
        <v>0</v>
      </c>
      <c r="V16" s="110">
        <v>0</v>
      </c>
      <c r="W16" s="110">
        <v>0</v>
      </c>
      <c r="X16" s="110">
        <v>5.18102486</v>
      </c>
      <c r="Y16" s="112">
        <f t="shared" si="1"/>
        <v>5.18102486</v>
      </c>
      <c r="Z16" s="110">
        <v>1.7223107097797943</v>
      </c>
      <c r="AA16" s="85">
        <f>+'A1'!M16+'A2'!Z16+'A3'!Q16+'A3'!Y16+'A3'!Z16</f>
        <v>2713.6545771470942</v>
      </c>
      <c r="AB16" s="130"/>
      <c r="AC16" s="42"/>
    </row>
    <row r="17" spans="1:29" s="7" customFormat="1" ht="16.5" customHeight="1">
      <c r="A17" s="28"/>
      <c r="B17" s="103"/>
      <c r="C17" s="338" t="s">
        <v>49</v>
      </c>
      <c r="D17" s="110">
        <v>0</v>
      </c>
      <c r="E17" s="110">
        <v>0</v>
      </c>
      <c r="F17" s="110">
        <v>0.60287099999999993</v>
      </c>
      <c r="G17" s="110">
        <v>0</v>
      </c>
      <c r="H17" s="110">
        <v>0</v>
      </c>
      <c r="I17" s="110">
        <v>0.38421320453505631</v>
      </c>
      <c r="J17" s="110">
        <v>0.95305799999999996</v>
      </c>
      <c r="K17" s="110">
        <v>0</v>
      </c>
      <c r="L17" s="110">
        <v>0</v>
      </c>
      <c r="M17" s="471"/>
      <c r="N17" s="110">
        <v>2.6137413455948416E-2</v>
      </c>
      <c r="O17" s="110">
        <v>0.19942106334134141</v>
      </c>
      <c r="P17" s="110">
        <v>7.6129263158547609</v>
      </c>
      <c r="Q17" s="112">
        <f t="shared" si="0"/>
        <v>9.7786269971871072</v>
      </c>
      <c r="R17" s="110">
        <v>0</v>
      </c>
      <c r="S17" s="110">
        <v>0</v>
      </c>
      <c r="T17" s="110">
        <v>0</v>
      </c>
      <c r="U17" s="110">
        <v>0</v>
      </c>
      <c r="V17" s="110">
        <v>0</v>
      </c>
      <c r="W17" s="110">
        <v>0</v>
      </c>
      <c r="X17" s="110">
        <v>0</v>
      </c>
      <c r="Y17" s="112">
        <f t="shared" si="1"/>
        <v>0</v>
      </c>
      <c r="Z17" s="110">
        <v>0.15164363741001591</v>
      </c>
      <c r="AA17" s="85">
        <f>+'A1'!M17+'A2'!Z17+'A3'!Q17+'A3'!Y17+'A3'!Z17</f>
        <v>4383.4744651570245</v>
      </c>
      <c r="AB17" s="129"/>
      <c r="AC17" s="24"/>
    </row>
    <row r="18" spans="1:29" s="7" customFormat="1" ht="16.5" customHeight="1">
      <c r="A18" s="28"/>
      <c r="B18" s="103"/>
      <c r="C18" s="338" t="s">
        <v>50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471"/>
      <c r="N18" s="110">
        <v>0</v>
      </c>
      <c r="O18" s="110">
        <v>0</v>
      </c>
      <c r="P18" s="110">
        <v>0</v>
      </c>
      <c r="Q18" s="112">
        <f t="shared" si="0"/>
        <v>0</v>
      </c>
      <c r="R18" s="110">
        <v>0</v>
      </c>
      <c r="S18" s="110">
        <v>0</v>
      </c>
      <c r="T18" s="110">
        <v>0</v>
      </c>
      <c r="U18" s="110">
        <v>0</v>
      </c>
      <c r="V18" s="110">
        <v>0</v>
      </c>
      <c r="W18" s="110">
        <v>0</v>
      </c>
      <c r="X18" s="110">
        <v>0</v>
      </c>
      <c r="Y18" s="112">
        <f t="shared" si="1"/>
        <v>0</v>
      </c>
      <c r="Z18" s="110">
        <v>0</v>
      </c>
      <c r="AA18" s="85">
        <f>+'A1'!M18+'A2'!Z18+'A3'!Q18+'A3'!Y18+'A3'!Z18</f>
        <v>5.9126282966079815</v>
      </c>
      <c r="AB18" s="129"/>
      <c r="AC18" s="24"/>
    </row>
    <row r="19" spans="1:29" s="7" customFormat="1" ht="16.5" customHeight="1">
      <c r="A19" s="28"/>
      <c r="B19" s="103"/>
      <c r="C19" s="338" t="s">
        <v>51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471"/>
      <c r="N19" s="110">
        <v>0</v>
      </c>
      <c r="O19" s="110">
        <v>0</v>
      </c>
      <c r="P19" s="110">
        <v>0</v>
      </c>
      <c r="Q19" s="112">
        <f t="shared" si="0"/>
        <v>0</v>
      </c>
      <c r="R19" s="110">
        <v>0</v>
      </c>
      <c r="S19" s="110">
        <v>0</v>
      </c>
      <c r="T19" s="110">
        <v>0</v>
      </c>
      <c r="U19" s="110">
        <v>0</v>
      </c>
      <c r="V19" s="110">
        <v>0</v>
      </c>
      <c r="W19" s="110">
        <v>0</v>
      </c>
      <c r="X19" s="110">
        <v>0</v>
      </c>
      <c r="Y19" s="112">
        <f t="shared" si="1"/>
        <v>0</v>
      </c>
      <c r="Z19" s="110">
        <v>0</v>
      </c>
      <c r="AA19" s="85">
        <f>+'A1'!M19+'A2'!Z19+'A3'!Q19+'A3'!Y19+'A3'!Z19</f>
        <v>56.905045256999998</v>
      </c>
      <c r="AB19" s="129"/>
      <c r="AC19" s="24"/>
    </row>
    <row r="20" spans="1:29" s="7" customFormat="1" ht="16.5" customHeight="1">
      <c r="A20" s="28"/>
      <c r="B20" s="103"/>
      <c r="C20" s="340" t="s">
        <v>52</v>
      </c>
      <c r="D20" s="110">
        <v>0</v>
      </c>
      <c r="E20" s="110">
        <v>0.351026</v>
      </c>
      <c r="F20" s="110">
        <v>2.8476317733030876</v>
      </c>
      <c r="G20" s="110">
        <v>0</v>
      </c>
      <c r="H20" s="110">
        <v>1.17758329741666E-2</v>
      </c>
      <c r="I20" s="110">
        <v>2.2316236100743128</v>
      </c>
      <c r="J20" s="110">
        <v>1.3248409999999999</v>
      </c>
      <c r="K20" s="110">
        <v>0</v>
      </c>
      <c r="L20" s="110">
        <v>1.472383</v>
      </c>
      <c r="M20" s="471"/>
      <c r="N20" s="110">
        <v>1.0742677074357192</v>
      </c>
      <c r="O20" s="110">
        <v>0</v>
      </c>
      <c r="P20" s="110">
        <v>2.0914032267168561</v>
      </c>
      <c r="Q20" s="112">
        <f t="shared" si="0"/>
        <v>11.404952150504144</v>
      </c>
      <c r="R20" s="110">
        <v>0</v>
      </c>
      <c r="S20" s="110">
        <v>0</v>
      </c>
      <c r="T20" s="110">
        <v>0</v>
      </c>
      <c r="U20" s="110">
        <v>0</v>
      </c>
      <c r="V20" s="110">
        <v>0</v>
      </c>
      <c r="W20" s="110">
        <v>0</v>
      </c>
      <c r="X20" s="110">
        <v>0</v>
      </c>
      <c r="Y20" s="112">
        <f t="shared" si="1"/>
        <v>0</v>
      </c>
      <c r="Z20" s="110">
        <v>0.96575429436010585</v>
      </c>
      <c r="AA20" s="85">
        <f>+'A1'!M20+'A2'!Z20+'A3'!Q20+'A3'!Y20+'A3'!Z20</f>
        <v>1758.6510778162572</v>
      </c>
      <c r="AB20" s="129"/>
      <c r="AC20" s="24"/>
    </row>
    <row r="21" spans="1:29" s="7" customFormat="1" ht="16.5" customHeight="1">
      <c r="A21" s="28"/>
      <c r="B21" s="103"/>
      <c r="C21" s="341" t="s">
        <v>53</v>
      </c>
      <c r="D21" s="110"/>
      <c r="E21" s="110"/>
      <c r="F21" s="110"/>
      <c r="G21" s="110"/>
      <c r="H21" s="110"/>
      <c r="I21" s="110"/>
      <c r="J21" s="110"/>
      <c r="K21" s="110"/>
      <c r="L21" s="110"/>
      <c r="M21" s="471"/>
      <c r="N21" s="110"/>
      <c r="O21" s="110"/>
      <c r="P21" s="110"/>
      <c r="Q21" s="112">
        <f t="shared" si="0"/>
        <v>0</v>
      </c>
      <c r="R21" s="110"/>
      <c r="S21" s="110"/>
      <c r="T21" s="110"/>
      <c r="U21" s="110"/>
      <c r="V21" s="110"/>
      <c r="W21" s="110"/>
      <c r="X21" s="110"/>
      <c r="Y21" s="112">
        <f t="shared" si="1"/>
        <v>0</v>
      </c>
      <c r="Z21" s="110"/>
      <c r="AA21" s="85">
        <f>+'A1'!M21+'A2'!Z21+'A3'!Q21+'A3'!Y21+'A3'!Z21</f>
        <v>0</v>
      </c>
      <c r="AB21" s="129"/>
      <c r="AC21" s="24"/>
    </row>
    <row r="22" spans="1:29" s="8" customFormat="1" ht="16.5" customHeight="1">
      <c r="A22" s="25"/>
      <c r="B22" s="117"/>
      <c r="C22" s="336" t="s">
        <v>54</v>
      </c>
      <c r="D22" s="110">
        <v>1.1498309749166244</v>
      </c>
      <c r="E22" s="110">
        <v>2.153339654321818</v>
      </c>
      <c r="F22" s="110">
        <v>7.510836240436169</v>
      </c>
      <c r="G22" s="110">
        <v>0.11458199999999999</v>
      </c>
      <c r="H22" s="110">
        <v>0.63799400419686703</v>
      </c>
      <c r="I22" s="110">
        <v>30.232801845048172</v>
      </c>
      <c r="J22" s="110">
        <v>1.8326291600097884</v>
      </c>
      <c r="K22" s="110">
        <v>1.476607554270384</v>
      </c>
      <c r="L22" s="110">
        <v>9.0034837738857441</v>
      </c>
      <c r="M22" s="471"/>
      <c r="N22" s="110">
        <v>3.0985378996662787</v>
      </c>
      <c r="O22" s="110">
        <v>0.16313023521299708</v>
      </c>
      <c r="P22" s="110">
        <v>50.548928433279372</v>
      </c>
      <c r="Q22" s="112">
        <f t="shared" si="0"/>
        <v>107.92270177524422</v>
      </c>
      <c r="R22" s="110">
        <v>0</v>
      </c>
      <c r="S22" s="110">
        <v>0</v>
      </c>
      <c r="T22" s="110">
        <v>0</v>
      </c>
      <c r="U22" s="110">
        <v>0</v>
      </c>
      <c r="V22" s="110">
        <v>0</v>
      </c>
      <c r="W22" s="110">
        <v>0</v>
      </c>
      <c r="X22" s="110">
        <v>0.118120618</v>
      </c>
      <c r="Y22" s="112">
        <f t="shared" si="1"/>
        <v>0.118120618</v>
      </c>
      <c r="Z22" s="110">
        <v>1.8498820388251151</v>
      </c>
      <c r="AA22" s="85">
        <f>+'A1'!M22+'A2'!Z22+'A3'!Q22+'A3'!Y22+'A3'!Z22</f>
        <v>12444.368280802475</v>
      </c>
      <c r="AB22" s="130"/>
      <c r="AC22" s="42"/>
    </row>
    <row r="23" spans="1:29" s="11" customFormat="1" ht="16.5" customHeight="1">
      <c r="A23" s="38"/>
      <c r="B23" s="118"/>
      <c r="C23" s="338" t="s">
        <v>45</v>
      </c>
      <c r="D23" s="437">
        <v>1.1498309749166244</v>
      </c>
      <c r="E23" s="437">
        <v>2.153339654321818</v>
      </c>
      <c r="F23" s="437">
        <v>7.4891370852259378</v>
      </c>
      <c r="G23" s="437">
        <v>0.11458199999999999</v>
      </c>
      <c r="H23" s="437">
        <v>0.63799400419686703</v>
      </c>
      <c r="I23" s="437">
        <v>21.747317645568319</v>
      </c>
      <c r="J23" s="437">
        <v>1.1270811600097883</v>
      </c>
      <c r="K23" s="437">
        <v>1.476607554270384</v>
      </c>
      <c r="L23" s="437">
        <v>9.0033157738857437</v>
      </c>
      <c r="M23" s="472"/>
      <c r="N23" s="437">
        <v>2.9463948996662785</v>
      </c>
      <c r="O23" s="437">
        <v>0.16313023521299708</v>
      </c>
      <c r="P23" s="437">
        <v>48.722951605379372</v>
      </c>
      <c r="Q23" s="440">
        <f t="shared" si="0"/>
        <v>96.731682592654138</v>
      </c>
      <c r="R23" s="437">
        <v>0</v>
      </c>
      <c r="S23" s="437">
        <v>0</v>
      </c>
      <c r="T23" s="437">
        <v>0</v>
      </c>
      <c r="U23" s="437">
        <v>0</v>
      </c>
      <c r="V23" s="437">
        <v>0</v>
      </c>
      <c r="W23" s="437">
        <v>0</v>
      </c>
      <c r="X23" s="437">
        <v>0.118120618</v>
      </c>
      <c r="Y23" s="440">
        <f t="shared" si="1"/>
        <v>0.118120618</v>
      </c>
      <c r="Z23" s="437">
        <v>0.90492040026316056</v>
      </c>
      <c r="AA23" s="85">
        <f>+'A1'!M23+'A2'!Z23+'A3'!Q23+'A3'!Y23+'A3'!Z23</f>
        <v>11977.25971084515</v>
      </c>
      <c r="AB23" s="131"/>
      <c r="AC23" s="43"/>
    </row>
    <row r="24" spans="1:29" s="7" customFormat="1" ht="16.5" customHeight="1">
      <c r="A24" s="28"/>
      <c r="B24" s="103"/>
      <c r="C24" s="338" t="s">
        <v>46</v>
      </c>
      <c r="D24" s="110">
        <v>0</v>
      </c>
      <c r="E24" s="110">
        <v>0</v>
      </c>
      <c r="F24" s="110">
        <v>2.1699155210230959E-2</v>
      </c>
      <c r="G24" s="110">
        <v>0</v>
      </c>
      <c r="H24" s="110">
        <v>0</v>
      </c>
      <c r="I24" s="110">
        <v>8.4854841994798527</v>
      </c>
      <c r="J24" s="110">
        <v>0.70554800000000006</v>
      </c>
      <c r="K24" s="110">
        <v>0</v>
      </c>
      <c r="L24" s="110">
        <v>1.6799999999999999E-4</v>
      </c>
      <c r="M24" s="471"/>
      <c r="N24" s="110">
        <v>0.152143</v>
      </c>
      <c r="O24" s="110">
        <v>0</v>
      </c>
      <c r="P24" s="110">
        <v>1.8259768278999999</v>
      </c>
      <c r="Q24" s="112">
        <f t="shared" si="0"/>
        <v>11.191019182590084</v>
      </c>
      <c r="R24" s="110">
        <v>0</v>
      </c>
      <c r="S24" s="110">
        <v>0</v>
      </c>
      <c r="T24" s="110">
        <v>0</v>
      </c>
      <c r="U24" s="110">
        <v>0</v>
      </c>
      <c r="V24" s="110">
        <v>0</v>
      </c>
      <c r="W24" s="110">
        <v>0</v>
      </c>
      <c r="X24" s="110">
        <v>0</v>
      </c>
      <c r="Y24" s="112">
        <f t="shared" si="1"/>
        <v>0</v>
      </c>
      <c r="Z24" s="110">
        <v>0.9449616385619547</v>
      </c>
      <c r="AA24" s="85">
        <f>+'A1'!M24+'A2'!Z24+'A3'!Q24+'A3'!Y24+'A3'!Z24</f>
        <v>467.1085699573282</v>
      </c>
      <c r="AB24" s="129"/>
      <c r="AC24" s="24"/>
    </row>
    <row r="25" spans="1:29" s="8" customFormat="1" ht="24.95" customHeight="1">
      <c r="A25" s="25"/>
      <c r="B25" s="120"/>
      <c r="C25" s="336" t="s">
        <v>55</v>
      </c>
      <c r="D25" s="112">
        <f t="shared" ref="D25:J25" si="2">+SUM(D22,D13,D10)</f>
        <v>13.106229747218137</v>
      </c>
      <c r="E25" s="112">
        <f t="shared" si="2"/>
        <v>37.225670168006332</v>
      </c>
      <c r="F25" s="112">
        <f t="shared" si="2"/>
        <v>260.57316723498928</v>
      </c>
      <c r="G25" s="112">
        <f t="shared" si="2"/>
        <v>1.2055400000000001</v>
      </c>
      <c r="H25" s="112">
        <f t="shared" si="2"/>
        <v>82.003427757687135</v>
      </c>
      <c r="I25" s="112">
        <f t="shared" si="2"/>
        <v>739.40239462638601</v>
      </c>
      <c r="J25" s="112">
        <f t="shared" si="2"/>
        <v>404.07944808786704</v>
      </c>
      <c r="K25" s="112">
        <f t="shared" ref="K25:Z25" si="3">+SUM(K22,K13,K10)</f>
        <v>43.347449565642336</v>
      </c>
      <c r="L25" s="112">
        <f t="shared" si="3"/>
        <v>238.23223812456703</v>
      </c>
      <c r="M25" s="473"/>
      <c r="N25" s="112">
        <f t="shared" si="3"/>
        <v>107.87208089011656</v>
      </c>
      <c r="O25" s="112">
        <f t="shared" si="3"/>
        <v>22.849415533847129</v>
      </c>
      <c r="P25" s="112">
        <f t="shared" si="3"/>
        <v>263.69714849734953</v>
      </c>
      <c r="Q25" s="112">
        <f t="shared" si="0"/>
        <v>2213.5942102336767</v>
      </c>
      <c r="R25" s="112">
        <f t="shared" si="3"/>
        <v>0.15537699999999999</v>
      </c>
      <c r="S25" s="112">
        <f t="shared" si="3"/>
        <v>0</v>
      </c>
      <c r="T25" s="112">
        <f t="shared" si="3"/>
        <v>3.8192999999999998E-2</v>
      </c>
      <c r="U25" s="112">
        <f t="shared" si="3"/>
        <v>0</v>
      </c>
      <c r="V25" s="112">
        <f>+SUM(V22,V13,V10)</f>
        <v>0</v>
      </c>
      <c r="W25" s="112">
        <f t="shared" si="3"/>
        <v>0</v>
      </c>
      <c r="X25" s="112">
        <f t="shared" si="3"/>
        <v>249.90935305372801</v>
      </c>
      <c r="Y25" s="112">
        <f t="shared" si="1"/>
        <v>250.10292305372801</v>
      </c>
      <c r="Z25" s="112">
        <f t="shared" si="3"/>
        <v>40.784339113868633</v>
      </c>
      <c r="AA25" s="443">
        <f>+'A1'!M25+'A2'!Z25+'A3'!Q25+'A3'!Y25+'A3'!Z25</f>
        <v>46668.129704961902</v>
      </c>
      <c r="AB25" s="107"/>
      <c r="AC25" s="42"/>
    </row>
    <row r="26" spans="1:29" s="176" customFormat="1" ht="16.5" customHeight="1">
      <c r="A26" s="170"/>
      <c r="B26" s="167"/>
      <c r="C26" s="432" t="s">
        <v>56</v>
      </c>
      <c r="D26" s="438">
        <v>0</v>
      </c>
      <c r="E26" s="438">
        <v>0</v>
      </c>
      <c r="F26" s="438">
        <v>0</v>
      </c>
      <c r="G26" s="438">
        <v>0</v>
      </c>
      <c r="H26" s="438">
        <v>0</v>
      </c>
      <c r="I26" s="438">
        <v>0</v>
      </c>
      <c r="J26" s="438">
        <v>0</v>
      </c>
      <c r="K26" s="438">
        <v>0</v>
      </c>
      <c r="L26" s="438">
        <v>0</v>
      </c>
      <c r="M26" s="480"/>
      <c r="N26" s="438">
        <v>0</v>
      </c>
      <c r="O26" s="438">
        <v>0</v>
      </c>
      <c r="P26" s="438">
        <v>0</v>
      </c>
      <c r="Q26" s="441">
        <f t="shared" si="0"/>
        <v>0</v>
      </c>
      <c r="R26" s="438">
        <v>0</v>
      </c>
      <c r="S26" s="438">
        <v>0</v>
      </c>
      <c r="T26" s="438">
        <v>0</v>
      </c>
      <c r="U26" s="438">
        <v>0</v>
      </c>
      <c r="V26" s="438">
        <v>0</v>
      </c>
      <c r="W26" s="438">
        <v>0</v>
      </c>
      <c r="X26" s="438">
        <v>0</v>
      </c>
      <c r="Y26" s="441">
        <f t="shared" si="1"/>
        <v>0</v>
      </c>
      <c r="Z26" s="438">
        <v>0</v>
      </c>
      <c r="AA26" s="172">
        <f>+'A1'!M26+'A2'!Z26+'A3'!Q26+'A3'!Y26+'A3'!Z26</f>
        <v>0</v>
      </c>
      <c r="AB26" s="173"/>
      <c r="AC26" s="174"/>
    </row>
    <row r="27" spans="1:29" s="176" customFormat="1" ht="16.5" customHeight="1">
      <c r="A27" s="170"/>
      <c r="B27" s="171"/>
      <c r="C27" s="389" t="s">
        <v>57</v>
      </c>
      <c r="D27" s="439">
        <v>1.5332999999999999E-2</v>
      </c>
      <c r="E27" s="439">
        <v>0.392683</v>
      </c>
      <c r="F27" s="439">
        <v>0.91323272868120409</v>
      </c>
      <c r="G27" s="439">
        <v>0</v>
      </c>
      <c r="H27" s="439">
        <v>6.0780509763724816E-2</v>
      </c>
      <c r="I27" s="439">
        <v>2.1160647332564562</v>
      </c>
      <c r="J27" s="439">
        <v>1.3190000000000001E-3</v>
      </c>
      <c r="K27" s="439">
        <v>0</v>
      </c>
      <c r="L27" s="439">
        <v>7.097E-3</v>
      </c>
      <c r="M27" s="481"/>
      <c r="N27" s="439">
        <v>1.4593E-2</v>
      </c>
      <c r="O27" s="439">
        <v>1.502684621299707E-2</v>
      </c>
      <c r="P27" s="439">
        <v>1.5288999999999999E-2</v>
      </c>
      <c r="Q27" s="441">
        <f t="shared" si="0"/>
        <v>3.5514188179143824</v>
      </c>
      <c r="R27" s="439">
        <v>0</v>
      </c>
      <c r="S27" s="439">
        <v>0</v>
      </c>
      <c r="T27" s="439">
        <v>0</v>
      </c>
      <c r="U27" s="439">
        <v>0</v>
      </c>
      <c r="V27" s="439">
        <v>0</v>
      </c>
      <c r="W27" s="439">
        <v>0</v>
      </c>
      <c r="X27" s="439">
        <v>0</v>
      </c>
      <c r="Y27" s="441">
        <f t="shared" si="1"/>
        <v>0</v>
      </c>
      <c r="Z27" s="439">
        <v>0.26872007546224325</v>
      </c>
      <c r="AA27" s="172">
        <f>+'A1'!M27+'A2'!Z27+'A3'!Q27+'A3'!Y27+'A3'!Z27</f>
        <v>923.64183275447556</v>
      </c>
      <c r="AB27" s="175"/>
      <c r="AC27" s="174"/>
    </row>
    <row r="28" spans="1:29" s="8" customFormat="1" ht="36.950000000000003" customHeight="1">
      <c r="A28" s="25"/>
      <c r="B28" s="106"/>
      <c r="C28" s="344" t="s">
        <v>58</v>
      </c>
      <c r="D28" s="110"/>
      <c r="E28" s="110"/>
      <c r="F28" s="110"/>
      <c r="G28" s="110"/>
      <c r="H28" s="110"/>
      <c r="I28" s="110"/>
      <c r="J28" s="110"/>
      <c r="K28" s="110"/>
      <c r="L28" s="110"/>
      <c r="M28" s="471"/>
      <c r="N28" s="110"/>
      <c r="O28" s="110"/>
      <c r="P28" s="110"/>
      <c r="Q28" s="112"/>
      <c r="R28" s="110"/>
      <c r="S28" s="110"/>
      <c r="T28" s="110"/>
      <c r="U28" s="110"/>
      <c r="V28" s="110"/>
      <c r="W28" s="110"/>
      <c r="X28" s="110"/>
      <c r="Y28" s="112"/>
      <c r="Z28" s="110"/>
      <c r="AA28" s="85"/>
      <c r="AB28" s="107"/>
      <c r="AC28" s="42"/>
    </row>
    <row r="29" spans="1:29" s="7" customFormat="1" ht="16.5" customHeight="1">
      <c r="A29" s="28"/>
      <c r="B29" s="101"/>
      <c r="C29" s="335" t="s">
        <v>44</v>
      </c>
      <c r="D29" s="110">
        <v>15.0235675</v>
      </c>
      <c r="E29" s="110">
        <v>40.636234999999999</v>
      </c>
      <c r="F29" s="110">
        <v>14.8675427</v>
      </c>
      <c r="G29" s="110">
        <v>0</v>
      </c>
      <c r="H29" s="110">
        <v>0</v>
      </c>
      <c r="I29" s="110">
        <v>29.5198918</v>
      </c>
      <c r="J29" s="110">
        <v>1.1369199999999999E-2</v>
      </c>
      <c r="K29" s="110">
        <v>59.855006899999999</v>
      </c>
      <c r="L29" s="110">
        <v>1.2727816000000001</v>
      </c>
      <c r="M29" s="471"/>
      <c r="N29" s="110">
        <v>0.13924850000000003</v>
      </c>
      <c r="O29" s="110">
        <v>11.134062399999999</v>
      </c>
      <c r="P29" s="110">
        <v>3.2683073</v>
      </c>
      <c r="Q29" s="112">
        <f t="shared" si="0"/>
        <v>175.72801290000001</v>
      </c>
      <c r="R29" s="110">
        <v>213.2579748</v>
      </c>
      <c r="S29" s="110">
        <v>0</v>
      </c>
      <c r="T29" s="110">
        <v>49.836751300000003</v>
      </c>
      <c r="U29" s="110">
        <v>6.2488469999999996</v>
      </c>
      <c r="V29" s="110">
        <v>0</v>
      </c>
      <c r="W29" s="110">
        <v>0</v>
      </c>
      <c r="X29" s="110">
        <v>94.49579</v>
      </c>
      <c r="Y29" s="112">
        <f t="shared" si="1"/>
        <v>363.83936310000001</v>
      </c>
      <c r="Z29" s="110">
        <v>61.123620000000003</v>
      </c>
      <c r="AA29" s="85">
        <f>+'A1'!M29+'A2'!Z29+'A3'!Q29+'A3'!Y29+'A3'!Z29</f>
        <v>7463.2869027080033</v>
      </c>
      <c r="AB29" s="129"/>
      <c r="AC29" s="24"/>
    </row>
    <row r="30" spans="1:29" s="7" customFormat="1" ht="16.5" customHeight="1">
      <c r="A30" s="28"/>
      <c r="B30" s="103"/>
      <c r="C30" s="338" t="s">
        <v>45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471"/>
      <c r="N30" s="110">
        <v>0</v>
      </c>
      <c r="O30" s="110">
        <v>0</v>
      </c>
      <c r="P30" s="110">
        <v>0</v>
      </c>
      <c r="Q30" s="112">
        <f t="shared" si="0"/>
        <v>0</v>
      </c>
      <c r="R30" s="110">
        <v>0</v>
      </c>
      <c r="S30" s="110">
        <v>0</v>
      </c>
      <c r="T30" s="110">
        <v>0</v>
      </c>
      <c r="U30" s="110">
        <v>0</v>
      </c>
      <c r="V30" s="110">
        <v>0</v>
      </c>
      <c r="W30" s="110">
        <v>0</v>
      </c>
      <c r="X30" s="110">
        <v>0</v>
      </c>
      <c r="Y30" s="112">
        <f t="shared" si="1"/>
        <v>0</v>
      </c>
      <c r="Z30" s="110">
        <v>0</v>
      </c>
      <c r="AA30" s="85">
        <f>+'A1'!M30+'A2'!Z30+'A3'!Q30+'A3'!Y30+'A3'!Z30</f>
        <v>40.841280999999995</v>
      </c>
      <c r="AB30" s="129"/>
      <c r="AC30" s="24"/>
    </row>
    <row r="31" spans="1:29" s="7" customFormat="1" ht="16.5" customHeight="1">
      <c r="A31" s="28"/>
      <c r="B31" s="103"/>
      <c r="C31" s="338" t="s">
        <v>46</v>
      </c>
      <c r="D31" s="110">
        <v>15.0235675</v>
      </c>
      <c r="E31" s="110">
        <v>40.636234999999999</v>
      </c>
      <c r="F31" s="110">
        <v>14.8675427</v>
      </c>
      <c r="G31" s="110">
        <v>0</v>
      </c>
      <c r="H31" s="110">
        <v>0</v>
      </c>
      <c r="I31" s="110">
        <v>29.5198918</v>
      </c>
      <c r="J31" s="110">
        <v>1.1369199999999999E-2</v>
      </c>
      <c r="K31" s="110">
        <v>59.855006899999999</v>
      </c>
      <c r="L31" s="110">
        <v>1.2727816000000001</v>
      </c>
      <c r="M31" s="471"/>
      <c r="N31" s="110">
        <v>0.13924850000000003</v>
      </c>
      <c r="O31" s="110">
        <v>11.134062399999999</v>
      </c>
      <c r="P31" s="110">
        <v>3.2683073</v>
      </c>
      <c r="Q31" s="112">
        <f t="shared" si="0"/>
        <v>175.72801290000001</v>
      </c>
      <c r="R31" s="110">
        <v>213.2579748</v>
      </c>
      <c r="S31" s="110">
        <v>0</v>
      </c>
      <c r="T31" s="110">
        <v>49.836751300000003</v>
      </c>
      <c r="U31" s="110">
        <v>6.2488469999999996</v>
      </c>
      <c r="V31" s="110">
        <v>0</v>
      </c>
      <c r="W31" s="110">
        <v>0</v>
      </c>
      <c r="X31" s="110">
        <v>94.49579</v>
      </c>
      <c r="Y31" s="112">
        <f t="shared" si="1"/>
        <v>363.83936310000001</v>
      </c>
      <c r="Z31" s="110">
        <v>61.123620000000003</v>
      </c>
      <c r="AA31" s="85">
        <f>+'A1'!M31+'A2'!Z31+'A3'!Q31+'A3'!Y31+'A3'!Z31</f>
        <v>7422.4456217080033</v>
      </c>
      <c r="AB31" s="129"/>
      <c r="AC31" s="24"/>
    </row>
    <row r="32" spans="1:29" s="7" customFormat="1" ht="16.5" customHeight="1">
      <c r="A32" s="28"/>
      <c r="B32" s="101"/>
      <c r="C32" s="335" t="s">
        <v>47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1.7018979999999999</v>
      </c>
      <c r="K32" s="110">
        <v>0</v>
      </c>
      <c r="L32" s="110">
        <v>8.3779000000000006E-2</v>
      </c>
      <c r="M32" s="471"/>
      <c r="N32" s="110">
        <v>0</v>
      </c>
      <c r="O32" s="110">
        <v>0.76151199999999997</v>
      </c>
      <c r="P32" s="110">
        <v>8.2483730000000008</v>
      </c>
      <c r="Q32" s="112">
        <f t="shared" si="0"/>
        <v>10.795562</v>
      </c>
      <c r="R32" s="110">
        <v>0</v>
      </c>
      <c r="S32" s="110">
        <v>0</v>
      </c>
      <c r="T32" s="110">
        <v>0</v>
      </c>
      <c r="U32" s="110">
        <v>0</v>
      </c>
      <c r="V32" s="110">
        <v>0</v>
      </c>
      <c r="W32" s="110">
        <v>0</v>
      </c>
      <c r="X32" s="110">
        <v>0</v>
      </c>
      <c r="Y32" s="112">
        <f t="shared" si="1"/>
        <v>0</v>
      </c>
      <c r="Z32" s="110">
        <v>5.7370824556904301E-2</v>
      </c>
      <c r="AA32" s="85">
        <f>+'A1'!M32+'A2'!Z32+'A3'!Q32+'A3'!Y32+'A3'!Z32</f>
        <v>3553.8568336663589</v>
      </c>
      <c r="AB32" s="129"/>
      <c r="AC32" s="24"/>
    </row>
    <row r="33" spans="1:29" s="7" customFormat="1" ht="16.5" customHeight="1">
      <c r="A33" s="28"/>
      <c r="B33" s="101"/>
      <c r="C33" s="338" t="s">
        <v>45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1.7018979999999999</v>
      </c>
      <c r="K33" s="110">
        <v>0</v>
      </c>
      <c r="L33" s="110">
        <v>8.3779000000000006E-2</v>
      </c>
      <c r="M33" s="471"/>
      <c r="N33" s="110">
        <v>0</v>
      </c>
      <c r="O33" s="110">
        <v>0.76151199999999997</v>
      </c>
      <c r="P33" s="110">
        <v>8.2483730000000008</v>
      </c>
      <c r="Q33" s="112">
        <f t="shared" si="0"/>
        <v>10.795562</v>
      </c>
      <c r="R33" s="110">
        <v>0</v>
      </c>
      <c r="S33" s="110">
        <v>0</v>
      </c>
      <c r="T33" s="110">
        <v>0</v>
      </c>
      <c r="U33" s="110">
        <v>0</v>
      </c>
      <c r="V33" s="110">
        <v>0</v>
      </c>
      <c r="W33" s="110">
        <v>0</v>
      </c>
      <c r="X33" s="110">
        <v>0</v>
      </c>
      <c r="Y33" s="112">
        <f t="shared" si="1"/>
        <v>0</v>
      </c>
      <c r="Z33" s="110">
        <v>5.7370824556904301E-2</v>
      </c>
      <c r="AA33" s="85">
        <f>+'A1'!M33+'A2'!Z33+'A3'!Q33+'A3'!Y33+'A3'!Z33</f>
        <v>3051.8388305477342</v>
      </c>
      <c r="AB33" s="129"/>
      <c r="AC33" s="24"/>
    </row>
    <row r="34" spans="1:29" s="7" customFormat="1" ht="16.5" customHeight="1">
      <c r="A34" s="28"/>
      <c r="B34" s="101"/>
      <c r="C34" s="338" t="s">
        <v>46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471"/>
      <c r="N34" s="110">
        <v>0</v>
      </c>
      <c r="O34" s="110">
        <v>0</v>
      </c>
      <c r="P34" s="110">
        <v>0</v>
      </c>
      <c r="Q34" s="112">
        <f t="shared" si="0"/>
        <v>0</v>
      </c>
      <c r="R34" s="110">
        <v>0</v>
      </c>
      <c r="S34" s="110">
        <v>0</v>
      </c>
      <c r="T34" s="110">
        <v>0</v>
      </c>
      <c r="U34" s="110">
        <v>0</v>
      </c>
      <c r="V34" s="110">
        <v>0</v>
      </c>
      <c r="W34" s="110">
        <v>0</v>
      </c>
      <c r="X34" s="110">
        <v>0</v>
      </c>
      <c r="Y34" s="112">
        <f t="shared" si="1"/>
        <v>0</v>
      </c>
      <c r="Z34" s="110">
        <v>0</v>
      </c>
      <c r="AA34" s="85">
        <f>+'A1'!M34+'A2'!Z34+'A3'!Q34+'A3'!Y34+'A3'!Z34</f>
        <v>502.0180031186249</v>
      </c>
      <c r="AB34" s="129"/>
      <c r="AC34" s="24"/>
    </row>
    <row r="35" spans="1:29" s="8" customFormat="1" ht="16.5" customHeight="1">
      <c r="A35" s="25"/>
      <c r="B35" s="117"/>
      <c r="C35" s="339" t="s">
        <v>48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471"/>
      <c r="N35" s="110">
        <v>0</v>
      </c>
      <c r="O35" s="110">
        <v>0</v>
      </c>
      <c r="P35" s="110">
        <v>0</v>
      </c>
      <c r="Q35" s="112">
        <f t="shared" si="0"/>
        <v>0</v>
      </c>
      <c r="R35" s="110">
        <v>0</v>
      </c>
      <c r="S35" s="110">
        <v>0</v>
      </c>
      <c r="T35" s="110">
        <v>0</v>
      </c>
      <c r="U35" s="110">
        <v>0</v>
      </c>
      <c r="V35" s="110">
        <v>0</v>
      </c>
      <c r="W35" s="110">
        <v>0</v>
      </c>
      <c r="X35" s="110">
        <v>0</v>
      </c>
      <c r="Y35" s="112">
        <f t="shared" si="1"/>
        <v>0</v>
      </c>
      <c r="Z35" s="110">
        <v>0</v>
      </c>
      <c r="AA35" s="85">
        <f>+'A1'!M35+'A2'!Z35+'A3'!Q35+'A3'!Y35+'A3'!Z35</f>
        <v>74.74369209744053</v>
      </c>
      <c r="AB35" s="130"/>
      <c r="AC35" s="42"/>
    </row>
    <row r="36" spans="1:29" s="7" customFormat="1" ht="16.5" customHeight="1">
      <c r="A36" s="28"/>
      <c r="B36" s="103"/>
      <c r="C36" s="338" t="s">
        <v>49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1.7018979999999999</v>
      </c>
      <c r="K36" s="110">
        <v>0</v>
      </c>
      <c r="L36" s="110">
        <v>8.3779000000000006E-2</v>
      </c>
      <c r="M36" s="471"/>
      <c r="N36" s="110">
        <v>0</v>
      </c>
      <c r="O36" s="110">
        <v>0.76151199999999997</v>
      </c>
      <c r="P36" s="110">
        <v>8.2483730000000008</v>
      </c>
      <c r="Q36" s="112">
        <f t="shared" si="0"/>
        <v>10.795562</v>
      </c>
      <c r="R36" s="110">
        <v>0</v>
      </c>
      <c r="S36" s="110">
        <v>0</v>
      </c>
      <c r="T36" s="110">
        <v>0</v>
      </c>
      <c r="U36" s="110">
        <v>0</v>
      </c>
      <c r="V36" s="110">
        <v>0</v>
      </c>
      <c r="W36" s="110">
        <v>0</v>
      </c>
      <c r="X36" s="110">
        <v>0</v>
      </c>
      <c r="Y36" s="112">
        <f t="shared" si="1"/>
        <v>0</v>
      </c>
      <c r="Z36" s="110">
        <v>0</v>
      </c>
      <c r="AA36" s="85">
        <f>+'A1'!M36+'A2'!Z36+'A3'!Q36+'A3'!Y36+'A3'!Z36</f>
        <v>3010.5125556428543</v>
      </c>
      <c r="AB36" s="129"/>
      <c r="AC36" s="24"/>
    </row>
    <row r="37" spans="1:29" s="7" customFormat="1" ht="16.5" customHeight="1">
      <c r="A37" s="28"/>
      <c r="B37" s="103"/>
      <c r="C37" s="338" t="s">
        <v>50</v>
      </c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  <c r="M37" s="471"/>
      <c r="N37" s="110">
        <v>0</v>
      </c>
      <c r="O37" s="110">
        <v>0</v>
      </c>
      <c r="P37" s="110">
        <v>0</v>
      </c>
      <c r="Q37" s="112">
        <f t="shared" si="0"/>
        <v>0</v>
      </c>
      <c r="R37" s="110">
        <v>0</v>
      </c>
      <c r="S37" s="110">
        <v>0</v>
      </c>
      <c r="T37" s="110">
        <v>0</v>
      </c>
      <c r="U37" s="110">
        <v>0</v>
      </c>
      <c r="V37" s="110">
        <v>0</v>
      </c>
      <c r="W37" s="110">
        <v>0</v>
      </c>
      <c r="X37" s="110">
        <v>0</v>
      </c>
      <c r="Y37" s="112">
        <f t="shared" si="1"/>
        <v>0</v>
      </c>
      <c r="Z37" s="110">
        <v>0</v>
      </c>
      <c r="AA37" s="85">
        <f>+'A1'!M37+'A2'!Z37+'A3'!Q37+'A3'!Y37+'A3'!Z37</f>
        <v>3.6049389999999999</v>
      </c>
      <c r="AB37" s="129"/>
      <c r="AC37" s="24"/>
    </row>
    <row r="38" spans="1:29" s="7" customFormat="1" ht="16.5" customHeight="1">
      <c r="A38" s="28"/>
      <c r="B38" s="103"/>
      <c r="C38" s="338" t="s">
        <v>51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471"/>
      <c r="N38" s="110">
        <v>0</v>
      </c>
      <c r="O38" s="110">
        <v>0</v>
      </c>
      <c r="P38" s="110">
        <v>0</v>
      </c>
      <c r="Q38" s="112">
        <f t="shared" si="0"/>
        <v>0</v>
      </c>
      <c r="R38" s="110">
        <v>0</v>
      </c>
      <c r="S38" s="110">
        <v>0</v>
      </c>
      <c r="T38" s="110">
        <v>0</v>
      </c>
      <c r="U38" s="110">
        <v>0</v>
      </c>
      <c r="V38" s="110">
        <v>0</v>
      </c>
      <c r="W38" s="110">
        <v>0</v>
      </c>
      <c r="X38" s="110">
        <v>0</v>
      </c>
      <c r="Y38" s="112">
        <f t="shared" si="1"/>
        <v>0</v>
      </c>
      <c r="Z38" s="110">
        <v>0</v>
      </c>
      <c r="AA38" s="85">
        <f>+'A1'!M38+'A2'!Z38+'A3'!Q38+'A3'!Y38+'A3'!Z38</f>
        <v>30.508133000000001</v>
      </c>
      <c r="AB38" s="129"/>
      <c r="AC38" s="24"/>
    </row>
    <row r="39" spans="1:29" s="7" customFormat="1" ht="16.5" customHeight="1">
      <c r="A39" s="28"/>
      <c r="B39" s="103"/>
      <c r="C39" s="340" t="s">
        <v>52</v>
      </c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471"/>
      <c r="N39" s="110">
        <v>0</v>
      </c>
      <c r="O39" s="110">
        <v>0</v>
      </c>
      <c r="P39" s="110">
        <v>0</v>
      </c>
      <c r="Q39" s="112">
        <f t="shared" si="0"/>
        <v>0</v>
      </c>
      <c r="R39" s="110">
        <v>0</v>
      </c>
      <c r="S39" s="110">
        <v>0</v>
      </c>
      <c r="T39" s="110">
        <v>0</v>
      </c>
      <c r="U39" s="110">
        <v>0</v>
      </c>
      <c r="V39" s="110">
        <v>0</v>
      </c>
      <c r="W39" s="110">
        <v>0</v>
      </c>
      <c r="X39" s="110">
        <v>0</v>
      </c>
      <c r="Y39" s="112">
        <f t="shared" si="1"/>
        <v>0</v>
      </c>
      <c r="Z39" s="110">
        <v>5.7370824556904301E-2</v>
      </c>
      <c r="AA39" s="85">
        <f>+'A1'!M39+'A2'!Z39+'A3'!Q39+'A3'!Y39+'A3'!Z39</f>
        <v>434.48751392606277</v>
      </c>
      <c r="AB39" s="129"/>
      <c r="AC39" s="24"/>
    </row>
    <row r="40" spans="1:29" s="7" customFormat="1" ht="16.5" customHeight="1">
      <c r="A40" s="28"/>
      <c r="B40" s="103"/>
      <c r="C40" s="341" t="s">
        <v>53</v>
      </c>
      <c r="D40" s="110"/>
      <c r="E40" s="110"/>
      <c r="F40" s="110"/>
      <c r="G40" s="110"/>
      <c r="H40" s="110"/>
      <c r="I40" s="110"/>
      <c r="J40" s="110"/>
      <c r="K40" s="110"/>
      <c r="L40" s="110"/>
      <c r="M40" s="471"/>
      <c r="N40" s="110"/>
      <c r="O40" s="110"/>
      <c r="P40" s="110"/>
      <c r="Q40" s="112">
        <f t="shared" si="0"/>
        <v>0</v>
      </c>
      <c r="R40" s="110"/>
      <c r="S40" s="110"/>
      <c r="T40" s="110"/>
      <c r="U40" s="110"/>
      <c r="V40" s="110"/>
      <c r="W40" s="110"/>
      <c r="X40" s="110"/>
      <c r="Y40" s="112">
        <f t="shared" si="1"/>
        <v>0</v>
      </c>
      <c r="Z40" s="110"/>
      <c r="AA40" s="85">
        <f>+'A1'!M40+'A2'!Z40+'A3'!Q40+'A3'!Y40+'A3'!Z40</f>
        <v>0</v>
      </c>
      <c r="AB40" s="129"/>
      <c r="AC40" s="24"/>
    </row>
    <row r="41" spans="1:29" s="8" customFormat="1" ht="16.5" customHeight="1">
      <c r="A41" s="25"/>
      <c r="B41" s="117"/>
      <c r="C41" s="336" t="s">
        <v>54</v>
      </c>
      <c r="D41" s="110">
        <v>15.0235675</v>
      </c>
      <c r="E41" s="110">
        <v>40.636234999999999</v>
      </c>
      <c r="F41" s="110">
        <v>14.952112699999999</v>
      </c>
      <c r="G41" s="110">
        <v>0.96825300000000003</v>
      </c>
      <c r="H41" s="110">
        <v>0</v>
      </c>
      <c r="I41" s="110">
        <v>31.923910914699999</v>
      </c>
      <c r="J41" s="110">
        <v>0.46601443890000005</v>
      </c>
      <c r="K41" s="110">
        <v>59.946278900000003</v>
      </c>
      <c r="L41" s="110">
        <v>1.3182327647906109</v>
      </c>
      <c r="M41" s="471"/>
      <c r="N41" s="110">
        <v>0.30940849999999998</v>
      </c>
      <c r="O41" s="110">
        <v>11.134062399999999</v>
      </c>
      <c r="P41" s="110">
        <v>4.2349096372005652</v>
      </c>
      <c r="Q41" s="112">
        <f t="shared" si="0"/>
        <v>180.91298575559119</v>
      </c>
      <c r="R41" s="110">
        <v>213.2579748</v>
      </c>
      <c r="S41" s="110">
        <v>0</v>
      </c>
      <c r="T41" s="110">
        <v>49.836751300000003</v>
      </c>
      <c r="U41" s="110">
        <v>6.2488469999999996</v>
      </c>
      <c r="V41" s="110">
        <v>0</v>
      </c>
      <c r="W41" s="110">
        <v>0</v>
      </c>
      <c r="X41" s="110">
        <v>116.20362602</v>
      </c>
      <c r="Y41" s="112">
        <f t="shared" si="1"/>
        <v>385.54719912000002</v>
      </c>
      <c r="Z41" s="110">
        <v>61.123620000000003</v>
      </c>
      <c r="AA41" s="85">
        <f>+'A1'!M41+'A2'!Z41+'A3'!Q41+'A3'!Y41+'A3'!Z41</f>
        <v>6751.5015160527428</v>
      </c>
      <c r="AB41" s="130"/>
      <c r="AC41" s="42"/>
    </row>
    <row r="42" spans="1:29" s="11" customFormat="1" ht="16.5" customHeight="1">
      <c r="A42" s="38"/>
      <c r="B42" s="118"/>
      <c r="C42" s="338" t="s">
        <v>45</v>
      </c>
      <c r="D42" s="437">
        <v>15.0235675</v>
      </c>
      <c r="E42" s="437">
        <v>40.636234999999999</v>
      </c>
      <c r="F42" s="437">
        <v>14.952112699999999</v>
      </c>
      <c r="G42" s="437">
        <v>0.96825300000000003</v>
      </c>
      <c r="H42" s="437">
        <v>0</v>
      </c>
      <c r="I42" s="437">
        <v>31.923910914699999</v>
      </c>
      <c r="J42" s="437">
        <v>0.46601443890000005</v>
      </c>
      <c r="K42" s="437">
        <v>59.946278900000003</v>
      </c>
      <c r="L42" s="437">
        <v>1.3182327647906109</v>
      </c>
      <c r="M42" s="472"/>
      <c r="N42" s="437">
        <v>0.30940849999999998</v>
      </c>
      <c r="O42" s="437">
        <v>11.134062399999999</v>
      </c>
      <c r="P42" s="437">
        <v>4.2349096372005652</v>
      </c>
      <c r="Q42" s="440">
        <f t="shared" si="0"/>
        <v>180.91298575559119</v>
      </c>
      <c r="R42" s="437">
        <v>213.2579748</v>
      </c>
      <c r="S42" s="437">
        <v>0</v>
      </c>
      <c r="T42" s="437">
        <v>49.836751300000003</v>
      </c>
      <c r="U42" s="437">
        <v>6.2488469999999996</v>
      </c>
      <c r="V42" s="437">
        <v>0</v>
      </c>
      <c r="W42" s="437">
        <v>0</v>
      </c>
      <c r="X42" s="437">
        <v>116.20362602</v>
      </c>
      <c r="Y42" s="440">
        <f t="shared" si="1"/>
        <v>385.54719912000002</v>
      </c>
      <c r="Z42" s="437">
        <v>61.123620000000003</v>
      </c>
      <c r="AA42" s="85">
        <f>+'A1'!M42+'A2'!Z42+'A3'!Q42+'A3'!Y42+'A3'!Z42</f>
        <v>6523.0347313662332</v>
      </c>
      <c r="AB42" s="131"/>
      <c r="AC42" s="43"/>
    </row>
    <row r="43" spans="1:29" s="7" customFormat="1" ht="16.5" customHeight="1">
      <c r="A43" s="28"/>
      <c r="B43" s="103"/>
      <c r="C43" s="338" t="s">
        <v>46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471"/>
      <c r="N43" s="110">
        <v>0</v>
      </c>
      <c r="O43" s="110">
        <v>0</v>
      </c>
      <c r="P43" s="110">
        <v>0</v>
      </c>
      <c r="Q43" s="112">
        <f t="shared" si="0"/>
        <v>0</v>
      </c>
      <c r="R43" s="110">
        <v>0</v>
      </c>
      <c r="S43" s="110">
        <v>0</v>
      </c>
      <c r="T43" s="110">
        <v>0</v>
      </c>
      <c r="U43" s="110">
        <v>0</v>
      </c>
      <c r="V43" s="110">
        <v>0</v>
      </c>
      <c r="W43" s="110">
        <v>0</v>
      </c>
      <c r="X43" s="110">
        <v>0</v>
      </c>
      <c r="Y43" s="112">
        <f t="shared" si="1"/>
        <v>0</v>
      </c>
      <c r="Z43" s="110">
        <v>0</v>
      </c>
      <c r="AA43" s="85">
        <f>+'A1'!M43+'A2'!Z43+'A3'!Q43+'A3'!Y43+'A3'!Z43</f>
        <v>228.46678468651018</v>
      </c>
      <c r="AB43" s="129"/>
      <c r="AC43" s="24"/>
    </row>
    <row r="44" spans="1:29" s="8" customFormat="1" ht="24.95" customHeight="1">
      <c r="A44" s="25"/>
      <c r="B44" s="120"/>
      <c r="C44" s="336" t="s">
        <v>55</v>
      </c>
      <c r="D44" s="112">
        <f t="shared" ref="D44:J44" si="4">+SUM(D41,D32,D29)</f>
        <v>30.047135000000001</v>
      </c>
      <c r="E44" s="112">
        <f t="shared" si="4"/>
        <v>81.272469999999998</v>
      </c>
      <c r="F44" s="112">
        <f t="shared" si="4"/>
        <v>29.819655399999998</v>
      </c>
      <c r="G44" s="112">
        <f t="shared" si="4"/>
        <v>0.96825300000000003</v>
      </c>
      <c r="H44" s="112">
        <f t="shared" si="4"/>
        <v>0</v>
      </c>
      <c r="I44" s="112">
        <f t="shared" si="4"/>
        <v>61.443802714699999</v>
      </c>
      <c r="J44" s="112">
        <f t="shared" si="4"/>
        <v>2.1792816389</v>
      </c>
      <c r="K44" s="112">
        <f t="shared" ref="K44:Z44" si="5">+SUM(K41,K32,K29)</f>
        <v>119.8012858</v>
      </c>
      <c r="L44" s="112">
        <f t="shared" si="5"/>
        <v>2.6747933647906112</v>
      </c>
      <c r="M44" s="473"/>
      <c r="N44" s="112">
        <f t="shared" si="5"/>
        <v>0.44865699999999997</v>
      </c>
      <c r="O44" s="112">
        <f t="shared" si="5"/>
        <v>23.029636799999999</v>
      </c>
      <c r="P44" s="112">
        <f t="shared" si="5"/>
        <v>15.751589937200567</v>
      </c>
      <c r="Q44" s="112">
        <f t="shared" si="0"/>
        <v>367.43656065559117</v>
      </c>
      <c r="R44" s="112">
        <f t="shared" si="5"/>
        <v>426.5159496</v>
      </c>
      <c r="S44" s="112">
        <f t="shared" si="5"/>
        <v>0</v>
      </c>
      <c r="T44" s="112">
        <f t="shared" si="5"/>
        <v>99.673502600000006</v>
      </c>
      <c r="U44" s="112">
        <f t="shared" si="5"/>
        <v>12.497693999999999</v>
      </c>
      <c r="V44" s="112">
        <f>+SUM(V41,V32,V29)</f>
        <v>0</v>
      </c>
      <c r="W44" s="112">
        <f t="shared" si="5"/>
        <v>0</v>
      </c>
      <c r="X44" s="112">
        <f t="shared" si="5"/>
        <v>210.69941602</v>
      </c>
      <c r="Y44" s="112">
        <f t="shared" si="1"/>
        <v>749.38656222000009</v>
      </c>
      <c r="Z44" s="112">
        <f t="shared" si="5"/>
        <v>122.3046108245569</v>
      </c>
      <c r="AA44" s="443">
        <f>+'A1'!M44+'A2'!Z44+'A3'!Q44+'A3'!Y44+'A3'!Z44</f>
        <v>17768.645252427104</v>
      </c>
      <c r="AB44" s="107"/>
      <c r="AC44" s="42"/>
    </row>
    <row r="45" spans="1:29" s="176" customFormat="1" ht="16.5" customHeight="1">
      <c r="A45" s="170"/>
      <c r="B45" s="167"/>
      <c r="C45" s="432" t="s">
        <v>56</v>
      </c>
      <c r="D45" s="441">
        <v>0</v>
      </c>
      <c r="E45" s="441">
        <v>0</v>
      </c>
      <c r="F45" s="441">
        <v>0</v>
      </c>
      <c r="G45" s="441">
        <v>0</v>
      </c>
      <c r="H45" s="441">
        <v>0</v>
      </c>
      <c r="I45" s="441">
        <v>0</v>
      </c>
      <c r="J45" s="441">
        <v>0</v>
      </c>
      <c r="K45" s="441">
        <v>0</v>
      </c>
      <c r="L45" s="441">
        <v>0</v>
      </c>
      <c r="M45" s="474"/>
      <c r="N45" s="441">
        <v>0</v>
      </c>
      <c r="O45" s="441">
        <v>0</v>
      </c>
      <c r="P45" s="441">
        <v>0</v>
      </c>
      <c r="Q45" s="441">
        <f t="shared" si="0"/>
        <v>0</v>
      </c>
      <c r="R45" s="441">
        <v>0</v>
      </c>
      <c r="S45" s="441">
        <v>0</v>
      </c>
      <c r="T45" s="441">
        <v>0</v>
      </c>
      <c r="U45" s="441">
        <v>0</v>
      </c>
      <c r="V45" s="441">
        <v>0</v>
      </c>
      <c r="W45" s="441">
        <v>0</v>
      </c>
      <c r="X45" s="441">
        <v>0</v>
      </c>
      <c r="Y45" s="441">
        <f t="shared" si="1"/>
        <v>0</v>
      </c>
      <c r="Z45" s="438">
        <v>0</v>
      </c>
      <c r="AA45" s="172">
        <f>+'A1'!M45+'A2'!Z45+'A3'!Q45+'A3'!Y45+'A3'!Z45</f>
        <v>0</v>
      </c>
      <c r="AB45" s="173"/>
      <c r="AC45" s="174"/>
    </row>
    <row r="46" spans="1:29" s="176" customFormat="1" ht="16.5" customHeight="1">
      <c r="A46" s="170"/>
      <c r="B46" s="171"/>
      <c r="C46" s="389" t="s">
        <v>57</v>
      </c>
      <c r="D46" s="444">
        <v>15.0235675</v>
      </c>
      <c r="E46" s="444">
        <v>40.636234999999999</v>
      </c>
      <c r="F46" s="444">
        <v>14.8675427</v>
      </c>
      <c r="G46" s="444">
        <v>0</v>
      </c>
      <c r="H46" s="444">
        <v>0</v>
      </c>
      <c r="I46" s="444">
        <v>31.779885914699999</v>
      </c>
      <c r="J46" s="444">
        <v>1.1369199999999999E-2</v>
      </c>
      <c r="K46" s="444">
        <v>59.6584389</v>
      </c>
      <c r="L46" s="444">
        <v>1.2500776</v>
      </c>
      <c r="M46" s="475"/>
      <c r="N46" s="444">
        <v>0.13615550000000001</v>
      </c>
      <c r="O46" s="444">
        <v>11.134062399999999</v>
      </c>
      <c r="P46" s="444">
        <v>3.2683073</v>
      </c>
      <c r="Q46" s="441">
        <f t="shared" si="0"/>
        <v>177.76564201470001</v>
      </c>
      <c r="R46" s="444">
        <v>213.2579748</v>
      </c>
      <c r="S46" s="444">
        <v>0</v>
      </c>
      <c r="T46" s="444">
        <v>49.836751300000003</v>
      </c>
      <c r="U46" s="444">
        <v>6.2488469999999996</v>
      </c>
      <c r="V46" s="444">
        <v>0</v>
      </c>
      <c r="W46" s="444">
        <v>0</v>
      </c>
      <c r="X46" s="444">
        <v>116.20362602</v>
      </c>
      <c r="Y46" s="441">
        <f t="shared" si="1"/>
        <v>385.54719912000002</v>
      </c>
      <c r="Z46" s="439">
        <v>61.123620000000003</v>
      </c>
      <c r="AA46" s="172">
        <f>+'A1'!M46+'A2'!Z46+'A3'!Q46+'A3'!Y46+'A3'!Z46</f>
        <v>2981.3260540773454</v>
      </c>
      <c r="AB46" s="175"/>
      <c r="AC46" s="174"/>
    </row>
    <row r="47" spans="1:29" s="176" customFormat="1" ht="16.5" customHeight="1">
      <c r="A47" s="170"/>
      <c r="B47" s="171"/>
      <c r="C47" s="389" t="s">
        <v>59</v>
      </c>
      <c r="D47" s="445">
        <v>30.047135000000001</v>
      </c>
      <c r="E47" s="445">
        <v>81.272469999999998</v>
      </c>
      <c r="F47" s="445">
        <v>29.735085399999999</v>
      </c>
      <c r="G47" s="445">
        <v>0</v>
      </c>
      <c r="H47" s="445">
        <v>0</v>
      </c>
      <c r="I47" s="445">
        <v>60.168778379199999</v>
      </c>
      <c r="J47" s="445">
        <v>0.47738363890000002</v>
      </c>
      <c r="K47" s="445">
        <v>119.316878</v>
      </c>
      <c r="L47" s="445">
        <v>2.5001552</v>
      </c>
      <c r="M47" s="478"/>
      <c r="N47" s="445">
        <v>0.27231100000000003</v>
      </c>
      <c r="O47" s="445">
        <v>22.268124799999999</v>
      </c>
      <c r="P47" s="445">
        <v>6.5366146000000001</v>
      </c>
      <c r="Q47" s="487">
        <v>0</v>
      </c>
      <c r="R47" s="445">
        <v>426.51594999999998</v>
      </c>
      <c r="S47" s="445">
        <v>0</v>
      </c>
      <c r="T47" s="445">
        <v>99.673502600000006</v>
      </c>
      <c r="U47" s="445">
        <v>12.497693999999999</v>
      </c>
      <c r="V47" s="445">
        <v>0</v>
      </c>
      <c r="W47" s="445">
        <v>0</v>
      </c>
      <c r="X47" s="445">
        <v>210.69941499999999</v>
      </c>
      <c r="Y47" s="487">
        <v>0</v>
      </c>
      <c r="Z47" s="487">
        <v>122.27587979781143</v>
      </c>
      <c r="AA47" s="172">
        <f>+'A1'!M47+'A2'!Z47+'A3'!Q47+'A3'!Y47+'A3'!Z47</f>
        <v>5677.9309222744232</v>
      </c>
      <c r="AB47" s="446"/>
      <c r="AC47" s="174"/>
    </row>
    <row r="48" spans="1:29" s="7" customFormat="1" ht="24.95" customHeight="1">
      <c r="A48" s="28"/>
      <c r="B48" s="101"/>
      <c r="C48" s="345" t="s">
        <v>60</v>
      </c>
      <c r="D48" s="71"/>
      <c r="E48" s="71"/>
      <c r="F48" s="71"/>
      <c r="G48" s="71"/>
      <c r="H48" s="71"/>
      <c r="I48" s="71"/>
      <c r="J48" s="71"/>
      <c r="K48" s="71"/>
      <c r="L48" s="71"/>
      <c r="M48" s="476"/>
      <c r="N48" s="71"/>
      <c r="O48" s="71"/>
      <c r="P48" s="71"/>
      <c r="Q48" s="112"/>
      <c r="R48" s="71"/>
      <c r="S48" s="71"/>
      <c r="T48" s="71"/>
      <c r="U48" s="71"/>
      <c r="V48" s="71"/>
      <c r="W48" s="71"/>
      <c r="X48" s="71"/>
      <c r="Y48" s="112"/>
      <c r="Z48" s="110"/>
      <c r="AA48" s="85"/>
      <c r="AB48" s="102"/>
      <c r="AC48" s="24"/>
    </row>
    <row r="49" spans="1:29" s="7" customFormat="1" ht="16.5" customHeight="1">
      <c r="A49" s="28"/>
      <c r="B49" s="103"/>
      <c r="C49" s="338" t="s">
        <v>61</v>
      </c>
      <c r="D49" s="71">
        <v>30.047135000000001</v>
      </c>
      <c r="E49" s="71">
        <v>81.272469999999998</v>
      </c>
      <c r="F49" s="71">
        <v>29.819655399999998</v>
      </c>
      <c r="G49" s="71">
        <v>0</v>
      </c>
      <c r="H49" s="71">
        <v>0</v>
      </c>
      <c r="I49" s="71">
        <v>60.168778379199999</v>
      </c>
      <c r="J49" s="71">
        <v>2.2738399999999999E-2</v>
      </c>
      <c r="K49" s="71">
        <v>119.316878</v>
      </c>
      <c r="L49" s="71">
        <v>2.591014364790611</v>
      </c>
      <c r="M49" s="476"/>
      <c r="N49" s="71">
        <v>0.44865700000000003</v>
      </c>
      <c r="O49" s="71">
        <v>23.029636799999999</v>
      </c>
      <c r="P49" s="71">
        <v>7.5249529847567853</v>
      </c>
      <c r="Q49" s="112">
        <f t="shared" si="0"/>
        <v>354.24191632874744</v>
      </c>
      <c r="R49" s="71">
        <v>426.5159496</v>
      </c>
      <c r="S49" s="71">
        <v>0</v>
      </c>
      <c r="T49" s="71">
        <v>99.673502600000006</v>
      </c>
      <c r="U49" s="71">
        <v>12.497693999999999</v>
      </c>
      <c r="V49" s="71">
        <v>0</v>
      </c>
      <c r="W49" s="71">
        <v>0</v>
      </c>
      <c r="X49" s="71">
        <v>210.69941602</v>
      </c>
      <c r="Y49" s="112">
        <f t="shared" si="1"/>
        <v>749.38656222000009</v>
      </c>
      <c r="Z49" s="110">
        <v>122.24724000000001</v>
      </c>
      <c r="AA49" s="85">
        <f>+'A1'!M49+'A2'!Z49+'A3'!Q49+'A3'!Y49+'A3'!Z49</f>
        <v>7118.3123338338473</v>
      </c>
      <c r="AB49" s="102"/>
      <c r="AC49" s="24"/>
    </row>
    <row r="50" spans="1:29" s="7" customFormat="1" ht="16.5" customHeight="1">
      <c r="A50" s="28"/>
      <c r="B50" s="103"/>
      <c r="C50" s="338" t="s">
        <v>62</v>
      </c>
      <c r="D50" s="71">
        <v>0</v>
      </c>
      <c r="E50" s="71">
        <v>0</v>
      </c>
      <c r="F50" s="71">
        <v>0</v>
      </c>
      <c r="G50" s="71">
        <v>0.96825300000000003</v>
      </c>
      <c r="H50" s="71">
        <v>0</v>
      </c>
      <c r="I50" s="71">
        <v>1.2750243355000002</v>
      </c>
      <c r="J50" s="71">
        <v>2.1565432388999999</v>
      </c>
      <c r="K50" s="71">
        <v>0.48440800000000001</v>
      </c>
      <c r="L50" s="71">
        <v>8.3779000000000006E-2</v>
      </c>
      <c r="M50" s="476"/>
      <c r="N50" s="71">
        <v>0</v>
      </c>
      <c r="O50" s="71">
        <v>0</v>
      </c>
      <c r="P50" s="71">
        <v>8.2266369524437799</v>
      </c>
      <c r="Q50" s="112">
        <f t="shared" si="0"/>
        <v>13.19464452684378</v>
      </c>
      <c r="R50" s="71">
        <v>0</v>
      </c>
      <c r="S50" s="71">
        <v>0</v>
      </c>
      <c r="T50" s="71">
        <v>0</v>
      </c>
      <c r="U50" s="71">
        <v>0</v>
      </c>
      <c r="V50" s="71">
        <v>0</v>
      </c>
      <c r="W50" s="71">
        <v>0</v>
      </c>
      <c r="X50" s="71">
        <v>0</v>
      </c>
      <c r="Y50" s="112">
        <f t="shared" si="1"/>
        <v>0</v>
      </c>
      <c r="Z50" s="110">
        <v>5.7370824556904301E-2</v>
      </c>
      <c r="AA50" s="85">
        <f>+'A1'!M50+'A2'!Z50+'A3'!Q50+'A3'!Y50+'A3'!Z50</f>
        <v>10369.929850136214</v>
      </c>
      <c r="AB50" s="102"/>
      <c r="AC50" s="24"/>
    </row>
    <row r="51" spans="1:29" s="7" customFormat="1" ht="16.5" customHeight="1">
      <c r="A51" s="28"/>
      <c r="B51" s="101"/>
      <c r="C51" s="338" t="s">
        <v>63</v>
      </c>
      <c r="D51" s="71">
        <v>0</v>
      </c>
      <c r="E51" s="71">
        <v>0</v>
      </c>
      <c r="F51" s="71">
        <v>0</v>
      </c>
      <c r="G51" s="71">
        <v>0</v>
      </c>
      <c r="H51" s="71">
        <v>0</v>
      </c>
      <c r="I51" s="71">
        <v>0</v>
      </c>
      <c r="J51" s="71">
        <v>0</v>
      </c>
      <c r="K51" s="71">
        <v>0</v>
      </c>
      <c r="L51" s="71">
        <v>0</v>
      </c>
      <c r="M51" s="476"/>
      <c r="N51" s="71">
        <v>0</v>
      </c>
      <c r="O51" s="71">
        <v>0</v>
      </c>
      <c r="P51" s="71">
        <v>0</v>
      </c>
      <c r="Q51" s="112">
        <f t="shared" si="0"/>
        <v>0</v>
      </c>
      <c r="R51" s="71">
        <v>0</v>
      </c>
      <c r="S51" s="71">
        <v>0</v>
      </c>
      <c r="T51" s="71">
        <v>0</v>
      </c>
      <c r="U51" s="71">
        <v>0</v>
      </c>
      <c r="V51" s="71">
        <v>0</v>
      </c>
      <c r="W51" s="71">
        <v>0</v>
      </c>
      <c r="X51" s="71">
        <v>0</v>
      </c>
      <c r="Y51" s="112">
        <f t="shared" si="1"/>
        <v>0</v>
      </c>
      <c r="Z51" s="110">
        <v>0</v>
      </c>
      <c r="AA51" s="85">
        <f>+'A1'!M51+'A2'!Z51+'A3'!Q51+'A3'!Y51+'A3'!Z51</f>
        <v>280.40306796070905</v>
      </c>
      <c r="AB51" s="102"/>
      <c r="AC51" s="24"/>
    </row>
    <row r="52" spans="1:29" s="8" customFormat="1" ht="36.950000000000003" customHeight="1">
      <c r="A52" s="25"/>
      <c r="B52" s="106"/>
      <c r="C52" s="344" t="s">
        <v>64</v>
      </c>
      <c r="D52" s="79"/>
      <c r="E52" s="79"/>
      <c r="F52" s="79"/>
      <c r="G52" s="79"/>
      <c r="H52" s="79"/>
      <c r="I52" s="79"/>
      <c r="J52" s="79"/>
      <c r="K52" s="79"/>
      <c r="L52" s="79"/>
      <c r="M52" s="479"/>
      <c r="N52" s="79"/>
      <c r="O52" s="79"/>
      <c r="P52" s="79"/>
      <c r="Q52" s="80"/>
      <c r="R52" s="79"/>
      <c r="S52" s="79"/>
      <c r="T52" s="79"/>
      <c r="U52" s="79"/>
      <c r="V52" s="79"/>
      <c r="W52" s="79"/>
      <c r="X52" s="79"/>
      <c r="Y52" s="80"/>
      <c r="Z52" s="115"/>
      <c r="AA52" s="85"/>
      <c r="AB52" s="107"/>
      <c r="AC52" s="42"/>
    </row>
    <row r="53" spans="1:29" s="7" customFormat="1" ht="16.5" customHeight="1">
      <c r="A53" s="28"/>
      <c r="B53" s="101"/>
      <c r="C53" s="335" t="s">
        <v>44</v>
      </c>
      <c r="D53" s="71">
        <v>0.65075700000000003</v>
      </c>
      <c r="E53" s="71">
        <v>179.90128256884191</v>
      </c>
      <c r="F53" s="71">
        <v>1213.2240948005126</v>
      </c>
      <c r="G53" s="71">
        <v>0.61878160493500312</v>
      </c>
      <c r="H53" s="71">
        <v>25.574363000000002</v>
      </c>
      <c r="I53" s="71">
        <v>1215.7862793722147</v>
      </c>
      <c r="J53" s="71">
        <v>14.926491513690745</v>
      </c>
      <c r="K53" s="71">
        <v>2.3993329999999999</v>
      </c>
      <c r="L53" s="71">
        <v>99.399433648457716</v>
      </c>
      <c r="M53" s="476"/>
      <c r="N53" s="71">
        <v>56.417841762099023</v>
      </c>
      <c r="O53" s="71">
        <v>4.2019329999999995</v>
      </c>
      <c r="P53" s="71">
        <v>628.34238607084365</v>
      </c>
      <c r="Q53" s="112">
        <f t="shared" si="0"/>
        <v>3441.4429773415959</v>
      </c>
      <c r="R53" s="71">
        <v>0</v>
      </c>
      <c r="S53" s="71">
        <v>0</v>
      </c>
      <c r="T53" s="71">
        <v>0</v>
      </c>
      <c r="U53" s="71">
        <v>0</v>
      </c>
      <c r="V53" s="71">
        <v>0</v>
      </c>
      <c r="W53" s="71">
        <v>0</v>
      </c>
      <c r="X53" s="71">
        <v>0</v>
      </c>
      <c r="Y53" s="112">
        <f t="shared" si="1"/>
        <v>0</v>
      </c>
      <c r="Z53" s="110">
        <v>2.2783022082791256</v>
      </c>
      <c r="AA53" s="85">
        <f>+'A1'!M53+'A2'!Z53+'A3'!Q53+'A3'!Y53+'A3'!Z53</f>
        <v>117265.79306368669</v>
      </c>
      <c r="AB53" s="129"/>
      <c r="AC53" s="24"/>
    </row>
    <row r="54" spans="1:29" s="7" customFormat="1" ht="16.5" customHeight="1">
      <c r="A54" s="28"/>
      <c r="B54" s="103"/>
      <c r="C54" s="338" t="s">
        <v>45</v>
      </c>
      <c r="D54" s="71">
        <v>0</v>
      </c>
      <c r="E54" s="71">
        <v>0</v>
      </c>
      <c r="F54" s="71">
        <v>0</v>
      </c>
      <c r="G54" s="71">
        <v>0</v>
      </c>
      <c r="H54" s="71">
        <v>0</v>
      </c>
      <c r="I54" s="71">
        <v>0</v>
      </c>
      <c r="J54" s="71">
        <v>0</v>
      </c>
      <c r="K54" s="71">
        <v>0</v>
      </c>
      <c r="L54" s="71">
        <v>0</v>
      </c>
      <c r="M54" s="476"/>
      <c r="N54" s="71">
        <v>0</v>
      </c>
      <c r="O54" s="71">
        <v>0</v>
      </c>
      <c r="P54" s="71">
        <v>0</v>
      </c>
      <c r="Q54" s="112">
        <f t="shared" si="0"/>
        <v>0</v>
      </c>
      <c r="R54" s="71">
        <v>0</v>
      </c>
      <c r="S54" s="71">
        <v>0</v>
      </c>
      <c r="T54" s="71">
        <v>0</v>
      </c>
      <c r="U54" s="71">
        <v>0</v>
      </c>
      <c r="V54" s="71">
        <v>0</v>
      </c>
      <c r="W54" s="71">
        <v>0</v>
      </c>
      <c r="X54" s="71">
        <v>0</v>
      </c>
      <c r="Y54" s="112">
        <f t="shared" si="1"/>
        <v>0</v>
      </c>
      <c r="Z54" s="110">
        <v>0</v>
      </c>
      <c r="AA54" s="85">
        <f>+'A1'!M54+'A2'!Z54+'A3'!Q54+'A3'!Y54+'A3'!Z54</f>
        <v>18850.709544334688</v>
      </c>
      <c r="AB54" s="129"/>
      <c r="AC54" s="24"/>
    </row>
    <row r="55" spans="1:29" s="7" customFormat="1" ht="16.5" customHeight="1">
      <c r="A55" s="28"/>
      <c r="B55" s="103"/>
      <c r="C55" s="338" t="s">
        <v>46</v>
      </c>
      <c r="D55" s="71">
        <v>0.65075700000000003</v>
      </c>
      <c r="E55" s="71">
        <v>179.90128256884191</v>
      </c>
      <c r="F55" s="71">
        <v>1213.2240948005126</v>
      </c>
      <c r="G55" s="71">
        <v>0.61878160493500312</v>
      </c>
      <c r="H55" s="71">
        <v>25.574363000000002</v>
      </c>
      <c r="I55" s="71">
        <v>1215.7862793722147</v>
      </c>
      <c r="J55" s="71">
        <v>14.926491513690745</v>
      </c>
      <c r="K55" s="71">
        <v>2.3993329999999999</v>
      </c>
      <c r="L55" s="71">
        <v>99.399433648457716</v>
      </c>
      <c r="M55" s="476"/>
      <c r="N55" s="71">
        <v>56.417841762099023</v>
      </c>
      <c r="O55" s="71">
        <v>4.2019329999999995</v>
      </c>
      <c r="P55" s="71">
        <v>628.34238607084365</v>
      </c>
      <c r="Q55" s="112">
        <f t="shared" si="0"/>
        <v>3441.4429773415959</v>
      </c>
      <c r="R55" s="71">
        <v>0</v>
      </c>
      <c r="S55" s="71">
        <v>0</v>
      </c>
      <c r="T55" s="71">
        <v>0</v>
      </c>
      <c r="U55" s="71">
        <v>0</v>
      </c>
      <c r="V55" s="71">
        <v>0</v>
      </c>
      <c r="W55" s="71">
        <v>0</v>
      </c>
      <c r="X55" s="71">
        <v>0</v>
      </c>
      <c r="Y55" s="112">
        <f t="shared" si="1"/>
        <v>0</v>
      </c>
      <c r="Z55" s="110">
        <v>2.2783022082791256</v>
      </c>
      <c r="AA55" s="85">
        <f>+'A1'!M55+'A2'!Z55+'A3'!Q55+'A3'!Y55+'A3'!Z55</f>
        <v>98415.083519352003</v>
      </c>
      <c r="AB55" s="129"/>
      <c r="AC55" s="24"/>
    </row>
    <row r="56" spans="1:29" s="7" customFormat="1" ht="16.5" customHeight="1">
      <c r="A56" s="28"/>
      <c r="B56" s="101"/>
      <c r="C56" s="335" t="s">
        <v>47</v>
      </c>
      <c r="D56" s="71">
        <v>0</v>
      </c>
      <c r="E56" s="71">
        <v>0</v>
      </c>
      <c r="F56" s="71">
        <v>237.72051338338775</v>
      </c>
      <c r="G56" s="71">
        <v>0</v>
      </c>
      <c r="H56" s="71">
        <v>4.4319040094276456</v>
      </c>
      <c r="I56" s="71">
        <v>226.4931266673818</v>
      </c>
      <c r="J56" s="71">
        <v>1.3888279780179746</v>
      </c>
      <c r="K56" s="71">
        <v>0</v>
      </c>
      <c r="L56" s="71">
        <v>0</v>
      </c>
      <c r="M56" s="476"/>
      <c r="N56" s="71">
        <v>0</v>
      </c>
      <c r="O56" s="71">
        <v>0</v>
      </c>
      <c r="P56" s="71">
        <v>13.985003009537229</v>
      </c>
      <c r="Q56" s="112">
        <f t="shared" si="0"/>
        <v>484.01937504775242</v>
      </c>
      <c r="R56" s="71">
        <v>0</v>
      </c>
      <c r="S56" s="71">
        <v>0</v>
      </c>
      <c r="T56" s="71">
        <v>0</v>
      </c>
      <c r="U56" s="71">
        <v>0</v>
      </c>
      <c r="V56" s="71">
        <v>0</v>
      </c>
      <c r="W56" s="71">
        <v>0</v>
      </c>
      <c r="X56" s="71">
        <v>0</v>
      </c>
      <c r="Y56" s="112">
        <f t="shared" si="1"/>
        <v>0</v>
      </c>
      <c r="Z56" s="110">
        <v>51.662577868239651</v>
      </c>
      <c r="AA56" s="85">
        <f>+'A1'!M56+'A2'!Z56+'A3'!Q56+'A3'!Y56+'A3'!Z56</f>
        <v>14730.346781252483</v>
      </c>
      <c r="AB56" s="129"/>
      <c r="AC56" s="24"/>
    </row>
    <row r="57" spans="1:29" s="7" customFormat="1" ht="16.5" customHeight="1">
      <c r="A57" s="28"/>
      <c r="B57" s="101"/>
      <c r="C57" s="338" t="s">
        <v>45</v>
      </c>
      <c r="D57" s="71">
        <v>0</v>
      </c>
      <c r="E57" s="71">
        <v>0</v>
      </c>
      <c r="F57" s="71">
        <v>6.3806557729</v>
      </c>
      <c r="G57" s="71">
        <v>0</v>
      </c>
      <c r="H57" s="71">
        <v>0</v>
      </c>
      <c r="I57" s="71">
        <v>0</v>
      </c>
      <c r="J57" s="71">
        <v>0.66025699999999998</v>
      </c>
      <c r="K57" s="71">
        <v>0</v>
      </c>
      <c r="L57" s="71">
        <v>0</v>
      </c>
      <c r="M57" s="476"/>
      <c r="N57" s="71">
        <v>0</v>
      </c>
      <c r="O57" s="71">
        <v>0</v>
      </c>
      <c r="P57" s="71">
        <v>0</v>
      </c>
      <c r="Q57" s="112">
        <f t="shared" si="0"/>
        <v>7.0409127728999996</v>
      </c>
      <c r="R57" s="71">
        <v>0</v>
      </c>
      <c r="S57" s="71">
        <v>0</v>
      </c>
      <c r="T57" s="71">
        <v>0</v>
      </c>
      <c r="U57" s="71">
        <v>0</v>
      </c>
      <c r="V57" s="71">
        <v>0</v>
      </c>
      <c r="W57" s="71">
        <v>0</v>
      </c>
      <c r="X57" s="71">
        <v>0</v>
      </c>
      <c r="Y57" s="112">
        <f t="shared" si="1"/>
        <v>0</v>
      </c>
      <c r="Z57" s="110">
        <v>0</v>
      </c>
      <c r="AA57" s="85">
        <f>+'A1'!M57+'A2'!Z57+'A3'!Q57+'A3'!Y57+'A3'!Z57</f>
        <v>5929.9081238251611</v>
      </c>
      <c r="AB57" s="129"/>
      <c r="AC57" s="24"/>
    </row>
    <row r="58" spans="1:29" s="7" customFormat="1" ht="16.5" customHeight="1">
      <c r="A58" s="28"/>
      <c r="B58" s="101"/>
      <c r="C58" s="338" t="s">
        <v>46</v>
      </c>
      <c r="D58" s="71">
        <v>0</v>
      </c>
      <c r="E58" s="71">
        <v>0</v>
      </c>
      <c r="F58" s="71">
        <v>231.33985761048774</v>
      </c>
      <c r="G58" s="71">
        <v>0</v>
      </c>
      <c r="H58" s="71">
        <v>4.4319040094276456</v>
      </c>
      <c r="I58" s="71">
        <v>226.4931266673818</v>
      </c>
      <c r="J58" s="71">
        <v>0.72857097801797455</v>
      </c>
      <c r="K58" s="71">
        <v>0</v>
      </c>
      <c r="L58" s="71">
        <v>0</v>
      </c>
      <c r="M58" s="476"/>
      <c r="N58" s="71">
        <v>0</v>
      </c>
      <c r="O58" s="71">
        <v>0</v>
      </c>
      <c r="P58" s="71">
        <v>13.985003009537229</v>
      </c>
      <c r="Q58" s="112">
        <f t="shared" si="0"/>
        <v>476.9784622748524</v>
      </c>
      <c r="R58" s="71">
        <v>0</v>
      </c>
      <c r="S58" s="71">
        <v>0</v>
      </c>
      <c r="T58" s="71">
        <v>0</v>
      </c>
      <c r="U58" s="71">
        <v>0</v>
      </c>
      <c r="V58" s="71">
        <v>0</v>
      </c>
      <c r="W58" s="71">
        <v>0</v>
      </c>
      <c r="X58" s="71">
        <v>0</v>
      </c>
      <c r="Y58" s="112">
        <f t="shared" si="1"/>
        <v>0</v>
      </c>
      <c r="Z58" s="110">
        <v>51.662577868239651</v>
      </c>
      <c r="AA58" s="85">
        <f>+'A1'!M58+'A2'!Z58+'A3'!Q58+'A3'!Y58+'A3'!Z58</f>
        <v>8800.4386574273231</v>
      </c>
      <c r="AB58" s="129"/>
      <c r="AC58" s="24"/>
    </row>
    <row r="59" spans="1:29" s="8" customFormat="1" ht="16.5" customHeight="1">
      <c r="A59" s="25"/>
      <c r="B59" s="117"/>
      <c r="C59" s="339" t="s">
        <v>48</v>
      </c>
      <c r="D59" s="71">
        <v>0</v>
      </c>
      <c r="E59" s="71">
        <v>0</v>
      </c>
      <c r="F59" s="71">
        <v>237.72051338338775</v>
      </c>
      <c r="G59" s="71">
        <v>0</v>
      </c>
      <c r="H59" s="71">
        <v>4.4319040094276456</v>
      </c>
      <c r="I59" s="71">
        <v>226.4931266673818</v>
      </c>
      <c r="J59" s="71">
        <v>1.3888279780179746</v>
      </c>
      <c r="K59" s="71">
        <v>0</v>
      </c>
      <c r="L59" s="71">
        <v>0</v>
      </c>
      <c r="M59" s="476"/>
      <c r="N59" s="71">
        <v>0</v>
      </c>
      <c r="O59" s="71">
        <v>0</v>
      </c>
      <c r="P59" s="71">
        <v>13.985003009537229</v>
      </c>
      <c r="Q59" s="112">
        <f t="shared" si="0"/>
        <v>484.01937504775242</v>
      </c>
      <c r="R59" s="71">
        <v>0</v>
      </c>
      <c r="S59" s="71">
        <v>0</v>
      </c>
      <c r="T59" s="71">
        <v>0</v>
      </c>
      <c r="U59" s="71">
        <v>0</v>
      </c>
      <c r="V59" s="71">
        <v>0</v>
      </c>
      <c r="W59" s="71">
        <v>0</v>
      </c>
      <c r="X59" s="71">
        <v>0</v>
      </c>
      <c r="Y59" s="112">
        <f t="shared" si="1"/>
        <v>0</v>
      </c>
      <c r="Z59" s="110">
        <v>51.662577868239651</v>
      </c>
      <c r="AA59" s="85">
        <f>+'A1'!M59+'A2'!Z59+'A3'!Q59+'A3'!Y59+'A3'!Z59</f>
        <v>7282.2215122313128</v>
      </c>
      <c r="AB59" s="130"/>
      <c r="AC59" s="42"/>
    </row>
    <row r="60" spans="1:29" s="7" customFormat="1" ht="16.5" customHeight="1">
      <c r="A60" s="28"/>
      <c r="B60" s="103"/>
      <c r="C60" s="338" t="s">
        <v>49</v>
      </c>
      <c r="D60" s="71">
        <v>0</v>
      </c>
      <c r="E60" s="71">
        <v>0</v>
      </c>
      <c r="F60" s="71">
        <v>0</v>
      </c>
      <c r="G60" s="71">
        <v>0</v>
      </c>
      <c r="H60" s="71">
        <v>0</v>
      </c>
      <c r="I60" s="71">
        <v>0</v>
      </c>
      <c r="J60" s="71">
        <v>0</v>
      </c>
      <c r="K60" s="71">
        <v>0</v>
      </c>
      <c r="L60" s="71">
        <v>0</v>
      </c>
      <c r="M60" s="476"/>
      <c r="N60" s="71">
        <v>0</v>
      </c>
      <c r="O60" s="71">
        <v>0</v>
      </c>
      <c r="P60" s="71">
        <v>0</v>
      </c>
      <c r="Q60" s="112">
        <f t="shared" si="0"/>
        <v>0</v>
      </c>
      <c r="R60" s="71">
        <v>0</v>
      </c>
      <c r="S60" s="71">
        <v>0</v>
      </c>
      <c r="T60" s="71">
        <v>0</v>
      </c>
      <c r="U60" s="71">
        <v>0</v>
      </c>
      <c r="V60" s="71">
        <v>0</v>
      </c>
      <c r="W60" s="71">
        <v>0</v>
      </c>
      <c r="X60" s="71">
        <v>0</v>
      </c>
      <c r="Y60" s="112">
        <f t="shared" si="1"/>
        <v>0</v>
      </c>
      <c r="Z60" s="110">
        <v>0</v>
      </c>
      <c r="AA60" s="85">
        <f>+'A1'!M60+'A2'!Z60+'A3'!Q60+'A3'!Y60+'A3'!Z60</f>
        <v>5785.9958050211726</v>
      </c>
      <c r="AB60" s="129"/>
      <c r="AC60" s="24"/>
    </row>
    <row r="61" spans="1:29" s="7" customFormat="1" ht="16.5" customHeight="1">
      <c r="A61" s="28"/>
      <c r="B61" s="103"/>
      <c r="C61" s="338" t="s">
        <v>50</v>
      </c>
      <c r="D61" s="71">
        <v>0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  <c r="J61" s="71">
        <v>0</v>
      </c>
      <c r="K61" s="71">
        <v>0</v>
      </c>
      <c r="L61" s="71">
        <v>0</v>
      </c>
      <c r="M61" s="476"/>
      <c r="N61" s="71">
        <v>0</v>
      </c>
      <c r="O61" s="71">
        <v>0</v>
      </c>
      <c r="P61" s="71">
        <v>0</v>
      </c>
      <c r="Q61" s="112">
        <f t="shared" si="0"/>
        <v>0</v>
      </c>
      <c r="R61" s="71">
        <v>0</v>
      </c>
      <c r="S61" s="71">
        <v>0</v>
      </c>
      <c r="T61" s="71">
        <v>0</v>
      </c>
      <c r="U61" s="71">
        <v>0</v>
      </c>
      <c r="V61" s="71">
        <v>0</v>
      </c>
      <c r="W61" s="71">
        <v>0</v>
      </c>
      <c r="X61" s="71">
        <v>0</v>
      </c>
      <c r="Y61" s="112">
        <f t="shared" si="1"/>
        <v>0</v>
      </c>
      <c r="Z61" s="110">
        <v>0</v>
      </c>
      <c r="AA61" s="85">
        <f>+'A1'!M61+'A2'!Z61+'A3'!Q61+'A3'!Y61+'A3'!Z61</f>
        <v>0</v>
      </c>
      <c r="AB61" s="129"/>
      <c r="AC61" s="24"/>
    </row>
    <row r="62" spans="1:29" s="7" customFormat="1" ht="16.5" customHeight="1">
      <c r="A62" s="28"/>
      <c r="B62" s="103"/>
      <c r="C62" s="338" t="s">
        <v>51</v>
      </c>
      <c r="D62" s="71">
        <v>0</v>
      </c>
      <c r="E62" s="71">
        <v>0</v>
      </c>
      <c r="F62" s="71">
        <v>0</v>
      </c>
      <c r="G62" s="71">
        <v>0</v>
      </c>
      <c r="H62" s="71">
        <v>0</v>
      </c>
      <c r="I62" s="71">
        <v>0</v>
      </c>
      <c r="J62" s="71">
        <v>0</v>
      </c>
      <c r="K62" s="71">
        <v>0</v>
      </c>
      <c r="L62" s="71">
        <v>0</v>
      </c>
      <c r="M62" s="476"/>
      <c r="N62" s="71">
        <v>0</v>
      </c>
      <c r="O62" s="71">
        <v>0</v>
      </c>
      <c r="P62" s="71">
        <v>0</v>
      </c>
      <c r="Q62" s="112">
        <f t="shared" si="0"/>
        <v>0</v>
      </c>
      <c r="R62" s="71">
        <v>0</v>
      </c>
      <c r="S62" s="71">
        <v>0</v>
      </c>
      <c r="T62" s="71">
        <v>0</v>
      </c>
      <c r="U62" s="71">
        <v>0</v>
      </c>
      <c r="V62" s="71">
        <v>0</v>
      </c>
      <c r="W62" s="71">
        <v>0</v>
      </c>
      <c r="X62" s="71">
        <v>0</v>
      </c>
      <c r="Y62" s="112">
        <f t="shared" si="1"/>
        <v>0</v>
      </c>
      <c r="Z62" s="110">
        <v>0</v>
      </c>
      <c r="AA62" s="85">
        <f>+'A1'!M62+'A2'!Z62+'A3'!Q62+'A3'!Y62+'A3'!Z62</f>
        <v>3.2073559999999999</v>
      </c>
      <c r="AB62" s="129"/>
      <c r="AC62" s="24"/>
    </row>
    <row r="63" spans="1:29" s="7" customFormat="1" ht="16.5" customHeight="1">
      <c r="A63" s="28"/>
      <c r="B63" s="103"/>
      <c r="C63" s="340" t="s">
        <v>52</v>
      </c>
      <c r="D63" s="71">
        <v>0</v>
      </c>
      <c r="E63" s="71">
        <v>0</v>
      </c>
      <c r="F63" s="71">
        <v>0</v>
      </c>
      <c r="G63" s="71">
        <v>0</v>
      </c>
      <c r="H63" s="71">
        <v>0</v>
      </c>
      <c r="I63" s="71">
        <v>0</v>
      </c>
      <c r="J63" s="71">
        <v>0</v>
      </c>
      <c r="K63" s="71">
        <v>0</v>
      </c>
      <c r="L63" s="71">
        <v>0</v>
      </c>
      <c r="M63" s="476"/>
      <c r="N63" s="71">
        <v>0</v>
      </c>
      <c r="O63" s="71">
        <v>0</v>
      </c>
      <c r="P63" s="71">
        <v>0</v>
      </c>
      <c r="Q63" s="112">
        <f t="shared" si="0"/>
        <v>0</v>
      </c>
      <c r="R63" s="71">
        <v>0</v>
      </c>
      <c r="S63" s="71">
        <v>0</v>
      </c>
      <c r="T63" s="71">
        <v>0</v>
      </c>
      <c r="U63" s="71">
        <v>0</v>
      </c>
      <c r="V63" s="71">
        <v>0</v>
      </c>
      <c r="W63" s="71">
        <v>0</v>
      </c>
      <c r="X63" s="71">
        <v>0</v>
      </c>
      <c r="Y63" s="112">
        <f t="shared" si="1"/>
        <v>0</v>
      </c>
      <c r="Z63" s="110">
        <v>0</v>
      </c>
      <c r="AA63" s="85">
        <f>+'A1'!M63+'A2'!Z63+'A3'!Q63+'A3'!Y63+'A3'!Z63</f>
        <v>1658.9221080000002</v>
      </c>
      <c r="AB63" s="129"/>
      <c r="AC63" s="24"/>
    </row>
    <row r="64" spans="1:29" s="7" customFormat="1" ht="16.5" customHeight="1">
      <c r="A64" s="28"/>
      <c r="B64" s="103"/>
      <c r="C64" s="341" t="s">
        <v>53</v>
      </c>
      <c r="D64" s="71"/>
      <c r="E64" s="71"/>
      <c r="F64" s="71"/>
      <c r="G64" s="71"/>
      <c r="H64" s="71"/>
      <c r="I64" s="71"/>
      <c r="J64" s="71"/>
      <c r="K64" s="71"/>
      <c r="L64" s="71"/>
      <c r="M64" s="476"/>
      <c r="N64" s="71"/>
      <c r="O64" s="71"/>
      <c r="P64" s="71"/>
      <c r="Q64" s="112">
        <f t="shared" si="0"/>
        <v>0</v>
      </c>
      <c r="R64" s="71"/>
      <c r="S64" s="71"/>
      <c r="T64" s="71"/>
      <c r="U64" s="71"/>
      <c r="V64" s="71"/>
      <c r="W64" s="71"/>
      <c r="X64" s="71"/>
      <c r="Y64" s="112">
        <f t="shared" si="1"/>
        <v>0</v>
      </c>
      <c r="Z64" s="110"/>
      <c r="AA64" s="85">
        <f>+'A1'!M64+'A2'!Z64+'A3'!Q64+'A3'!Y64+'A3'!Z64</f>
        <v>0</v>
      </c>
      <c r="AB64" s="129"/>
      <c r="AC64" s="24"/>
    </row>
    <row r="65" spans="1:29" s="8" customFormat="1" ht="16.5" customHeight="1">
      <c r="A65" s="25"/>
      <c r="B65" s="117"/>
      <c r="C65" s="336" t="s">
        <v>54</v>
      </c>
      <c r="D65" s="71">
        <v>0</v>
      </c>
      <c r="E65" s="71">
        <v>0.23663645</v>
      </c>
      <c r="F65" s="71">
        <v>0</v>
      </c>
      <c r="G65" s="71">
        <v>0</v>
      </c>
      <c r="H65" s="71">
        <v>0</v>
      </c>
      <c r="I65" s="71">
        <v>0</v>
      </c>
      <c r="J65" s="71">
        <v>0.72394799999999992</v>
      </c>
      <c r="K65" s="71">
        <v>0</v>
      </c>
      <c r="L65" s="71">
        <v>0</v>
      </c>
      <c r="M65" s="476"/>
      <c r="N65" s="71">
        <v>0.17309800000000003</v>
      </c>
      <c r="O65" s="71">
        <v>0</v>
      </c>
      <c r="P65" s="71">
        <v>0</v>
      </c>
      <c r="Q65" s="112">
        <f t="shared" si="0"/>
        <v>1.13368245</v>
      </c>
      <c r="R65" s="71">
        <v>0</v>
      </c>
      <c r="S65" s="71">
        <v>0</v>
      </c>
      <c r="T65" s="71">
        <v>0</v>
      </c>
      <c r="U65" s="71">
        <v>0</v>
      </c>
      <c r="V65" s="71">
        <v>0</v>
      </c>
      <c r="W65" s="71">
        <v>0</v>
      </c>
      <c r="X65" s="71">
        <v>0</v>
      </c>
      <c r="Y65" s="112">
        <f t="shared" si="1"/>
        <v>0</v>
      </c>
      <c r="Z65" s="110">
        <v>0</v>
      </c>
      <c r="AA65" s="85">
        <f>+'A1'!M65+'A2'!Z65+'A3'!Q65+'A3'!Y65+'A3'!Z65</f>
        <v>2542.0881028394565</v>
      </c>
      <c r="AB65" s="130"/>
      <c r="AC65" s="42"/>
    </row>
    <row r="66" spans="1:29" s="11" customFormat="1" ht="16.5" customHeight="1">
      <c r="A66" s="38"/>
      <c r="B66" s="118"/>
      <c r="C66" s="338" t="s">
        <v>45</v>
      </c>
      <c r="D66" s="440">
        <v>0</v>
      </c>
      <c r="E66" s="440">
        <v>0.23663645</v>
      </c>
      <c r="F66" s="440">
        <v>0</v>
      </c>
      <c r="G66" s="440">
        <v>0</v>
      </c>
      <c r="H66" s="440">
        <v>0</v>
      </c>
      <c r="I66" s="440">
        <v>0</v>
      </c>
      <c r="J66" s="440">
        <v>0</v>
      </c>
      <c r="K66" s="440">
        <v>0</v>
      </c>
      <c r="L66" s="440">
        <v>0</v>
      </c>
      <c r="M66" s="477"/>
      <c r="N66" s="440">
        <v>0.17309800000000003</v>
      </c>
      <c r="O66" s="440">
        <v>0</v>
      </c>
      <c r="P66" s="440">
        <v>0</v>
      </c>
      <c r="Q66" s="440">
        <f t="shared" si="0"/>
        <v>0.40973445000000003</v>
      </c>
      <c r="R66" s="440">
        <v>0</v>
      </c>
      <c r="S66" s="440">
        <v>0</v>
      </c>
      <c r="T66" s="440">
        <v>0</v>
      </c>
      <c r="U66" s="440">
        <v>0</v>
      </c>
      <c r="V66" s="440">
        <v>0</v>
      </c>
      <c r="W66" s="440">
        <v>0</v>
      </c>
      <c r="X66" s="440">
        <v>0</v>
      </c>
      <c r="Y66" s="440">
        <f t="shared" si="1"/>
        <v>0</v>
      </c>
      <c r="Z66" s="437">
        <v>0</v>
      </c>
      <c r="AA66" s="85">
        <f>+'A1'!M66+'A2'!Z66+'A3'!Q66+'A3'!Y66+'A3'!Z66</f>
        <v>1888.1953880222136</v>
      </c>
      <c r="AB66" s="131"/>
      <c r="AC66" s="43"/>
    </row>
    <row r="67" spans="1:29" s="7" customFormat="1" ht="16.5" customHeight="1">
      <c r="A67" s="28"/>
      <c r="B67" s="103"/>
      <c r="C67" s="338" t="s">
        <v>46</v>
      </c>
      <c r="D67" s="71">
        <v>0</v>
      </c>
      <c r="E67" s="71">
        <v>0</v>
      </c>
      <c r="F67" s="71">
        <v>0</v>
      </c>
      <c r="G67" s="71">
        <v>0</v>
      </c>
      <c r="H67" s="71">
        <v>0</v>
      </c>
      <c r="I67" s="71">
        <v>0</v>
      </c>
      <c r="J67" s="71">
        <v>0.72394799999999992</v>
      </c>
      <c r="K67" s="71">
        <v>0</v>
      </c>
      <c r="L67" s="71">
        <v>0</v>
      </c>
      <c r="M67" s="476"/>
      <c r="N67" s="71">
        <v>0</v>
      </c>
      <c r="O67" s="71">
        <v>0</v>
      </c>
      <c r="P67" s="71">
        <v>0</v>
      </c>
      <c r="Q67" s="112">
        <f t="shared" si="0"/>
        <v>0.72394799999999992</v>
      </c>
      <c r="R67" s="71">
        <v>0</v>
      </c>
      <c r="S67" s="71">
        <v>0</v>
      </c>
      <c r="T67" s="71">
        <v>0</v>
      </c>
      <c r="U67" s="71">
        <v>0</v>
      </c>
      <c r="V67" s="71">
        <v>0</v>
      </c>
      <c r="W67" s="71">
        <v>0</v>
      </c>
      <c r="X67" s="71">
        <v>0</v>
      </c>
      <c r="Y67" s="112">
        <f t="shared" si="1"/>
        <v>0</v>
      </c>
      <c r="Z67" s="110">
        <v>0</v>
      </c>
      <c r="AA67" s="85">
        <f>+'A1'!M67+'A2'!Z67+'A3'!Q67+'A3'!Y67+'A3'!Z67</f>
        <v>653.89271481724302</v>
      </c>
      <c r="AB67" s="129"/>
      <c r="AC67" s="24"/>
    </row>
    <row r="68" spans="1:29" s="8" customFormat="1" ht="24.95" customHeight="1">
      <c r="A68" s="25"/>
      <c r="B68" s="120"/>
      <c r="C68" s="336" t="s">
        <v>55</v>
      </c>
      <c r="D68" s="112">
        <f t="shared" ref="D68:J68" si="6">+SUM(D65,D56,D53)</f>
        <v>0.65075700000000003</v>
      </c>
      <c r="E68" s="112">
        <f t="shared" si="6"/>
        <v>180.1379190188419</v>
      </c>
      <c r="F68" s="112">
        <f t="shared" si="6"/>
        <v>1450.9446081839003</v>
      </c>
      <c r="G68" s="112">
        <f t="shared" si="6"/>
        <v>0.61878160493500312</v>
      </c>
      <c r="H68" s="112">
        <f t="shared" si="6"/>
        <v>30.006267009427646</v>
      </c>
      <c r="I68" s="112">
        <f t="shared" si="6"/>
        <v>1442.2794060395966</v>
      </c>
      <c r="J68" s="112">
        <f t="shared" si="6"/>
        <v>17.039267491708721</v>
      </c>
      <c r="K68" s="112">
        <f t="shared" ref="K68:Z68" si="7">+SUM(K65,K56,K53)</f>
        <v>2.3993329999999999</v>
      </c>
      <c r="L68" s="112">
        <f t="shared" si="7"/>
        <v>99.399433648457716</v>
      </c>
      <c r="M68" s="473"/>
      <c r="N68" s="112">
        <f t="shared" si="7"/>
        <v>56.590939762099026</v>
      </c>
      <c r="O68" s="112">
        <f t="shared" si="7"/>
        <v>4.2019329999999995</v>
      </c>
      <c r="P68" s="112">
        <f t="shared" si="7"/>
        <v>642.32738908038084</v>
      </c>
      <c r="Q68" s="112">
        <f t="shared" si="0"/>
        <v>3926.5960348393473</v>
      </c>
      <c r="R68" s="112">
        <f t="shared" si="7"/>
        <v>0</v>
      </c>
      <c r="S68" s="112">
        <f t="shared" si="7"/>
        <v>0</v>
      </c>
      <c r="T68" s="112">
        <f t="shared" si="7"/>
        <v>0</v>
      </c>
      <c r="U68" s="112">
        <f t="shared" si="7"/>
        <v>0</v>
      </c>
      <c r="V68" s="112">
        <f>+SUM(V65,V56,V53)</f>
        <v>0</v>
      </c>
      <c r="W68" s="112">
        <f t="shared" si="7"/>
        <v>0</v>
      </c>
      <c r="X68" s="112">
        <f t="shared" si="7"/>
        <v>0</v>
      </c>
      <c r="Y68" s="112">
        <f t="shared" si="1"/>
        <v>0</v>
      </c>
      <c r="Z68" s="112">
        <f t="shared" si="7"/>
        <v>53.940880076518781</v>
      </c>
      <c r="AA68" s="443">
        <f>+'A1'!M68+'A2'!Z68+'A3'!Q68+'A3'!Y68+'A3'!Z68</f>
        <v>134538.22794777868</v>
      </c>
      <c r="AB68" s="107"/>
      <c r="AC68" s="42"/>
    </row>
    <row r="69" spans="1:29" s="176" customFormat="1" ht="16.5" customHeight="1">
      <c r="A69" s="170"/>
      <c r="B69" s="167"/>
      <c r="C69" s="432" t="s">
        <v>56</v>
      </c>
      <c r="D69" s="438">
        <v>0</v>
      </c>
      <c r="E69" s="438">
        <v>0</v>
      </c>
      <c r="F69" s="438">
        <v>0</v>
      </c>
      <c r="G69" s="438">
        <v>0</v>
      </c>
      <c r="H69" s="438">
        <v>0</v>
      </c>
      <c r="I69" s="438">
        <v>0</v>
      </c>
      <c r="J69" s="438">
        <v>0</v>
      </c>
      <c r="K69" s="438">
        <v>0</v>
      </c>
      <c r="L69" s="438">
        <v>0</v>
      </c>
      <c r="M69" s="480"/>
      <c r="N69" s="438">
        <v>0</v>
      </c>
      <c r="O69" s="438">
        <v>0</v>
      </c>
      <c r="P69" s="438">
        <v>0</v>
      </c>
      <c r="Q69" s="441">
        <f t="shared" si="0"/>
        <v>0</v>
      </c>
      <c r="R69" s="438">
        <v>0</v>
      </c>
      <c r="S69" s="438">
        <v>0</v>
      </c>
      <c r="T69" s="438">
        <v>0</v>
      </c>
      <c r="U69" s="438">
        <v>0</v>
      </c>
      <c r="V69" s="438">
        <v>0</v>
      </c>
      <c r="W69" s="438">
        <v>0</v>
      </c>
      <c r="X69" s="438">
        <v>0</v>
      </c>
      <c r="Y69" s="441">
        <f t="shared" si="1"/>
        <v>0</v>
      </c>
      <c r="Z69" s="438">
        <v>0</v>
      </c>
      <c r="AA69" s="172">
        <f>+'A1'!M69+'A2'!Z69+'A3'!Q69+'A3'!Y69+'A3'!Z69</f>
        <v>0</v>
      </c>
      <c r="AB69" s="173"/>
      <c r="AC69" s="174"/>
    </row>
    <row r="70" spans="1:29" s="176" customFormat="1" ht="16.5" customHeight="1">
      <c r="A70" s="170"/>
      <c r="B70" s="171"/>
      <c r="C70" s="389" t="s">
        <v>57</v>
      </c>
      <c r="D70" s="439">
        <v>0</v>
      </c>
      <c r="E70" s="439">
        <v>0</v>
      </c>
      <c r="F70" s="439">
        <v>0</v>
      </c>
      <c r="G70" s="439">
        <v>0</v>
      </c>
      <c r="H70" s="439">
        <v>0</v>
      </c>
      <c r="I70" s="439">
        <v>0</v>
      </c>
      <c r="J70" s="439">
        <v>0</v>
      </c>
      <c r="K70" s="439">
        <v>0</v>
      </c>
      <c r="L70" s="439">
        <v>0</v>
      </c>
      <c r="M70" s="481"/>
      <c r="N70" s="439">
        <v>0</v>
      </c>
      <c r="O70" s="439">
        <v>0</v>
      </c>
      <c r="P70" s="439">
        <v>0</v>
      </c>
      <c r="Q70" s="441">
        <f t="shared" si="0"/>
        <v>0</v>
      </c>
      <c r="R70" s="439">
        <v>0</v>
      </c>
      <c r="S70" s="439">
        <v>0</v>
      </c>
      <c r="T70" s="439">
        <v>0</v>
      </c>
      <c r="U70" s="439">
        <v>0</v>
      </c>
      <c r="V70" s="439">
        <v>0</v>
      </c>
      <c r="W70" s="439">
        <v>0</v>
      </c>
      <c r="X70" s="439">
        <v>0</v>
      </c>
      <c r="Y70" s="441">
        <f t="shared" si="1"/>
        <v>0</v>
      </c>
      <c r="Z70" s="439">
        <v>0</v>
      </c>
      <c r="AA70" s="172">
        <f>+'A1'!M70+'A2'!Z70+'A3'!Q70+'A3'!Y70+'A3'!Z70</f>
        <v>0.30036399999999996</v>
      </c>
      <c r="AB70" s="175"/>
      <c r="AC70" s="174"/>
    </row>
    <row r="71" spans="1:29" s="7" customFormat="1" ht="24.95" customHeight="1">
      <c r="A71" s="28"/>
      <c r="B71" s="101"/>
      <c r="C71" s="345" t="s">
        <v>60</v>
      </c>
      <c r="D71" s="110"/>
      <c r="E71" s="110"/>
      <c r="F71" s="110"/>
      <c r="G71" s="110"/>
      <c r="H71" s="110"/>
      <c r="I71" s="110"/>
      <c r="J71" s="110"/>
      <c r="K71" s="110"/>
      <c r="L71" s="110"/>
      <c r="M71" s="471"/>
      <c r="N71" s="110"/>
      <c r="O71" s="110"/>
      <c r="P71" s="110"/>
      <c r="Q71" s="112"/>
      <c r="R71" s="110"/>
      <c r="S71" s="110"/>
      <c r="T71" s="110"/>
      <c r="U71" s="110"/>
      <c r="V71" s="110"/>
      <c r="W71" s="110"/>
      <c r="X71" s="110"/>
      <c r="Y71" s="112"/>
      <c r="Z71" s="110"/>
      <c r="AA71" s="85"/>
      <c r="AB71" s="102"/>
      <c r="AC71" s="24"/>
    </row>
    <row r="72" spans="1:29" s="7" customFormat="1" ht="16.5" customHeight="1">
      <c r="A72" s="28"/>
      <c r="B72" s="103"/>
      <c r="C72" s="338" t="s">
        <v>61</v>
      </c>
      <c r="D72" s="110">
        <v>0</v>
      </c>
      <c r="E72" s="110">
        <v>0</v>
      </c>
      <c r="F72" s="110">
        <v>633.40019681943977</v>
      </c>
      <c r="G72" s="110">
        <v>0</v>
      </c>
      <c r="H72" s="110">
        <v>22.533827000000002</v>
      </c>
      <c r="I72" s="110">
        <v>1094.728674761195</v>
      </c>
      <c r="J72" s="110">
        <v>4.3804210000000001</v>
      </c>
      <c r="K72" s="110">
        <v>0.58577699999999999</v>
      </c>
      <c r="L72" s="110">
        <v>71.744974394099998</v>
      </c>
      <c r="M72" s="471"/>
      <c r="N72" s="110">
        <v>36.499493000000001</v>
      </c>
      <c r="O72" s="110">
        <v>4.2019329999999995</v>
      </c>
      <c r="P72" s="110">
        <v>415.06206594080402</v>
      </c>
      <c r="Q72" s="112">
        <f t="shared" si="0"/>
        <v>2283.1373629155387</v>
      </c>
      <c r="R72" s="110">
        <v>0</v>
      </c>
      <c r="S72" s="110">
        <v>0</v>
      </c>
      <c r="T72" s="110">
        <v>0</v>
      </c>
      <c r="U72" s="110">
        <v>0</v>
      </c>
      <c r="V72" s="110">
        <v>0</v>
      </c>
      <c r="W72" s="110">
        <v>0</v>
      </c>
      <c r="X72" s="110">
        <v>0</v>
      </c>
      <c r="Y72" s="112">
        <f t="shared" si="1"/>
        <v>0</v>
      </c>
      <c r="Z72" s="110">
        <v>51.662577868239651</v>
      </c>
      <c r="AA72" s="85">
        <f>+'A1'!M72+'A2'!Z72+'A3'!Q72+'A3'!Y72+'A3'!Z72</f>
        <v>102127.5483019174</v>
      </c>
      <c r="AB72" s="102"/>
      <c r="AC72" s="24"/>
    </row>
    <row r="73" spans="1:29" s="7" customFormat="1" ht="16.5" customHeight="1">
      <c r="A73" s="28"/>
      <c r="B73" s="103"/>
      <c r="C73" s="338" t="s">
        <v>62</v>
      </c>
      <c r="D73" s="110">
        <v>0.65075700000000003</v>
      </c>
      <c r="E73" s="110">
        <v>180.1379190188419</v>
      </c>
      <c r="F73" s="110">
        <v>791.68835660784544</v>
      </c>
      <c r="G73" s="110">
        <v>0.61878160493500312</v>
      </c>
      <c r="H73" s="110">
        <v>7.4724400094276451</v>
      </c>
      <c r="I73" s="110">
        <v>347.55073127840154</v>
      </c>
      <c r="J73" s="110">
        <v>12.658846491708722</v>
      </c>
      <c r="K73" s="110">
        <v>1.8135559999999999</v>
      </c>
      <c r="L73" s="110">
        <v>27.654459254357725</v>
      </c>
      <c r="M73" s="471"/>
      <c r="N73" s="110">
        <v>20.091446762099011</v>
      </c>
      <c r="O73" s="110">
        <v>0</v>
      </c>
      <c r="P73" s="110">
        <v>227.26532313957708</v>
      </c>
      <c r="Q73" s="112">
        <f t="shared" si="0"/>
        <v>1617.602617167194</v>
      </c>
      <c r="R73" s="110">
        <v>0</v>
      </c>
      <c r="S73" s="110">
        <v>0</v>
      </c>
      <c r="T73" s="110">
        <v>0</v>
      </c>
      <c r="U73" s="110">
        <v>0</v>
      </c>
      <c r="V73" s="110">
        <v>0</v>
      </c>
      <c r="W73" s="110">
        <v>0</v>
      </c>
      <c r="X73" s="110">
        <v>0</v>
      </c>
      <c r="Y73" s="112">
        <f t="shared" si="1"/>
        <v>0</v>
      </c>
      <c r="Z73" s="110">
        <v>2.2783022082791256</v>
      </c>
      <c r="AA73" s="85">
        <f>+'A1'!M73+'A2'!Z73+'A3'!Q73+'A3'!Y73+'A3'!Z73</f>
        <v>31588.485775900986</v>
      </c>
      <c r="AB73" s="102"/>
      <c r="AC73" s="24"/>
    </row>
    <row r="74" spans="1:29" s="7" customFormat="1" ht="16.5" customHeight="1">
      <c r="A74" s="28"/>
      <c r="B74" s="101"/>
      <c r="C74" s="338" t="s">
        <v>63</v>
      </c>
      <c r="D74" s="110">
        <v>0</v>
      </c>
      <c r="E74" s="110">
        <v>0</v>
      </c>
      <c r="F74" s="110">
        <v>25.856053753714946</v>
      </c>
      <c r="G74" s="110">
        <v>0</v>
      </c>
      <c r="H74" s="110">
        <v>0</v>
      </c>
      <c r="I74" s="110">
        <v>0</v>
      </c>
      <c r="J74" s="110">
        <v>0</v>
      </c>
      <c r="K74" s="110">
        <v>0</v>
      </c>
      <c r="L74" s="110">
        <v>0</v>
      </c>
      <c r="M74" s="471"/>
      <c r="N74" s="110">
        <v>0</v>
      </c>
      <c r="O74" s="110">
        <v>0</v>
      </c>
      <c r="P74" s="110">
        <v>0</v>
      </c>
      <c r="Q74" s="112">
        <f t="shared" si="0"/>
        <v>25.856053753714946</v>
      </c>
      <c r="R74" s="110">
        <v>0</v>
      </c>
      <c r="S74" s="110">
        <v>0</v>
      </c>
      <c r="T74" s="110">
        <v>0</v>
      </c>
      <c r="U74" s="110">
        <v>0</v>
      </c>
      <c r="V74" s="110">
        <v>0</v>
      </c>
      <c r="W74" s="110">
        <v>0</v>
      </c>
      <c r="X74" s="110">
        <v>0</v>
      </c>
      <c r="Y74" s="112">
        <f t="shared" si="1"/>
        <v>0</v>
      </c>
      <c r="Z74" s="110">
        <v>0</v>
      </c>
      <c r="AA74" s="85">
        <f>+'A1'!M74+'A2'!Z74+'A3'!Q74+'A3'!Y74+'A3'!Z74</f>
        <v>822.1938696155579</v>
      </c>
      <c r="AB74" s="102"/>
      <c r="AC74" s="24"/>
    </row>
    <row r="75" spans="1:29" s="8" customFormat="1" ht="36.950000000000003" customHeight="1">
      <c r="A75" s="25"/>
      <c r="B75" s="106"/>
      <c r="C75" s="337" t="s">
        <v>65</v>
      </c>
      <c r="D75" s="115"/>
      <c r="E75" s="115"/>
      <c r="F75" s="115"/>
      <c r="G75" s="115"/>
      <c r="H75" s="115"/>
      <c r="I75" s="115"/>
      <c r="J75" s="115"/>
      <c r="K75" s="115"/>
      <c r="L75" s="115"/>
      <c r="M75" s="482"/>
      <c r="N75" s="115"/>
      <c r="O75" s="115"/>
      <c r="P75" s="115"/>
      <c r="Q75" s="80"/>
      <c r="R75" s="115"/>
      <c r="S75" s="115"/>
      <c r="T75" s="115"/>
      <c r="U75" s="115"/>
      <c r="V75" s="115"/>
      <c r="W75" s="115"/>
      <c r="X75" s="115"/>
      <c r="Y75" s="80"/>
      <c r="Z75" s="115"/>
      <c r="AA75" s="85"/>
      <c r="AB75" s="107"/>
      <c r="AC75" s="42"/>
    </row>
    <row r="76" spans="1:29" s="7" customFormat="1" ht="16.5" customHeight="1">
      <c r="A76" s="28"/>
      <c r="B76" s="101"/>
      <c r="C76" s="335" t="s">
        <v>44</v>
      </c>
      <c r="D76" s="110">
        <v>0</v>
      </c>
      <c r="E76" s="110">
        <v>0</v>
      </c>
      <c r="F76" s="110">
        <v>0</v>
      </c>
      <c r="G76" s="110">
        <v>0</v>
      </c>
      <c r="H76" s="110">
        <v>0</v>
      </c>
      <c r="I76" s="110">
        <v>0</v>
      </c>
      <c r="J76" s="110">
        <v>0</v>
      </c>
      <c r="K76" s="110">
        <v>0</v>
      </c>
      <c r="L76" s="110">
        <v>0</v>
      </c>
      <c r="M76" s="471"/>
      <c r="N76" s="110">
        <v>0</v>
      </c>
      <c r="O76" s="110">
        <v>0</v>
      </c>
      <c r="P76" s="110">
        <v>29.072019999999998</v>
      </c>
      <c r="Q76" s="112">
        <f t="shared" si="0"/>
        <v>29.072019999999998</v>
      </c>
      <c r="R76" s="110">
        <v>0</v>
      </c>
      <c r="S76" s="110">
        <v>0</v>
      </c>
      <c r="T76" s="110">
        <v>0</v>
      </c>
      <c r="U76" s="110">
        <v>0</v>
      </c>
      <c r="V76" s="110">
        <v>0</v>
      </c>
      <c r="W76" s="110">
        <v>0</v>
      </c>
      <c r="X76" s="110">
        <v>0</v>
      </c>
      <c r="Y76" s="112">
        <f t="shared" si="1"/>
        <v>0</v>
      </c>
      <c r="Z76" s="110">
        <v>0</v>
      </c>
      <c r="AA76" s="85">
        <f>+'A1'!M76+'A2'!Z76+'A3'!Q76+'A3'!Y76+'A3'!Z76</f>
        <v>2804.21105355189</v>
      </c>
      <c r="AB76" s="129"/>
      <c r="AC76" s="24"/>
    </row>
    <row r="77" spans="1:29" s="7" customFormat="1" ht="16.5" customHeight="1">
      <c r="A77" s="28"/>
      <c r="B77" s="103"/>
      <c r="C77" s="338" t="s">
        <v>45</v>
      </c>
      <c r="D77" s="110">
        <v>0</v>
      </c>
      <c r="E77" s="110">
        <v>0</v>
      </c>
      <c r="F77" s="110">
        <v>0</v>
      </c>
      <c r="G77" s="110">
        <v>0</v>
      </c>
      <c r="H77" s="110">
        <v>0</v>
      </c>
      <c r="I77" s="110">
        <v>0</v>
      </c>
      <c r="J77" s="110">
        <v>0</v>
      </c>
      <c r="K77" s="110">
        <v>0</v>
      </c>
      <c r="L77" s="110">
        <v>0</v>
      </c>
      <c r="M77" s="471"/>
      <c r="N77" s="110">
        <v>0</v>
      </c>
      <c r="O77" s="110">
        <v>0</v>
      </c>
      <c r="P77" s="110">
        <v>0</v>
      </c>
      <c r="Q77" s="112">
        <f t="shared" si="0"/>
        <v>0</v>
      </c>
      <c r="R77" s="110">
        <v>0</v>
      </c>
      <c r="S77" s="110">
        <v>0</v>
      </c>
      <c r="T77" s="110">
        <v>0</v>
      </c>
      <c r="U77" s="110">
        <v>0</v>
      </c>
      <c r="V77" s="110">
        <v>0</v>
      </c>
      <c r="W77" s="110">
        <v>0</v>
      </c>
      <c r="X77" s="110">
        <v>0</v>
      </c>
      <c r="Y77" s="112">
        <f t="shared" si="1"/>
        <v>0</v>
      </c>
      <c r="Z77" s="110">
        <v>0</v>
      </c>
      <c r="AA77" s="85">
        <f>+'A1'!M77+'A2'!Z77+'A3'!Q77+'A3'!Y77+'A3'!Z77</f>
        <v>1112.9075542048545</v>
      </c>
      <c r="AB77" s="129"/>
      <c r="AC77" s="24"/>
    </row>
    <row r="78" spans="1:29" s="7" customFormat="1" ht="16.5" customHeight="1">
      <c r="A78" s="28"/>
      <c r="B78" s="103"/>
      <c r="C78" s="338" t="s">
        <v>46</v>
      </c>
      <c r="D78" s="110">
        <v>0</v>
      </c>
      <c r="E78" s="110">
        <v>0</v>
      </c>
      <c r="F78" s="110">
        <v>0</v>
      </c>
      <c r="G78" s="110">
        <v>0</v>
      </c>
      <c r="H78" s="110">
        <v>0</v>
      </c>
      <c r="I78" s="110">
        <v>0</v>
      </c>
      <c r="J78" s="110">
        <v>0</v>
      </c>
      <c r="K78" s="110">
        <v>0</v>
      </c>
      <c r="L78" s="110">
        <v>0</v>
      </c>
      <c r="M78" s="471"/>
      <c r="N78" s="110">
        <v>0</v>
      </c>
      <c r="O78" s="110">
        <v>0</v>
      </c>
      <c r="P78" s="110">
        <v>29.072019999999998</v>
      </c>
      <c r="Q78" s="112">
        <f t="shared" ref="Q78:Q137" si="8">+SUM(D78:P78)</f>
        <v>29.072019999999998</v>
      </c>
      <c r="R78" s="110">
        <v>0</v>
      </c>
      <c r="S78" s="110">
        <v>0</v>
      </c>
      <c r="T78" s="110">
        <v>0</v>
      </c>
      <c r="U78" s="110">
        <v>0</v>
      </c>
      <c r="V78" s="110">
        <v>0</v>
      </c>
      <c r="W78" s="110">
        <v>0</v>
      </c>
      <c r="X78" s="110">
        <v>0</v>
      </c>
      <c r="Y78" s="112">
        <f t="shared" ref="Y78:Y137" si="9">+SUM(R78:X78)</f>
        <v>0</v>
      </c>
      <c r="Z78" s="110">
        <v>0</v>
      </c>
      <c r="AA78" s="85">
        <f>+'A1'!M78+'A2'!Z78+'A3'!Q78+'A3'!Y78+'A3'!Z78</f>
        <v>1691.3034993470355</v>
      </c>
      <c r="AB78" s="129"/>
      <c r="AC78" s="24"/>
    </row>
    <row r="79" spans="1:29" s="7" customFormat="1" ht="16.5" customHeight="1">
      <c r="A79" s="28"/>
      <c r="B79" s="101"/>
      <c r="C79" s="335" t="s">
        <v>47</v>
      </c>
      <c r="D79" s="110">
        <v>0</v>
      </c>
      <c r="E79" s="110">
        <v>0</v>
      </c>
      <c r="F79" s="110">
        <v>15.768478161999999</v>
      </c>
      <c r="G79" s="110">
        <v>0</v>
      </c>
      <c r="H79" s="110">
        <v>0</v>
      </c>
      <c r="I79" s="110">
        <v>0</v>
      </c>
      <c r="J79" s="110">
        <v>0</v>
      </c>
      <c r="K79" s="110">
        <v>0</v>
      </c>
      <c r="L79" s="110">
        <v>0</v>
      </c>
      <c r="M79" s="471"/>
      <c r="N79" s="110">
        <v>0</v>
      </c>
      <c r="O79" s="110">
        <v>0</v>
      </c>
      <c r="P79" s="110">
        <v>62.721265000000002</v>
      </c>
      <c r="Q79" s="112">
        <f t="shared" si="8"/>
        <v>78.489743161999996</v>
      </c>
      <c r="R79" s="110">
        <v>0</v>
      </c>
      <c r="S79" s="110">
        <v>0</v>
      </c>
      <c r="T79" s="110">
        <v>0</v>
      </c>
      <c r="U79" s="110">
        <v>0</v>
      </c>
      <c r="V79" s="110">
        <v>0</v>
      </c>
      <c r="W79" s="110">
        <v>0</v>
      </c>
      <c r="X79" s="110">
        <v>0</v>
      </c>
      <c r="Y79" s="112">
        <f t="shared" si="9"/>
        <v>0</v>
      </c>
      <c r="Z79" s="110">
        <v>0</v>
      </c>
      <c r="AA79" s="85">
        <f>+'A1'!M79+'A2'!Z79+'A3'!Q79+'A3'!Y79+'A3'!Z79</f>
        <v>413.51683433653227</v>
      </c>
      <c r="AB79" s="129"/>
      <c r="AC79" s="24"/>
    </row>
    <row r="80" spans="1:29" s="7" customFormat="1" ht="16.5" customHeight="1">
      <c r="A80" s="28"/>
      <c r="B80" s="101"/>
      <c r="C80" s="338" t="s">
        <v>45</v>
      </c>
      <c r="D80" s="110">
        <v>0</v>
      </c>
      <c r="E80" s="110">
        <v>0</v>
      </c>
      <c r="F80" s="110">
        <v>15.768478161999999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  <c r="M80" s="471"/>
      <c r="N80" s="110">
        <v>0</v>
      </c>
      <c r="O80" s="110">
        <v>0</v>
      </c>
      <c r="P80" s="110">
        <v>0</v>
      </c>
      <c r="Q80" s="112">
        <f t="shared" si="8"/>
        <v>15.768478161999999</v>
      </c>
      <c r="R80" s="110">
        <v>0</v>
      </c>
      <c r="S80" s="110">
        <v>0</v>
      </c>
      <c r="T80" s="110">
        <v>0</v>
      </c>
      <c r="U80" s="110">
        <v>0</v>
      </c>
      <c r="V80" s="110">
        <v>0</v>
      </c>
      <c r="W80" s="110">
        <v>0</v>
      </c>
      <c r="X80" s="110">
        <v>0</v>
      </c>
      <c r="Y80" s="112">
        <f t="shared" si="9"/>
        <v>0</v>
      </c>
      <c r="Z80" s="110">
        <v>0</v>
      </c>
      <c r="AA80" s="85">
        <f>+'A1'!M80+'A2'!Z80+'A3'!Q80+'A3'!Y80+'A3'!Z80</f>
        <v>15.768478161999999</v>
      </c>
      <c r="AB80" s="129"/>
      <c r="AC80" s="24"/>
    </row>
    <row r="81" spans="1:29" s="7" customFormat="1" ht="16.5" customHeight="1">
      <c r="A81" s="28"/>
      <c r="B81" s="101"/>
      <c r="C81" s="338" t="s">
        <v>46</v>
      </c>
      <c r="D81" s="110">
        <v>0</v>
      </c>
      <c r="E81" s="110">
        <v>0</v>
      </c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  <c r="M81" s="471"/>
      <c r="N81" s="110">
        <v>0</v>
      </c>
      <c r="O81" s="110">
        <v>0</v>
      </c>
      <c r="P81" s="110">
        <v>62.721265000000002</v>
      </c>
      <c r="Q81" s="112">
        <f t="shared" si="8"/>
        <v>62.721265000000002</v>
      </c>
      <c r="R81" s="110">
        <v>0</v>
      </c>
      <c r="S81" s="110">
        <v>0</v>
      </c>
      <c r="T81" s="110">
        <v>0</v>
      </c>
      <c r="U81" s="110">
        <v>0</v>
      </c>
      <c r="V81" s="110">
        <v>0</v>
      </c>
      <c r="W81" s="110">
        <v>0</v>
      </c>
      <c r="X81" s="110">
        <v>0</v>
      </c>
      <c r="Y81" s="112">
        <f t="shared" si="9"/>
        <v>0</v>
      </c>
      <c r="Z81" s="110">
        <v>0</v>
      </c>
      <c r="AA81" s="85">
        <f>+'A1'!M81+'A2'!Z81+'A3'!Q81+'A3'!Y81+'A3'!Z81</f>
        <v>397.74835617453226</v>
      </c>
      <c r="AB81" s="129"/>
      <c r="AC81" s="24"/>
    </row>
    <row r="82" spans="1:29" s="8" customFormat="1" ht="16.5" customHeight="1">
      <c r="A82" s="25"/>
      <c r="B82" s="117"/>
      <c r="C82" s="339" t="s">
        <v>48</v>
      </c>
      <c r="D82" s="110">
        <v>0</v>
      </c>
      <c r="E82" s="110">
        <v>0</v>
      </c>
      <c r="F82" s="110">
        <v>15.768478161999999</v>
      </c>
      <c r="G82" s="110">
        <v>0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  <c r="M82" s="471"/>
      <c r="N82" s="110">
        <v>0</v>
      </c>
      <c r="O82" s="110">
        <v>0</v>
      </c>
      <c r="P82" s="110">
        <v>0</v>
      </c>
      <c r="Q82" s="112">
        <f t="shared" si="8"/>
        <v>15.768478161999999</v>
      </c>
      <c r="R82" s="110">
        <v>0</v>
      </c>
      <c r="S82" s="110">
        <v>0</v>
      </c>
      <c r="T82" s="110">
        <v>0</v>
      </c>
      <c r="U82" s="110">
        <v>0</v>
      </c>
      <c r="V82" s="110">
        <v>0</v>
      </c>
      <c r="W82" s="110">
        <v>0</v>
      </c>
      <c r="X82" s="110">
        <v>0</v>
      </c>
      <c r="Y82" s="112">
        <f t="shared" si="9"/>
        <v>0</v>
      </c>
      <c r="Z82" s="110">
        <v>0</v>
      </c>
      <c r="AA82" s="85">
        <f>+'A1'!M82+'A2'!Z82+'A3'!Q82+'A3'!Y82+'A3'!Z82</f>
        <v>205.89877933653224</v>
      </c>
      <c r="AB82" s="130"/>
      <c r="AC82" s="42"/>
    </row>
    <row r="83" spans="1:29" s="7" customFormat="1" ht="16.5" customHeight="1">
      <c r="A83" s="28"/>
      <c r="B83" s="103"/>
      <c r="C83" s="338" t="s">
        <v>49</v>
      </c>
      <c r="D83" s="110">
        <v>0</v>
      </c>
      <c r="E83" s="110">
        <v>0</v>
      </c>
      <c r="F83" s="110">
        <v>0</v>
      </c>
      <c r="G83" s="110">
        <v>0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  <c r="M83" s="471"/>
      <c r="N83" s="110">
        <v>0</v>
      </c>
      <c r="O83" s="110">
        <v>0</v>
      </c>
      <c r="P83" s="110">
        <v>62.721265000000002</v>
      </c>
      <c r="Q83" s="112">
        <f t="shared" si="8"/>
        <v>62.721265000000002</v>
      </c>
      <c r="R83" s="110">
        <v>0</v>
      </c>
      <c r="S83" s="110">
        <v>0</v>
      </c>
      <c r="T83" s="110">
        <v>0</v>
      </c>
      <c r="U83" s="110">
        <v>0</v>
      </c>
      <c r="V83" s="110">
        <v>0</v>
      </c>
      <c r="W83" s="110">
        <v>0</v>
      </c>
      <c r="X83" s="110">
        <v>0</v>
      </c>
      <c r="Y83" s="112">
        <f t="shared" si="9"/>
        <v>0</v>
      </c>
      <c r="Z83" s="110">
        <v>0</v>
      </c>
      <c r="AA83" s="85">
        <f>+'A1'!M83+'A2'!Z83+'A3'!Q83+'A3'!Y83+'A3'!Z83</f>
        <v>204.20977199999999</v>
      </c>
      <c r="AB83" s="129"/>
      <c r="AC83" s="24"/>
    </row>
    <row r="84" spans="1:29" s="7" customFormat="1" ht="16.5" customHeight="1">
      <c r="A84" s="28"/>
      <c r="B84" s="103"/>
      <c r="C84" s="338" t="s">
        <v>50</v>
      </c>
      <c r="D84" s="110">
        <v>0</v>
      </c>
      <c r="E84" s="110">
        <v>0</v>
      </c>
      <c r="F84" s="110">
        <v>0</v>
      </c>
      <c r="G84" s="110">
        <v>0</v>
      </c>
      <c r="H84" s="110">
        <v>0</v>
      </c>
      <c r="I84" s="110">
        <v>0</v>
      </c>
      <c r="J84" s="110">
        <v>0</v>
      </c>
      <c r="K84" s="110">
        <v>0</v>
      </c>
      <c r="L84" s="110">
        <v>0</v>
      </c>
      <c r="M84" s="471"/>
      <c r="N84" s="110">
        <v>0</v>
      </c>
      <c r="O84" s="110">
        <v>0</v>
      </c>
      <c r="P84" s="110">
        <v>0</v>
      </c>
      <c r="Q84" s="112">
        <f t="shared" si="8"/>
        <v>0</v>
      </c>
      <c r="R84" s="110">
        <v>0</v>
      </c>
      <c r="S84" s="110">
        <v>0</v>
      </c>
      <c r="T84" s="110">
        <v>0</v>
      </c>
      <c r="U84" s="110">
        <v>0</v>
      </c>
      <c r="V84" s="110">
        <v>0</v>
      </c>
      <c r="W84" s="110">
        <v>0</v>
      </c>
      <c r="X84" s="110">
        <v>0</v>
      </c>
      <c r="Y84" s="112">
        <f t="shared" si="9"/>
        <v>0</v>
      </c>
      <c r="Z84" s="110">
        <v>0</v>
      </c>
      <c r="AA84" s="85">
        <f>+'A1'!M84+'A2'!Z84+'A3'!Q84+'A3'!Y84+'A3'!Z84</f>
        <v>0</v>
      </c>
      <c r="AB84" s="129"/>
      <c r="AC84" s="24"/>
    </row>
    <row r="85" spans="1:29" s="7" customFormat="1" ht="16.5" customHeight="1">
      <c r="A85" s="28"/>
      <c r="B85" s="103"/>
      <c r="C85" s="338" t="s">
        <v>51</v>
      </c>
      <c r="D85" s="110">
        <v>0</v>
      </c>
      <c r="E85" s="110">
        <v>0</v>
      </c>
      <c r="F85" s="110">
        <v>0</v>
      </c>
      <c r="G85" s="110">
        <v>0</v>
      </c>
      <c r="H85" s="110">
        <v>0</v>
      </c>
      <c r="I85" s="110">
        <v>0</v>
      </c>
      <c r="J85" s="110">
        <v>0</v>
      </c>
      <c r="K85" s="110">
        <v>0</v>
      </c>
      <c r="L85" s="110">
        <v>0</v>
      </c>
      <c r="M85" s="471"/>
      <c r="N85" s="110">
        <v>0</v>
      </c>
      <c r="O85" s="110">
        <v>0</v>
      </c>
      <c r="P85" s="110">
        <v>0</v>
      </c>
      <c r="Q85" s="112">
        <f t="shared" si="8"/>
        <v>0</v>
      </c>
      <c r="R85" s="110">
        <v>0</v>
      </c>
      <c r="S85" s="110">
        <v>0</v>
      </c>
      <c r="T85" s="110">
        <v>0</v>
      </c>
      <c r="U85" s="110">
        <v>0</v>
      </c>
      <c r="V85" s="110">
        <v>0</v>
      </c>
      <c r="W85" s="110">
        <v>0</v>
      </c>
      <c r="X85" s="110">
        <v>0</v>
      </c>
      <c r="Y85" s="112">
        <f t="shared" si="9"/>
        <v>0</v>
      </c>
      <c r="Z85" s="110">
        <v>0</v>
      </c>
      <c r="AA85" s="85">
        <f>+'A1'!M85+'A2'!Z85+'A3'!Q85+'A3'!Y85+'A3'!Z85</f>
        <v>0</v>
      </c>
      <c r="AB85" s="129"/>
      <c r="AC85" s="24"/>
    </row>
    <row r="86" spans="1:29" s="7" customFormat="1" ht="16.5" customHeight="1">
      <c r="A86" s="28"/>
      <c r="B86" s="103"/>
      <c r="C86" s="340" t="s">
        <v>52</v>
      </c>
      <c r="D86" s="110">
        <v>0</v>
      </c>
      <c r="E86" s="110">
        <v>0</v>
      </c>
      <c r="F86" s="110">
        <v>0</v>
      </c>
      <c r="G86" s="110">
        <v>0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  <c r="M86" s="471"/>
      <c r="N86" s="110">
        <v>0</v>
      </c>
      <c r="O86" s="110">
        <v>0</v>
      </c>
      <c r="P86" s="110">
        <v>0</v>
      </c>
      <c r="Q86" s="112">
        <f t="shared" si="8"/>
        <v>0</v>
      </c>
      <c r="R86" s="110">
        <v>0</v>
      </c>
      <c r="S86" s="110">
        <v>0</v>
      </c>
      <c r="T86" s="110">
        <v>0</v>
      </c>
      <c r="U86" s="110">
        <v>0</v>
      </c>
      <c r="V86" s="110">
        <v>0</v>
      </c>
      <c r="W86" s="110">
        <v>0</v>
      </c>
      <c r="X86" s="110">
        <v>0</v>
      </c>
      <c r="Y86" s="112">
        <f t="shared" si="9"/>
        <v>0</v>
      </c>
      <c r="Z86" s="110">
        <v>0</v>
      </c>
      <c r="AA86" s="85">
        <f>+'A1'!M86+'A2'!Z86+'A3'!Q86+'A3'!Y86+'A3'!Z86</f>
        <v>3.408283</v>
      </c>
      <c r="AB86" s="129"/>
      <c r="AC86" s="24"/>
    </row>
    <row r="87" spans="1:29" s="7" customFormat="1" ht="16.5" customHeight="1">
      <c r="A87" s="28"/>
      <c r="B87" s="103"/>
      <c r="C87" s="341" t="s">
        <v>53</v>
      </c>
      <c r="D87" s="110"/>
      <c r="E87" s="110"/>
      <c r="F87" s="110"/>
      <c r="G87" s="110"/>
      <c r="H87" s="110"/>
      <c r="I87" s="110"/>
      <c r="J87" s="110"/>
      <c r="K87" s="110"/>
      <c r="L87" s="110"/>
      <c r="M87" s="471"/>
      <c r="N87" s="110"/>
      <c r="O87" s="110"/>
      <c r="P87" s="110"/>
      <c r="Q87" s="112">
        <f t="shared" si="8"/>
        <v>0</v>
      </c>
      <c r="R87" s="110"/>
      <c r="S87" s="110"/>
      <c r="T87" s="110"/>
      <c r="U87" s="110"/>
      <c r="V87" s="110"/>
      <c r="W87" s="110"/>
      <c r="X87" s="110"/>
      <c r="Y87" s="112">
        <f t="shared" si="9"/>
        <v>0</v>
      </c>
      <c r="Z87" s="110"/>
      <c r="AA87" s="85">
        <f>+'A1'!M87+'A2'!Z87+'A3'!Q87+'A3'!Y87+'A3'!Z87</f>
        <v>0</v>
      </c>
      <c r="AB87" s="129"/>
      <c r="AC87" s="24"/>
    </row>
    <row r="88" spans="1:29" s="8" customFormat="1" ht="16.5" customHeight="1">
      <c r="A88" s="25"/>
      <c r="B88" s="117"/>
      <c r="C88" s="336" t="s">
        <v>54</v>
      </c>
      <c r="D88" s="110">
        <v>0</v>
      </c>
      <c r="E88" s="110">
        <v>0</v>
      </c>
      <c r="F88" s="110">
        <v>0</v>
      </c>
      <c r="G88" s="110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  <c r="M88" s="471"/>
      <c r="N88" s="110">
        <v>0</v>
      </c>
      <c r="O88" s="110">
        <v>0</v>
      </c>
      <c r="P88" s="110">
        <v>0</v>
      </c>
      <c r="Q88" s="112">
        <f t="shared" si="8"/>
        <v>0</v>
      </c>
      <c r="R88" s="110">
        <v>0</v>
      </c>
      <c r="S88" s="110">
        <v>0</v>
      </c>
      <c r="T88" s="110">
        <v>0</v>
      </c>
      <c r="U88" s="110">
        <v>0</v>
      </c>
      <c r="V88" s="110">
        <v>0</v>
      </c>
      <c r="W88" s="110">
        <v>0</v>
      </c>
      <c r="X88" s="110">
        <v>0</v>
      </c>
      <c r="Y88" s="112">
        <f t="shared" si="9"/>
        <v>0</v>
      </c>
      <c r="Z88" s="110">
        <v>0</v>
      </c>
      <c r="AA88" s="85">
        <f>+'A1'!M88+'A2'!Z88+'A3'!Q88+'A3'!Y88+'A3'!Z88</f>
        <v>703.28951154669835</v>
      </c>
      <c r="AB88" s="130"/>
      <c r="AC88" s="42"/>
    </row>
    <row r="89" spans="1:29" s="11" customFormat="1" ht="16.5" customHeight="1">
      <c r="A89" s="38"/>
      <c r="B89" s="118"/>
      <c r="C89" s="338" t="s">
        <v>45</v>
      </c>
      <c r="D89" s="437">
        <v>0</v>
      </c>
      <c r="E89" s="437">
        <v>0</v>
      </c>
      <c r="F89" s="437">
        <v>0</v>
      </c>
      <c r="G89" s="437">
        <v>0</v>
      </c>
      <c r="H89" s="437">
        <v>0</v>
      </c>
      <c r="I89" s="437">
        <v>0</v>
      </c>
      <c r="J89" s="437">
        <v>0</v>
      </c>
      <c r="K89" s="437">
        <v>0</v>
      </c>
      <c r="L89" s="437">
        <v>0</v>
      </c>
      <c r="M89" s="472"/>
      <c r="N89" s="437">
        <v>0</v>
      </c>
      <c r="O89" s="437">
        <v>0</v>
      </c>
      <c r="P89" s="437">
        <v>0</v>
      </c>
      <c r="Q89" s="440">
        <f t="shared" si="8"/>
        <v>0</v>
      </c>
      <c r="R89" s="437">
        <v>0</v>
      </c>
      <c r="S89" s="437">
        <v>0</v>
      </c>
      <c r="T89" s="437">
        <v>0</v>
      </c>
      <c r="U89" s="437">
        <v>0</v>
      </c>
      <c r="V89" s="437">
        <v>0</v>
      </c>
      <c r="W89" s="437">
        <v>0</v>
      </c>
      <c r="X89" s="437">
        <v>0</v>
      </c>
      <c r="Y89" s="440">
        <f t="shared" si="9"/>
        <v>0</v>
      </c>
      <c r="Z89" s="437">
        <v>0</v>
      </c>
      <c r="AA89" s="85">
        <f>+'A1'!M89+'A2'!Z89+'A3'!Q89+'A3'!Y89+'A3'!Z89</f>
        <v>702.00061954669832</v>
      </c>
      <c r="AB89" s="131"/>
      <c r="AC89" s="43"/>
    </row>
    <row r="90" spans="1:29" s="7" customFormat="1" ht="16.5" customHeight="1">
      <c r="A90" s="28"/>
      <c r="B90" s="103"/>
      <c r="C90" s="338" t="s">
        <v>46</v>
      </c>
      <c r="D90" s="110">
        <v>0</v>
      </c>
      <c r="E90" s="110">
        <v>0</v>
      </c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v>0</v>
      </c>
      <c r="M90" s="471"/>
      <c r="N90" s="110">
        <v>0</v>
      </c>
      <c r="O90" s="110">
        <v>0</v>
      </c>
      <c r="P90" s="110">
        <v>0</v>
      </c>
      <c r="Q90" s="112">
        <f t="shared" si="8"/>
        <v>0</v>
      </c>
      <c r="R90" s="110">
        <v>0</v>
      </c>
      <c r="S90" s="110">
        <v>0</v>
      </c>
      <c r="T90" s="110">
        <v>0</v>
      </c>
      <c r="U90" s="110">
        <v>0</v>
      </c>
      <c r="V90" s="110">
        <v>0</v>
      </c>
      <c r="W90" s="110">
        <v>0</v>
      </c>
      <c r="X90" s="110">
        <v>0</v>
      </c>
      <c r="Y90" s="112">
        <f t="shared" si="9"/>
        <v>0</v>
      </c>
      <c r="Z90" s="110">
        <v>0</v>
      </c>
      <c r="AA90" s="85">
        <f>+'A1'!M90+'A2'!Z90+'A3'!Q90+'A3'!Y90+'A3'!Z90</f>
        <v>1.2888919999999999</v>
      </c>
      <c r="AB90" s="129"/>
      <c r="AC90" s="24"/>
    </row>
    <row r="91" spans="1:29" s="8" customFormat="1" ht="24.95" customHeight="1">
      <c r="A91" s="25"/>
      <c r="B91" s="120"/>
      <c r="C91" s="336" t="s">
        <v>55</v>
      </c>
      <c r="D91" s="112">
        <f t="shared" ref="D91:J91" si="10">+SUM(D88,D79,D76)</f>
        <v>0</v>
      </c>
      <c r="E91" s="112">
        <f t="shared" si="10"/>
        <v>0</v>
      </c>
      <c r="F91" s="112">
        <f t="shared" si="10"/>
        <v>15.768478161999999</v>
      </c>
      <c r="G91" s="112">
        <f t="shared" si="10"/>
        <v>0</v>
      </c>
      <c r="H91" s="112">
        <f t="shared" si="10"/>
        <v>0</v>
      </c>
      <c r="I91" s="112">
        <f t="shared" si="10"/>
        <v>0</v>
      </c>
      <c r="J91" s="112">
        <f t="shared" si="10"/>
        <v>0</v>
      </c>
      <c r="K91" s="112">
        <f t="shared" ref="K91:Z91" si="11">+SUM(K88,K79,K76)</f>
        <v>0</v>
      </c>
      <c r="L91" s="112">
        <f t="shared" si="11"/>
        <v>0</v>
      </c>
      <c r="M91" s="473"/>
      <c r="N91" s="112">
        <f t="shared" si="11"/>
        <v>0</v>
      </c>
      <c r="O91" s="112">
        <f t="shared" si="11"/>
        <v>0</v>
      </c>
      <c r="P91" s="112">
        <f t="shared" si="11"/>
        <v>91.793284999999997</v>
      </c>
      <c r="Q91" s="112">
        <f t="shared" si="8"/>
        <v>107.56176316199999</v>
      </c>
      <c r="R91" s="112">
        <f t="shared" si="11"/>
        <v>0</v>
      </c>
      <c r="S91" s="112">
        <f t="shared" si="11"/>
        <v>0</v>
      </c>
      <c r="T91" s="112">
        <f t="shared" si="11"/>
        <v>0</v>
      </c>
      <c r="U91" s="112">
        <f t="shared" si="11"/>
        <v>0</v>
      </c>
      <c r="V91" s="112">
        <f>+SUM(V88,V79,V76)</f>
        <v>0</v>
      </c>
      <c r="W91" s="112">
        <f t="shared" si="11"/>
        <v>0</v>
      </c>
      <c r="X91" s="112">
        <f t="shared" si="11"/>
        <v>0</v>
      </c>
      <c r="Y91" s="112">
        <f t="shared" si="9"/>
        <v>0</v>
      </c>
      <c r="Z91" s="112">
        <f t="shared" si="11"/>
        <v>0</v>
      </c>
      <c r="AA91" s="443">
        <f>+'A1'!M91+'A2'!Z91+'A3'!Q91+'A3'!Y91+'A3'!Z91</f>
        <v>3921.0173994351203</v>
      </c>
      <c r="AB91" s="107"/>
      <c r="AC91" s="42"/>
    </row>
    <row r="92" spans="1:29" s="176" customFormat="1" ht="16.5" customHeight="1">
      <c r="A92" s="170"/>
      <c r="B92" s="167"/>
      <c r="C92" s="432" t="s">
        <v>56</v>
      </c>
      <c r="D92" s="438">
        <v>0</v>
      </c>
      <c r="E92" s="438">
        <v>0</v>
      </c>
      <c r="F92" s="438">
        <v>0</v>
      </c>
      <c r="G92" s="438">
        <v>0</v>
      </c>
      <c r="H92" s="438">
        <v>0</v>
      </c>
      <c r="I92" s="438">
        <v>0</v>
      </c>
      <c r="J92" s="438">
        <v>0</v>
      </c>
      <c r="K92" s="438">
        <v>0</v>
      </c>
      <c r="L92" s="438">
        <v>0</v>
      </c>
      <c r="M92" s="480"/>
      <c r="N92" s="438">
        <v>0</v>
      </c>
      <c r="O92" s="438">
        <v>0</v>
      </c>
      <c r="P92" s="438">
        <v>0</v>
      </c>
      <c r="Q92" s="438">
        <f t="shared" ref="Q92:Q110" si="12">+SUM(D92:P92)</f>
        <v>0</v>
      </c>
      <c r="R92" s="438">
        <v>0</v>
      </c>
      <c r="S92" s="438">
        <v>0</v>
      </c>
      <c r="T92" s="438">
        <v>0</v>
      </c>
      <c r="U92" s="438">
        <v>0</v>
      </c>
      <c r="V92" s="438">
        <v>0</v>
      </c>
      <c r="W92" s="438">
        <v>0</v>
      </c>
      <c r="X92" s="438">
        <v>0</v>
      </c>
      <c r="Y92" s="441">
        <f t="shared" si="9"/>
        <v>0</v>
      </c>
      <c r="Z92" s="438">
        <v>0</v>
      </c>
      <c r="AA92" s="172">
        <f>+'A1'!M92+'A2'!Z92+'A3'!Q92+'A3'!Y92+'A3'!Z92</f>
        <v>0</v>
      </c>
      <c r="AB92" s="173"/>
      <c r="AC92" s="174"/>
    </row>
    <row r="93" spans="1:29" s="176" customFormat="1" ht="16.5" customHeight="1">
      <c r="A93" s="170"/>
      <c r="B93" s="171"/>
      <c r="C93" s="389" t="s">
        <v>57</v>
      </c>
      <c r="D93" s="439">
        <v>0</v>
      </c>
      <c r="E93" s="439">
        <v>0</v>
      </c>
      <c r="F93" s="439">
        <v>0</v>
      </c>
      <c r="G93" s="439">
        <v>0</v>
      </c>
      <c r="H93" s="439">
        <v>0</v>
      </c>
      <c r="I93" s="439">
        <v>0</v>
      </c>
      <c r="J93" s="439">
        <v>0</v>
      </c>
      <c r="K93" s="439">
        <v>0</v>
      </c>
      <c r="L93" s="439">
        <v>0</v>
      </c>
      <c r="M93" s="481"/>
      <c r="N93" s="439">
        <v>0</v>
      </c>
      <c r="O93" s="439">
        <v>0</v>
      </c>
      <c r="P93" s="439">
        <v>0</v>
      </c>
      <c r="Q93" s="438">
        <f t="shared" si="12"/>
        <v>0</v>
      </c>
      <c r="R93" s="439">
        <v>0</v>
      </c>
      <c r="S93" s="439">
        <v>0</v>
      </c>
      <c r="T93" s="439">
        <v>0</v>
      </c>
      <c r="U93" s="439">
        <v>0</v>
      </c>
      <c r="V93" s="439">
        <v>0</v>
      </c>
      <c r="W93" s="439">
        <v>0</v>
      </c>
      <c r="X93" s="439">
        <v>0</v>
      </c>
      <c r="Y93" s="441">
        <f t="shared" si="9"/>
        <v>0</v>
      </c>
      <c r="Z93" s="439">
        <v>0</v>
      </c>
      <c r="AA93" s="172">
        <f>+'A1'!M93+'A2'!Z93+'A3'!Q93+'A3'!Y93+'A3'!Z93</f>
        <v>0</v>
      </c>
      <c r="AB93" s="175"/>
      <c r="AC93" s="174"/>
    </row>
    <row r="94" spans="1:29" s="8" customFormat="1" ht="36.950000000000003" customHeight="1">
      <c r="A94" s="25"/>
      <c r="B94" s="106"/>
      <c r="C94" s="344" t="s">
        <v>66</v>
      </c>
      <c r="D94" s="115"/>
      <c r="E94" s="115"/>
      <c r="F94" s="115"/>
      <c r="G94" s="115"/>
      <c r="H94" s="115"/>
      <c r="I94" s="115"/>
      <c r="J94" s="115"/>
      <c r="K94" s="115"/>
      <c r="L94" s="115"/>
      <c r="M94" s="482"/>
      <c r="N94" s="115"/>
      <c r="O94" s="115"/>
      <c r="P94" s="115"/>
      <c r="Q94" s="127"/>
      <c r="R94" s="115"/>
      <c r="S94" s="115"/>
      <c r="T94" s="115"/>
      <c r="U94" s="115"/>
      <c r="V94" s="115"/>
      <c r="W94" s="115"/>
      <c r="X94" s="115"/>
      <c r="Y94" s="80"/>
      <c r="Z94" s="115"/>
      <c r="AA94" s="85"/>
      <c r="AB94" s="107"/>
      <c r="AC94" s="42"/>
    </row>
    <row r="95" spans="1:29" s="8" customFormat="1" ht="24.95" customHeight="1">
      <c r="A95" s="25"/>
      <c r="B95" s="106"/>
      <c r="C95" s="344" t="s">
        <v>67</v>
      </c>
      <c r="D95" s="115"/>
      <c r="E95" s="115"/>
      <c r="F95" s="115"/>
      <c r="G95" s="115"/>
      <c r="H95" s="115"/>
      <c r="I95" s="115"/>
      <c r="J95" s="115"/>
      <c r="K95" s="115"/>
      <c r="L95" s="115"/>
      <c r="M95" s="482"/>
      <c r="N95" s="115"/>
      <c r="O95" s="115"/>
      <c r="P95" s="115"/>
      <c r="Q95" s="127"/>
      <c r="R95" s="115"/>
      <c r="S95" s="115"/>
      <c r="T95" s="115"/>
      <c r="U95" s="115"/>
      <c r="V95" s="115"/>
      <c r="W95" s="115"/>
      <c r="X95" s="115"/>
      <c r="Y95" s="80"/>
      <c r="Z95" s="115"/>
      <c r="AA95" s="85"/>
      <c r="AB95" s="107"/>
      <c r="AC95" s="42"/>
    </row>
    <row r="96" spans="1:29" s="7" customFormat="1" ht="16.5" customHeight="1">
      <c r="A96" s="28"/>
      <c r="B96" s="101"/>
      <c r="C96" s="335" t="s">
        <v>44</v>
      </c>
      <c r="D96" s="110">
        <v>0</v>
      </c>
      <c r="E96" s="110">
        <v>0</v>
      </c>
      <c r="F96" s="110">
        <v>0.10008300000000001</v>
      </c>
      <c r="G96" s="110">
        <v>0</v>
      </c>
      <c r="H96" s="110">
        <v>0</v>
      </c>
      <c r="I96" s="110">
        <v>4.2916999999999997E-2</v>
      </c>
      <c r="J96" s="110">
        <v>0</v>
      </c>
      <c r="K96" s="110">
        <v>0</v>
      </c>
      <c r="L96" s="110">
        <v>0</v>
      </c>
      <c r="M96" s="471"/>
      <c r="N96" s="110">
        <v>0</v>
      </c>
      <c r="O96" s="110">
        <v>0</v>
      </c>
      <c r="P96" s="110">
        <v>0</v>
      </c>
      <c r="Q96" s="128">
        <f t="shared" si="12"/>
        <v>0.14300000000000002</v>
      </c>
      <c r="R96" s="110">
        <v>0</v>
      </c>
      <c r="S96" s="110">
        <v>0</v>
      </c>
      <c r="T96" s="110">
        <v>0</v>
      </c>
      <c r="U96" s="110">
        <v>0</v>
      </c>
      <c r="V96" s="110">
        <v>0</v>
      </c>
      <c r="W96" s="110">
        <v>0</v>
      </c>
      <c r="X96" s="110">
        <v>0</v>
      </c>
      <c r="Y96" s="112">
        <f t="shared" si="9"/>
        <v>0</v>
      </c>
      <c r="Z96" s="110">
        <v>4.5789999999999997E-2</v>
      </c>
      <c r="AA96" s="85">
        <f>+'A1'!M96+'A2'!Z96+'A3'!Q96+'A3'!Y96+'A3'!Z96</f>
        <v>390.03673996738576</v>
      </c>
      <c r="AB96" s="129"/>
      <c r="AC96" s="24"/>
    </row>
    <row r="97" spans="1:30" s="7" customFormat="1" ht="16.5" customHeight="1">
      <c r="A97" s="28"/>
      <c r="B97" s="103"/>
      <c r="C97" s="338" t="s">
        <v>45</v>
      </c>
      <c r="D97" s="110">
        <v>0</v>
      </c>
      <c r="E97" s="110">
        <v>0</v>
      </c>
      <c r="F97" s="110">
        <v>0</v>
      </c>
      <c r="G97" s="110">
        <v>0</v>
      </c>
      <c r="H97" s="110">
        <v>0</v>
      </c>
      <c r="I97" s="110">
        <v>0</v>
      </c>
      <c r="J97" s="110">
        <v>0</v>
      </c>
      <c r="K97" s="110">
        <v>0</v>
      </c>
      <c r="L97" s="110">
        <v>0</v>
      </c>
      <c r="M97" s="471"/>
      <c r="N97" s="110">
        <v>0</v>
      </c>
      <c r="O97" s="110">
        <v>0</v>
      </c>
      <c r="P97" s="110">
        <v>0</v>
      </c>
      <c r="Q97" s="128">
        <f t="shared" si="12"/>
        <v>0</v>
      </c>
      <c r="R97" s="110">
        <v>0</v>
      </c>
      <c r="S97" s="110">
        <v>0</v>
      </c>
      <c r="T97" s="110">
        <v>0</v>
      </c>
      <c r="U97" s="110">
        <v>0</v>
      </c>
      <c r="V97" s="110">
        <v>0</v>
      </c>
      <c r="W97" s="110">
        <v>0</v>
      </c>
      <c r="X97" s="110">
        <v>0</v>
      </c>
      <c r="Y97" s="112">
        <f t="shared" si="9"/>
        <v>0</v>
      </c>
      <c r="Z97" s="110">
        <v>0</v>
      </c>
      <c r="AA97" s="85">
        <f>+'A1'!M97+'A2'!Z97+'A3'!Q97+'A3'!Y97+'A3'!Z97</f>
        <v>7.6617133505582764</v>
      </c>
      <c r="AB97" s="129"/>
      <c r="AC97" s="24"/>
    </row>
    <row r="98" spans="1:30" s="7" customFormat="1" ht="16.5" customHeight="1">
      <c r="A98" s="28"/>
      <c r="B98" s="103"/>
      <c r="C98" s="338" t="s">
        <v>46</v>
      </c>
      <c r="D98" s="110">
        <v>0</v>
      </c>
      <c r="E98" s="110">
        <v>0</v>
      </c>
      <c r="F98" s="110">
        <v>0.10008300000000001</v>
      </c>
      <c r="G98" s="110">
        <v>0</v>
      </c>
      <c r="H98" s="110">
        <v>0</v>
      </c>
      <c r="I98" s="110">
        <v>4.2916999999999997E-2</v>
      </c>
      <c r="J98" s="110">
        <v>0</v>
      </c>
      <c r="K98" s="110">
        <v>0</v>
      </c>
      <c r="L98" s="110">
        <v>0</v>
      </c>
      <c r="M98" s="471"/>
      <c r="N98" s="110">
        <v>0</v>
      </c>
      <c r="O98" s="110">
        <v>0</v>
      </c>
      <c r="P98" s="110">
        <v>0</v>
      </c>
      <c r="Q98" s="128">
        <f t="shared" si="12"/>
        <v>0.14300000000000002</v>
      </c>
      <c r="R98" s="110">
        <v>0</v>
      </c>
      <c r="S98" s="110">
        <v>0</v>
      </c>
      <c r="T98" s="110">
        <v>0</v>
      </c>
      <c r="U98" s="110">
        <v>0</v>
      </c>
      <c r="V98" s="110">
        <v>0</v>
      </c>
      <c r="W98" s="110">
        <v>0</v>
      </c>
      <c r="X98" s="110">
        <v>0</v>
      </c>
      <c r="Y98" s="112">
        <f t="shared" si="9"/>
        <v>0</v>
      </c>
      <c r="Z98" s="110">
        <v>4.5789999999999997E-2</v>
      </c>
      <c r="AA98" s="85">
        <f>+'A1'!M98+'A2'!Z98+'A3'!Q98+'A3'!Y98+'A3'!Z98</f>
        <v>382.37502661682748</v>
      </c>
      <c r="AB98" s="129"/>
      <c r="AC98" s="24"/>
    </row>
    <row r="99" spans="1:30" s="7" customFormat="1" ht="16.5" customHeight="1">
      <c r="A99" s="28"/>
      <c r="B99" s="101"/>
      <c r="C99" s="335" t="s">
        <v>47</v>
      </c>
      <c r="D99" s="110">
        <v>0</v>
      </c>
      <c r="E99" s="110">
        <v>0</v>
      </c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0</v>
      </c>
      <c r="L99" s="110">
        <v>0</v>
      </c>
      <c r="M99" s="471"/>
      <c r="N99" s="110">
        <v>0</v>
      </c>
      <c r="O99" s="110">
        <v>0</v>
      </c>
      <c r="P99" s="110">
        <v>0</v>
      </c>
      <c r="Q99" s="128">
        <f t="shared" si="12"/>
        <v>0</v>
      </c>
      <c r="R99" s="110">
        <v>0</v>
      </c>
      <c r="S99" s="110">
        <v>0</v>
      </c>
      <c r="T99" s="110">
        <v>0</v>
      </c>
      <c r="U99" s="110">
        <v>0</v>
      </c>
      <c r="V99" s="110">
        <v>0</v>
      </c>
      <c r="W99" s="110">
        <v>0</v>
      </c>
      <c r="X99" s="110">
        <v>0</v>
      </c>
      <c r="Y99" s="112">
        <f t="shared" si="9"/>
        <v>0</v>
      </c>
      <c r="Z99" s="110">
        <v>0</v>
      </c>
      <c r="AA99" s="85">
        <f>+'A1'!M99+'A2'!Z99+'A3'!Q99+'A3'!Y99+'A3'!Z99</f>
        <v>49.218396301125793</v>
      </c>
      <c r="AB99" s="129"/>
      <c r="AC99" s="24"/>
    </row>
    <row r="100" spans="1:30" s="7" customFormat="1" ht="16.5" customHeight="1">
      <c r="A100" s="28"/>
      <c r="B100" s="101"/>
      <c r="C100" s="338" t="s">
        <v>45</v>
      </c>
      <c r="D100" s="110">
        <v>0</v>
      </c>
      <c r="E100" s="110">
        <v>0</v>
      </c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110">
        <v>0</v>
      </c>
      <c r="M100" s="471"/>
      <c r="N100" s="110">
        <v>0</v>
      </c>
      <c r="O100" s="110">
        <v>0</v>
      </c>
      <c r="P100" s="110">
        <v>0</v>
      </c>
      <c r="Q100" s="128">
        <f t="shared" si="12"/>
        <v>0</v>
      </c>
      <c r="R100" s="110">
        <v>0</v>
      </c>
      <c r="S100" s="110">
        <v>0</v>
      </c>
      <c r="T100" s="110">
        <v>0</v>
      </c>
      <c r="U100" s="110">
        <v>0</v>
      </c>
      <c r="V100" s="110">
        <v>0</v>
      </c>
      <c r="W100" s="110">
        <v>0</v>
      </c>
      <c r="X100" s="110">
        <v>0</v>
      </c>
      <c r="Y100" s="112">
        <f t="shared" si="9"/>
        <v>0</v>
      </c>
      <c r="Z100" s="110">
        <v>0</v>
      </c>
      <c r="AA100" s="85">
        <f>+'A1'!M100+'A2'!Z100+'A3'!Q100+'A3'!Y100+'A3'!Z100</f>
        <v>0</v>
      </c>
      <c r="AB100" s="129"/>
      <c r="AC100" s="24"/>
    </row>
    <row r="101" spans="1:30" s="7" customFormat="1" ht="16.5" customHeight="1">
      <c r="A101" s="28"/>
      <c r="B101" s="101"/>
      <c r="C101" s="338" t="s">
        <v>46</v>
      </c>
      <c r="D101" s="110">
        <v>0</v>
      </c>
      <c r="E101" s="110">
        <v>0</v>
      </c>
      <c r="F101" s="110">
        <v>0</v>
      </c>
      <c r="G101" s="110">
        <v>0</v>
      </c>
      <c r="H101" s="110">
        <v>0</v>
      </c>
      <c r="I101" s="110">
        <v>0</v>
      </c>
      <c r="J101" s="110">
        <v>0</v>
      </c>
      <c r="K101" s="110">
        <v>0</v>
      </c>
      <c r="L101" s="110">
        <v>0</v>
      </c>
      <c r="M101" s="471"/>
      <c r="N101" s="110">
        <v>0</v>
      </c>
      <c r="O101" s="110">
        <v>0</v>
      </c>
      <c r="P101" s="110">
        <v>0</v>
      </c>
      <c r="Q101" s="128">
        <f t="shared" si="12"/>
        <v>0</v>
      </c>
      <c r="R101" s="110">
        <v>0</v>
      </c>
      <c r="S101" s="110">
        <v>0</v>
      </c>
      <c r="T101" s="110">
        <v>0</v>
      </c>
      <c r="U101" s="110">
        <v>0</v>
      </c>
      <c r="V101" s="110">
        <v>0</v>
      </c>
      <c r="W101" s="110">
        <v>0</v>
      </c>
      <c r="X101" s="110">
        <v>0</v>
      </c>
      <c r="Y101" s="112">
        <f t="shared" si="9"/>
        <v>0</v>
      </c>
      <c r="Z101" s="110">
        <v>0</v>
      </c>
      <c r="AA101" s="85">
        <f>+'A1'!M101+'A2'!Z101+'A3'!Q101+'A3'!Y101+'A3'!Z101</f>
        <v>49.218396301125793</v>
      </c>
      <c r="AB101" s="129"/>
      <c r="AC101" s="24"/>
    </row>
    <row r="102" spans="1:30" s="8" customFormat="1" ht="16.5" customHeight="1">
      <c r="A102" s="25"/>
      <c r="B102" s="117"/>
      <c r="C102" s="339" t="s">
        <v>48</v>
      </c>
      <c r="D102" s="110">
        <v>0</v>
      </c>
      <c r="E102" s="110">
        <v>0</v>
      </c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  <c r="M102" s="471"/>
      <c r="N102" s="110">
        <v>0</v>
      </c>
      <c r="O102" s="110">
        <v>0</v>
      </c>
      <c r="P102" s="110">
        <v>0</v>
      </c>
      <c r="Q102" s="128">
        <f t="shared" si="12"/>
        <v>0</v>
      </c>
      <c r="R102" s="110">
        <v>0</v>
      </c>
      <c r="S102" s="110">
        <v>0</v>
      </c>
      <c r="T102" s="110">
        <v>0</v>
      </c>
      <c r="U102" s="110">
        <v>0</v>
      </c>
      <c r="V102" s="110">
        <v>0</v>
      </c>
      <c r="W102" s="110">
        <v>0</v>
      </c>
      <c r="X102" s="110">
        <v>0</v>
      </c>
      <c r="Y102" s="112">
        <f t="shared" si="9"/>
        <v>0</v>
      </c>
      <c r="Z102" s="110">
        <v>0</v>
      </c>
      <c r="AA102" s="85">
        <f>+'A1'!M102+'A2'!Z102+'A3'!Q102+'A3'!Y102+'A3'!Z102</f>
        <v>49.218396301125793</v>
      </c>
      <c r="AB102" s="130"/>
      <c r="AC102" s="42"/>
    </row>
    <row r="103" spans="1:30" s="7" customFormat="1" ht="16.5" customHeight="1">
      <c r="A103" s="28"/>
      <c r="B103" s="103"/>
      <c r="C103" s="338" t="s">
        <v>49</v>
      </c>
      <c r="D103" s="110">
        <v>0</v>
      </c>
      <c r="E103" s="110">
        <v>0</v>
      </c>
      <c r="F103" s="110">
        <v>0</v>
      </c>
      <c r="G103" s="110">
        <v>0</v>
      </c>
      <c r="H103" s="110">
        <v>0</v>
      </c>
      <c r="I103" s="110">
        <v>0</v>
      </c>
      <c r="J103" s="110">
        <v>0</v>
      </c>
      <c r="K103" s="110">
        <v>0</v>
      </c>
      <c r="L103" s="110">
        <v>0</v>
      </c>
      <c r="M103" s="471"/>
      <c r="N103" s="110">
        <v>0</v>
      </c>
      <c r="O103" s="110">
        <v>0</v>
      </c>
      <c r="P103" s="110">
        <v>0</v>
      </c>
      <c r="Q103" s="128">
        <f t="shared" si="12"/>
        <v>0</v>
      </c>
      <c r="R103" s="110">
        <v>0</v>
      </c>
      <c r="S103" s="110">
        <v>0</v>
      </c>
      <c r="T103" s="110">
        <v>0</v>
      </c>
      <c r="U103" s="110">
        <v>0</v>
      </c>
      <c r="V103" s="110">
        <v>0</v>
      </c>
      <c r="W103" s="110">
        <v>0</v>
      </c>
      <c r="X103" s="110">
        <v>0</v>
      </c>
      <c r="Y103" s="112">
        <f t="shared" si="9"/>
        <v>0</v>
      </c>
      <c r="Z103" s="110">
        <v>0</v>
      </c>
      <c r="AA103" s="85">
        <f>+'A1'!M103+'A2'!Z103+'A3'!Q103+'A3'!Y103+'A3'!Z103</f>
        <v>0</v>
      </c>
      <c r="AB103" s="129"/>
      <c r="AC103" s="24"/>
    </row>
    <row r="104" spans="1:30" s="7" customFormat="1" ht="16.5" customHeight="1">
      <c r="A104" s="28"/>
      <c r="B104" s="103"/>
      <c r="C104" s="338" t="s">
        <v>50</v>
      </c>
      <c r="D104" s="110">
        <v>0</v>
      </c>
      <c r="E104" s="110">
        <v>0</v>
      </c>
      <c r="F104" s="110">
        <v>0</v>
      </c>
      <c r="G104" s="110">
        <v>0</v>
      </c>
      <c r="H104" s="110">
        <v>0</v>
      </c>
      <c r="I104" s="110">
        <v>0</v>
      </c>
      <c r="J104" s="110">
        <v>0</v>
      </c>
      <c r="K104" s="110">
        <v>0</v>
      </c>
      <c r="L104" s="110">
        <v>0</v>
      </c>
      <c r="M104" s="471"/>
      <c r="N104" s="110">
        <v>0</v>
      </c>
      <c r="O104" s="110">
        <v>0</v>
      </c>
      <c r="P104" s="110">
        <v>0</v>
      </c>
      <c r="Q104" s="128">
        <f t="shared" si="12"/>
        <v>0</v>
      </c>
      <c r="R104" s="110">
        <v>0</v>
      </c>
      <c r="S104" s="110">
        <v>0</v>
      </c>
      <c r="T104" s="110">
        <v>0</v>
      </c>
      <c r="U104" s="110">
        <v>0</v>
      </c>
      <c r="V104" s="110">
        <v>0</v>
      </c>
      <c r="W104" s="110">
        <v>0</v>
      </c>
      <c r="X104" s="110">
        <v>0</v>
      </c>
      <c r="Y104" s="112">
        <f t="shared" si="9"/>
        <v>0</v>
      </c>
      <c r="Z104" s="110">
        <v>0</v>
      </c>
      <c r="AA104" s="85">
        <f>+'A1'!M104+'A2'!Z104+'A3'!Q104+'A3'!Y104+'A3'!Z104</f>
        <v>0</v>
      </c>
      <c r="AB104" s="129"/>
      <c r="AC104" s="24"/>
    </row>
    <row r="105" spans="1:30" s="7" customFormat="1" ht="16.5" customHeight="1">
      <c r="A105" s="28"/>
      <c r="B105" s="103"/>
      <c r="C105" s="338" t="s">
        <v>51</v>
      </c>
      <c r="D105" s="110">
        <v>0</v>
      </c>
      <c r="E105" s="110">
        <v>0</v>
      </c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0</v>
      </c>
      <c r="M105" s="471"/>
      <c r="N105" s="110">
        <v>0</v>
      </c>
      <c r="O105" s="110">
        <v>0</v>
      </c>
      <c r="P105" s="110">
        <v>0</v>
      </c>
      <c r="Q105" s="128">
        <f t="shared" si="12"/>
        <v>0</v>
      </c>
      <c r="R105" s="110">
        <v>0</v>
      </c>
      <c r="S105" s="110">
        <v>0</v>
      </c>
      <c r="T105" s="110">
        <v>0</v>
      </c>
      <c r="U105" s="110">
        <v>0</v>
      </c>
      <c r="V105" s="110">
        <v>0</v>
      </c>
      <c r="W105" s="110">
        <v>0</v>
      </c>
      <c r="X105" s="110">
        <v>0</v>
      </c>
      <c r="Y105" s="112">
        <f t="shared" si="9"/>
        <v>0</v>
      </c>
      <c r="Z105" s="110">
        <v>0</v>
      </c>
      <c r="AA105" s="85">
        <f>+'A1'!M105+'A2'!Z105+'A3'!Q105+'A3'!Y105+'A3'!Z105</f>
        <v>0</v>
      </c>
      <c r="AB105" s="129"/>
      <c r="AC105" s="24"/>
    </row>
    <row r="106" spans="1:30" s="7" customFormat="1" ht="16.5" customHeight="1">
      <c r="A106" s="28"/>
      <c r="B106" s="103"/>
      <c r="C106" s="340" t="s">
        <v>52</v>
      </c>
      <c r="D106" s="110">
        <v>0</v>
      </c>
      <c r="E106" s="110">
        <v>0</v>
      </c>
      <c r="F106" s="110">
        <v>0</v>
      </c>
      <c r="G106" s="110">
        <v>0</v>
      </c>
      <c r="H106" s="110">
        <v>0</v>
      </c>
      <c r="I106" s="110">
        <v>0</v>
      </c>
      <c r="J106" s="110">
        <v>0</v>
      </c>
      <c r="K106" s="110">
        <v>0</v>
      </c>
      <c r="L106" s="110">
        <v>0</v>
      </c>
      <c r="M106" s="471"/>
      <c r="N106" s="110">
        <v>0</v>
      </c>
      <c r="O106" s="110">
        <v>0</v>
      </c>
      <c r="P106" s="110">
        <v>0</v>
      </c>
      <c r="Q106" s="128">
        <f t="shared" si="12"/>
        <v>0</v>
      </c>
      <c r="R106" s="110">
        <v>0</v>
      </c>
      <c r="S106" s="110">
        <v>0</v>
      </c>
      <c r="T106" s="110">
        <v>0</v>
      </c>
      <c r="U106" s="110">
        <v>0</v>
      </c>
      <c r="V106" s="110">
        <v>0</v>
      </c>
      <c r="W106" s="110">
        <v>0</v>
      </c>
      <c r="X106" s="110">
        <v>0</v>
      </c>
      <c r="Y106" s="112">
        <f t="shared" si="9"/>
        <v>0</v>
      </c>
      <c r="Z106" s="110">
        <v>0</v>
      </c>
      <c r="AA106" s="85">
        <f>+'A1'!M106+'A2'!Z106+'A3'!Q106+'A3'!Y106+'A3'!Z106</f>
        <v>0</v>
      </c>
      <c r="AB106" s="129"/>
      <c r="AC106" s="24"/>
    </row>
    <row r="107" spans="1:30" s="7" customFormat="1" ht="16.5" customHeight="1">
      <c r="A107" s="28"/>
      <c r="B107" s="103"/>
      <c r="C107" s="341" t="s">
        <v>53</v>
      </c>
      <c r="D107" s="110"/>
      <c r="E107" s="110"/>
      <c r="F107" s="110"/>
      <c r="G107" s="110"/>
      <c r="H107" s="110"/>
      <c r="I107" s="110"/>
      <c r="J107" s="110"/>
      <c r="K107" s="110"/>
      <c r="L107" s="110"/>
      <c r="M107" s="471"/>
      <c r="N107" s="110"/>
      <c r="O107" s="110"/>
      <c r="P107" s="110"/>
      <c r="Q107" s="128">
        <f t="shared" si="12"/>
        <v>0</v>
      </c>
      <c r="R107" s="110"/>
      <c r="S107" s="110"/>
      <c r="T107" s="110"/>
      <c r="U107" s="110"/>
      <c r="V107" s="110"/>
      <c r="W107" s="110"/>
      <c r="X107" s="110"/>
      <c r="Y107" s="112">
        <f t="shared" si="9"/>
        <v>0</v>
      </c>
      <c r="Z107" s="110"/>
      <c r="AA107" s="85">
        <f>+'A1'!M107+'A2'!Z107+'A3'!Q107+'A3'!Y107+'A3'!Z107</f>
        <v>0</v>
      </c>
      <c r="AB107" s="129"/>
      <c r="AC107" s="24"/>
    </row>
    <row r="108" spans="1:30" s="8" customFormat="1" ht="16.5" customHeight="1">
      <c r="A108" s="25"/>
      <c r="B108" s="117"/>
      <c r="C108" s="336" t="s">
        <v>54</v>
      </c>
      <c r="D108" s="110">
        <v>0</v>
      </c>
      <c r="E108" s="110">
        <v>0</v>
      </c>
      <c r="F108" s="110">
        <v>0</v>
      </c>
      <c r="G108" s="110">
        <v>0</v>
      </c>
      <c r="H108" s="110">
        <v>0</v>
      </c>
      <c r="I108" s="110">
        <v>0</v>
      </c>
      <c r="J108" s="110">
        <v>0</v>
      </c>
      <c r="K108" s="110">
        <v>0</v>
      </c>
      <c r="L108" s="110">
        <v>0</v>
      </c>
      <c r="M108" s="471"/>
      <c r="N108" s="110">
        <v>0</v>
      </c>
      <c r="O108" s="110">
        <v>0</v>
      </c>
      <c r="P108" s="110">
        <v>0</v>
      </c>
      <c r="Q108" s="128">
        <f t="shared" si="12"/>
        <v>0</v>
      </c>
      <c r="R108" s="110">
        <v>0</v>
      </c>
      <c r="S108" s="110">
        <v>0</v>
      </c>
      <c r="T108" s="110">
        <v>0</v>
      </c>
      <c r="U108" s="110">
        <v>0</v>
      </c>
      <c r="V108" s="110">
        <v>0</v>
      </c>
      <c r="W108" s="110">
        <v>0</v>
      </c>
      <c r="X108" s="110">
        <v>0</v>
      </c>
      <c r="Y108" s="112">
        <f t="shared" si="9"/>
        <v>0</v>
      </c>
      <c r="Z108" s="110">
        <v>0</v>
      </c>
      <c r="AA108" s="85">
        <f>+'A1'!M108+'A2'!Z108+'A3'!Q108+'A3'!Y108+'A3'!Z108</f>
        <v>223.70871948679638</v>
      </c>
      <c r="AB108" s="130"/>
      <c r="AC108" s="42"/>
    </row>
    <row r="109" spans="1:30" s="11" customFormat="1" ht="16.5" customHeight="1">
      <c r="A109" s="38"/>
      <c r="B109" s="118"/>
      <c r="C109" s="338" t="s">
        <v>45</v>
      </c>
      <c r="D109" s="437">
        <v>0</v>
      </c>
      <c r="E109" s="437">
        <v>0</v>
      </c>
      <c r="F109" s="437">
        <v>0</v>
      </c>
      <c r="G109" s="437">
        <v>0</v>
      </c>
      <c r="H109" s="437">
        <v>0</v>
      </c>
      <c r="I109" s="437">
        <v>0</v>
      </c>
      <c r="J109" s="437">
        <v>0</v>
      </c>
      <c r="K109" s="437">
        <v>0</v>
      </c>
      <c r="L109" s="437">
        <v>0</v>
      </c>
      <c r="M109" s="472"/>
      <c r="N109" s="437">
        <v>0</v>
      </c>
      <c r="O109" s="437">
        <v>0</v>
      </c>
      <c r="P109" s="437">
        <v>0</v>
      </c>
      <c r="Q109" s="437">
        <f t="shared" si="12"/>
        <v>0</v>
      </c>
      <c r="R109" s="437">
        <v>0</v>
      </c>
      <c r="S109" s="437">
        <v>0</v>
      </c>
      <c r="T109" s="437">
        <v>0</v>
      </c>
      <c r="U109" s="437">
        <v>0</v>
      </c>
      <c r="V109" s="437">
        <v>0</v>
      </c>
      <c r="W109" s="437">
        <v>0</v>
      </c>
      <c r="X109" s="437">
        <v>0</v>
      </c>
      <c r="Y109" s="440">
        <f t="shared" si="9"/>
        <v>0</v>
      </c>
      <c r="Z109" s="437">
        <v>0</v>
      </c>
      <c r="AA109" s="85">
        <f>+'A1'!M109+'A2'!Z109+'A3'!Q109+'A3'!Y109+'A3'!Z109</f>
        <v>223.70871948679638</v>
      </c>
      <c r="AB109" s="131"/>
      <c r="AC109" s="43"/>
      <c r="AD109" s="7"/>
    </row>
    <row r="110" spans="1:30" s="7" customFormat="1" ht="16.5" customHeight="1">
      <c r="A110" s="28"/>
      <c r="B110" s="103"/>
      <c r="C110" s="338" t="s">
        <v>46</v>
      </c>
      <c r="D110" s="110">
        <v>0</v>
      </c>
      <c r="E110" s="110">
        <v>0</v>
      </c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110">
        <v>0</v>
      </c>
      <c r="M110" s="471"/>
      <c r="N110" s="110">
        <v>0</v>
      </c>
      <c r="O110" s="110">
        <v>0</v>
      </c>
      <c r="P110" s="110">
        <v>0</v>
      </c>
      <c r="Q110" s="128">
        <f t="shared" si="12"/>
        <v>0</v>
      </c>
      <c r="R110" s="110">
        <v>0</v>
      </c>
      <c r="S110" s="110">
        <v>0</v>
      </c>
      <c r="T110" s="110">
        <v>0</v>
      </c>
      <c r="U110" s="110">
        <v>0</v>
      </c>
      <c r="V110" s="110">
        <v>0</v>
      </c>
      <c r="W110" s="110">
        <v>0</v>
      </c>
      <c r="X110" s="110">
        <v>0</v>
      </c>
      <c r="Y110" s="112">
        <f t="shared" si="9"/>
        <v>0</v>
      </c>
      <c r="Z110" s="110">
        <v>0</v>
      </c>
      <c r="AA110" s="85">
        <f>+'A1'!M110+'A2'!Z110+'A3'!Q110+'A3'!Y110+'A3'!Z110</f>
        <v>0</v>
      </c>
      <c r="AB110" s="129"/>
      <c r="AC110" s="24"/>
    </row>
    <row r="111" spans="1:30" s="8" customFormat="1" ht="24.95" customHeight="1">
      <c r="A111" s="25"/>
      <c r="B111" s="120"/>
      <c r="C111" s="336" t="s">
        <v>55</v>
      </c>
      <c r="D111" s="112">
        <f t="shared" ref="D111:J111" si="13">+SUM(D108,D99,D96)</f>
        <v>0</v>
      </c>
      <c r="E111" s="112">
        <f t="shared" si="13"/>
        <v>0</v>
      </c>
      <c r="F111" s="112">
        <f t="shared" si="13"/>
        <v>0.10008300000000001</v>
      </c>
      <c r="G111" s="112">
        <f t="shared" si="13"/>
        <v>0</v>
      </c>
      <c r="H111" s="112">
        <f t="shared" si="13"/>
        <v>0</v>
      </c>
      <c r="I111" s="112">
        <f t="shared" si="13"/>
        <v>4.2916999999999997E-2</v>
      </c>
      <c r="J111" s="112">
        <f t="shared" si="13"/>
        <v>0</v>
      </c>
      <c r="K111" s="112">
        <f t="shared" ref="K111:Z111" si="14">+SUM(K108,K99,K96)</f>
        <v>0</v>
      </c>
      <c r="L111" s="112">
        <f t="shared" si="14"/>
        <v>0</v>
      </c>
      <c r="M111" s="473"/>
      <c r="N111" s="112">
        <f t="shared" si="14"/>
        <v>0</v>
      </c>
      <c r="O111" s="112">
        <f t="shared" si="14"/>
        <v>0</v>
      </c>
      <c r="P111" s="112">
        <f t="shared" si="14"/>
        <v>0</v>
      </c>
      <c r="Q111" s="112">
        <f t="shared" si="8"/>
        <v>0.14300000000000002</v>
      </c>
      <c r="R111" s="112">
        <f t="shared" si="14"/>
        <v>0</v>
      </c>
      <c r="S111" s="112">
        <f t="shared" si="14"/>
        <v>0</v>
      </c>
      <c r="T111" s="112">
        <f t="shared" si="14"/>
        <v>0</v>
      </c>
      <c r="U111" s="112">
        <f t="shared" si="14"/>
        <v>0</v>
      </c>
      <c r="V111" s="112">
        <f>+SUM(V108,V99,V96)</f>
        <v>0</v>
      </c>
      <c r="W111" s="112">
        <f t="shared" si="14"/>
        <v>0</v>
      </c>
      <c r="X111" s="112">
        <f t="shared" si="14"/>
        <v>0</v>
      </c>
      <c r="Y111" s="112">
        <f t="shared" si="9"/>
        <v>0</v>
      </c>
      <c r="Z111" s="112">
        <f t="shared" si="14"/>
        <v>4.5789999999999997E-2</v>
      </c>
      <c r="AA111" s="85">
        <f>+'A1'!M111+'A2'!Z111+'A3'!Q111+'A3'!Y111+'A3'!Z111</f>
        <v>662.96385575530792</v>
      </c>
      <c r="AB111" s="107"/>
      <c r="AC111" s="42"/>
    </row>
    <row r="112" spans="1:30" s="176" customFormat="1" ht="16.5" customHeight="1">
      <c r="A112" s="170"/>
      <c r="B112" s="167"/>
      <c r="C112" s="342" t="s">
        <v>56</v>
      </c>
      <c r="D112" s="438">
        <v>0</v>
      </c>
      <c r="E112" s="438">
        <v>0</v>
      </c>
      <c r="F112" s="438">
        <v>0</v>
      </c>
      <c r="G112" s="438">
        <v>0</v>
      </c>
      <c r="H112" s="438">
        <v>0</v>
      </c>
      <c r="I112" s="438">
        <v>0</v>
      </c>
      <c r="J112" s="438">
        <v>0</v>
      </c>
      <c r="K112" s="438">
        <v>0</v>
      </c>
      <c r="L112" s="438">
        <v>0</v>
      </c>
      <c r="M112" s="480"/>
      <c r="N112" s="438">
        <v>0</v>
      </c>
      <c r="O112" s="438">
        <v>0</v>
      </c>
      <c r="P112" s="438">
        <v>0</v>
      </c>
      <c r="Q112" s="441">
        <f t="shared" si="8"/>
        <v>0</v>
      </c>
      <c r="R112" s="438">
        <v>0</v>
      </c>
      <c r="S112" s="438">
        <v>0</v>
      </c>
      <c r="T112" s="438">
        <v>0</v>
      </c>
      <c r="U112" s="438">
        <v>0</v>
      </c>
      <c r="V112" s="438">
        <v>0</v>
      </c>
      <c r="W112" s="438">
        <v>0</v>
      </c>
      <c r="X112" s="438">
        <v>0</v>
      </c>
      <c r="Y112" s="441">
        <f t="shared" si="9"/>
        <v>0</v>
      </c>
      <c r="Z112" s="438">
        <v>0</v>
      </c>
      <c r="AA112" s="172">
        <f>+'A1'!M112+'A2'!Z112+'A3'!Q112+'A3'!Y112+'A3'!Z112</f>
        <v>0</v>
      </c>
      <c r="AB112" s="173"/>
      <c r="AC112" s="174"/>
    </row>
    <row r="113" spans="1:29" s="176" customFormat="1" ht="16.5" customHeight="1">
      <c r="A113" s="170"/>
      <c r="B113" s="171"/>
      <c r="C113" s="343" t="s">
        <v>57</v>
      </c>
      <c r="D113" s="439">
        <v>0</v>
      </c>
      <c r="E113" s="439">
        <v>0</v>
      </c>
      <c r="F113" s="439">
        <v>0</v>
      </c>
      <c r="G113" s="439">
        <v>0</v>
      </c>
      <c r="H113" s="439">
        <v>0</v>
      </c>
      <c r="I113" s="439">
        <v>0</v>
      </c>
      <c r="J113" s="439">
        <v>0</v>
      </c>
      <c r="K113" s="439">
        <v>0</v>
      </c>
      <c r="L113" s="439">
        <v>0</v>
      </c>
      <c r="M113" s="481"/>
      <c r="N113" s="439">
        <v>0</v>
      </c>
      <c r="O113" s="439">
        <v>0</v>
      </c>
      <c r="P113" s="439">
        <v>0</v>
      </c>
      <c r="Q113" s="441">
        <f t="shared" si="8"/>
        <v>0</v>
      </c>
      <c r="R113" s="439">
        <v>0</v>
      </c>
      <c r="S113" s="439">
        <v>0</v>
      </c>
      <c r="T113" s="439">
        <v>0</v>
      </c>
      <c r="U113" s="439">
        <v>0</v>
      </c>
      <c r="V113" s="439">
        <v>0</v>
      </c>
      <c r="W113" s="439">
        <v>0</v>
      </c>
      <c r="X113" s="439">
        <v>0</v>
      </c>
      <c r="Y113" s="441">
        <f t="shared" si="9"/>
        <v>0</v>
      </c>
      <c r="Z113" s="439">
        <v>0</v>
      </c>
      <c r="AA113" s="172">
        <f>+'A1'!M113+'A2'!Z113+'A3'!Q113+'A3'!Y113+'A3'!Z113</f>
        <v>4.0261999999999999E-2</v>
      </c>
      <c r="AB113" s="175"/>
      <c r="AC113" s="174"/>
    </row>
    <row r="114" spans="1:29" s="8" customFormat="1" ht="24.95" customHeight="1">
      <c r="A114" s="25"/>
      <c r="B114" s="106"/>
      <c r="C114" s="344" t="s">
        <v>68</v>
      </c>
      <c r="D114" s="115"/>
      <c r="E114" s="115"/>
      <c r="F114" s="115"/>
      <c r="G114" s="115"/>
      <c r="H114" s="115"/>
      <c r="I114" s="115"/>
      <c r="J114" s="115"/>
      <c r="K114" s="115"/>
      <c r="L114" s="115"/>
      <c r="M114" s="482"/>
      <c r="N114" s="115"/>
      <c r="O114" s="115"/>
      <c r="P114" s="115"/>
      <c r="Q114" s="80"/>
      <c r="R114" s="115"/>
      <c r="S114" s="115"/>
      <c r="T114" s="115"/>
      <c r="U114" s="115"/>
      <c r="V114" s="115"/>
      <c r="W114" s="115"/>
      <c r="X114" s="115"/>
      <c r="Y114" s="80"/>
      <c r="Z114" s="115"/>
      <c r="AA114" s="85"/>
      <c r="AB114" s="107"/>
      <c r="AC114" s="42"/>
    </row>
    <row r="115" spans="1:29" s="7" customFormat="1" ht="16.5" customHeight="1">
      <c r="A115" s="28"/>
      <c r="B115" s="101"/>
      <c r="C115" s="335" t="s">
        <v>44</v>
      </c>
      <c r="D115" s="110">
        <v>0</v>
      </c>
      <c r="E115" s="110">
        <v>0</v>
      </c>
      <c r="F115" s="110">
        <v>0</v>
      </c>
      <c r="G115" s="110">
        <v>0</v>
      </c>
      <c r="H115" s="110">
        <v>0</v>
      </c>
      <c r="I115" s="110">
        <v>0</v>
      </c>
      <c r="J115" s="110">
        <v>0</v>
      </c>
      <c r="K115" s="110">
        <v>0</v>
      </c>
      <c r="L115" s="110">
        <v>0</v>
      </c>
      <c r="M115" s="471"/>
      <c r="N115" s="110">
        <v>0</v>
      </c>
      <c r="O115" s="110">
        <v>0</v>
      </c>
      <c r="P115" s="110">
        <v>0</v>
      </c>
      <c r="Q115" s="112">
        <f t="shared" si="8"/>
        <v>0</v>
      </c>
      <c r="R115" s="110">
        <v>0</v>
      </c>
      <c r="S115" s="110">
        <v>0</v>
      </c>
      <c r="T115" s="110">
        <v>0</v>
      </c>
      <c r="U115" s="110">
        <v>0</v>
      </c>
      <c r="V115" s="110">
        <v>0</v>
      </c>
      <c r="W115" s="110">
        <v>0</v>
      </c>
      <c r="X115" s="110">
        <v>0</v>
      </c>
      <c r="Y115" s="112">
        <f t="shared" si="9"/>
        <v>0</v>
      </c>
      <c r="Z115" s="110">
        <v>0</v>
      </c>
      <c r="AA115" s="85">
        <f>+'A1'!M115+'A2'!Z115+'A3'!Q115+'A3'!Y115+'A3'!Z115</f>
        <v>362.79132289199276</v>
      </c>
      <c r="AB115" s="129"/>
      <c r="AC115" s="24"/>
    </row>
    <row r="116" spans="1:29" s="7" customFormat="1" ht="16.5" customHeight="1">
      <c r="A116" s="28"/>
      <c r="B116" s="103"/>
      <c r="C116" s="338" t="s">
        <v>45</v>
      </c>
      <c r="D116" s="110">
        <v>0</v>
      </c>
      <c r="E116" s="110">
        <v>0</v>
      </c>
      <c r="F116" s="110">
        <v>0</v>
      </c>
      <c r="G116" s="110">
        <v>0</v>
      </c>
      <c r="H116" s="110">
        <v>0</v>
      </c>
      <c r="I116" s="110">
        <v>0</v>
      </c>
      <c r="J116" s="110">
        <v>0</v>
      </c>
      <c r="K116" s="110">
        <v>0</v>
      </c>
      <c r="L116" s="110">
        <v>0</v>
      </c>
      <c r="M116" s="471"/>
      <c r="N116" s="110">
        <v>0</v>
      </c>
      <c r="O116" s="110">
        <v>0</v>
      </c>
      <c r="P116" s="110">
        <v>0</v>
      </c>
      <c r="Q116" s="112">
        <f t="shared" si="8"/>
        <v>0</v>
      </c>
      <c r="R116" s="110">
        <v>0</v>
      </c>
      <c r="S116" s="110">
        <v>0</v>
      </c>
      <c r="T116" s="110">
        <v>0</v>
      </c>
      <c r="U116" s="110">
        <v>0</v>
      </c>
      <c r="V116" s="110">
        <v>0</v>
      </c>
      <c r="W116" s="110">
        <v>0</v>
      </c>
      <c r="X116" s="110">
        <v>0</v>
      </c>
      <c r="Y116" s="112">
        <f t="shared" si="9"/>
        <v>0</v>
      </c>
      <c r="Z116" s="110">
        <v>0</v>
      </c>
      <c r="AA116" s="85">
        <f>+'A1'!M116+'A2'!Z116+'A3'!Q116+'A3'!Y116+'A3'!Z116</f>
        <v>53.374966016048063</v>
      </c>
      <c r="AB116" s="129"/>
      <c r="AC116" s="24"/>
    </row>
    <row r="117" spans="1:29" s="7" customFormat="1" ht="16.5" customHeight="1">
      <c r="A117" s="28"/>
      <c r="B117" s="103"/>
      <c r="C117" s="338" t="s">
        <v>46</v>
      </c>
      <c r="D117" s="110">
        <v>0</v>
      </c>
      <c r="E117" s="110">
        <v>0</v>
      </c>
      <c r="F117" s="110">
        <v>0</v>
      </c>
      <c r="G117" s="110">
        <v>0</v>
      </c>
      <c r="H117" s="110">
        <v>0</v>
      </c>
      <c r="I117" s="110">
        <v>0</v>
      </c>
      <c r="J117" s="110">
        <v>0</v>
      </c>
      <c r="K117" s="110">
        <v>0</v>
      </c>
      <c r="L117" s="110">
        <v>0</v>
      </c>
      <c r="M117" s="471"/>
      <c r="N117" s="110">
        <v>0</v>
      </c>
      <c r="O117" s="110">
        <v>0</v>
      </c>
      <c r="P117" s="110">
        <v>0</v>
      </c>
      <c r="Q117" s="112">
        <f t="shared" si="8"/>
        <v>0</v>
      </c>
      <c r="R117" s="110">
        <v>0</v>
      </c>
      <c r="S117" s="110">
        <v>0</v>
      </c>
      <c r="T117" s="110">
        <v>0</v>
      </c>
      <c r="U117" s="110">
        <v>0</v>
      </c>
      <c r="V117" s="110">
        <v>0</v>
      </c>
      <c r="W117" s="110">
        <v>0</v>
      </c>
      <c r="X117" s="110">
        <v>0</v>
      </c>
      <c r="Y117" s="112">
        <f t="shared" si="9"/>
        <v>0</v>
      </c>
      <c r="Z117" s="110">
        <v>0</v>
      </c>
      <c r="AA117" s="85">
        <f>+'A1'!M117+'A2'!Z117+'A3'!Q117+'A3'!Y117+'A3'!Z117</f>
        <v>309.4163568759447</v>
      </c>
      <c r="AB117" s="129"/>
      <c r="AC117" s="24"/>
    </row>
    <row r="118" spans="1:29" s="7" customFormat="1" ht="16.5" customHeight="1">
      <c r="A118" s="28"/>
      <c r="B118" s="101"/>
      <c r="C118" s="335" t="s">
        <v>47</v>
      </c>
      <c r="D118" s="110">
        <v>0</v>
      </c>
      <c r="E118" s="110">
        <v>0</v>
      </c>
      <c r="F118" s="110">
        <v>0</v>
      </c>
      <c r="G118" s="110">
        <v>0</v>
      </c>
      <c r="H118" s="110">
        <v>0</v>
      </c>
      <c r="I118" s="110">
        <v>0</v>
      </c>
      <c r="J118" s="110">
        <v>0</v>
      </c>
      <c r="K118" s="110">
        <v>0</v>
      </c>
      <c r="L118" s="110">
        <v>0</v>
      </c>
      <c r="M118" s="471"/>
      <c r="N118" s="110">
        <v>0</v>
      </c>
      <c r="O118" s="110">
        <v>0</v>
      </c>
      <c r="P118" s="110">
        <v>0</v>
      </c>
      <c r="Q118" s="112">
        <f t="shared" si="8"/>
        <v>0</v>
      </c>
      <c r="R118" s="110">
        <v>0</v>
      </c>
      <c r="S118" s="110">
        <v>0</v>
      </c>
      <c r="T118" s="110">
        <v>0</v>
      </c>
      <c r="U118" s="110">
        <v>0</v>
      </c>
      <c r="V118" s="110">
        <v>0</v>
      </c>
      <c r="W118" s="110">
        <v>0</v>
      </c>
      <c r="X118" s="110">
        <v>0</v>
      </c>
      <c r="Y118" s="112">
        <f t="shared" si="9"/>
        <v>0</v>
      </c>
      <c r="Z118" s="110">
        <v>0</v>
      </c>
      <c r="AA118" s="85">
        <f>+'A1'!M118+'A2'!Z118+'A3'!Q118+'A3'!Y118+'A3'!Z118</f>
        <v>64.125078527726259</v>
      </c>
      <c r="AB118" s="129"/>
      <c r="AC118" s="24"/>
    </row>
    <row r="119" spans="1:29" s="7" customFormat="1" ht="16.5" customHeight="1">
      <c r="A119" s="28"/>
      <c r="B119" s="101"/>
      <c r="C119" s="338" t="s">
        <v>45</v>
      </c>
      <c r="D119" s="110">
        <v>0</v>
      </c>
      <c r="E119" s="110">
        <v>0</v>
      </c>
      <c r="F119" s="110">
        <v>0</v>
      </c>
      <c r="G119" s="110">
        <v>0</v>
      </c>
      <c r="H119" s="110">
        <v>0</v>
      </c>
      <c r="I119" s="110">
        <v>0</v>
      </c>
      <c r="J119" s="110">
        <v>0</v>
      </c>
      <c r="K119" s="110">
        <v>0</v>
      </c>
      <c r="L119" s="110">
        <v>0</v>
      </c>
      <c r="M119" s="471"/>
      <c r="N119" s="110">
        <v>0</v>
      </c>
      <c r="O119" s="110">
        <v>0</v>
      </c>
      <c r="P119" s="110">
        <v>0</v>
      </c>
      <c r="Q119" s="112">
        <f t="shared" si="8"/>
        <v>0</v>
      </c>
      <c r="R119" s="110">
        <v>0</v>
      </c>
      <c r="S119" s="110">
        <v>0</v>
      </c>
      <c r="T119" s="110">
        <v>0</v>
      </c>
      <c r="U119" s="110">
        <v>0</v>
      </c>
      <c r="V119" s="110">
        <v>0</v>
      </c>
      <c r="W119" s="110">
        <v>0</v>
      </c>
      <c r="X119" s="110">
        <v>0</v>
      </c>
      <c r="Y119" s="112">
        <f t="shared" si="9"/>
        <v>0</v>
      </c>
      <c r="Z119" s="110">
        <v>0</v>
      </c>
      <c r="AA119" s="85">
        <f>+'A1'!M119+'A2'!Z119+'A3'!Q119+'A3'!Y119+'A3'!Z119</f>
        <v>0</v>
      </c>
      <c r="AB119" s="129"/>
      <c r="AC119" s="24"/>
    </row>
    <row r="120" spans="1:29" s="7" customFormat="1" ht="16.5" customHeight="1">
      <c r="A120" s="28"/>
      <c r="B120" s="101"/>
      <c r="C120" s="338" t="s">
        <v>46</v>
      </c>
      <c r="D120" s="110">
        <v>0</v>
      </c>
      <c r="E120" s="110">
        <v>0</v>
      </c>
      <c r="F120" s="110">
        <v>0</v>
      </c>
      <c r="G120" s="110">
        <v>0</v>
      </c>
      <c r="H120" s="110">
        <v>0</v>
      </c>
      <c r="I120" s="110">
        <v>0</v>
      </c>
      <c r="J120" s="110">
        <v>0</v>
      </c>
      <c r="K120" s="110">
        <v>0</v>
      </c>
      <c r="L120" s="110">
        <v>0</v>
      </c>
      <c r="M120" s="471"/>
      <c r="N120" s="110">
        <v>0</v>
      </c>
      <c r="O120" s="110">
        <v>0</v>
      </c>
      <c r="P120" s="110">
        <v>0</v>
      </c>
      <c r="Q120" s="112">
        <f t="shared" si="8"/>
        <v>0</v>
      </c>
      <c r="R120" s="110">
        <v>0</v>
      </c>
      <c r="S120" s="110">
        <v>0</v>
      </c>
      <c r="T120" s="110">
        <v>0</v>
      </c>
      <c r="U120" s="110">
        <v>0</v>
      </c>
      <c r="V120" s="110">
        <v>0</v>
      </c>
      <c r="W120" s="110">
        <v>0</v>
      </c>
      <c r="X120" s="110">
        <v>0</v>
      </c>
      <c r="Y120" s="112">
        <f t="shared" si="9"/>
        <v>0</v>
      </c>
      <c r="Z120" s="110">
        <v>0</v>
      </c>
      <c r="AA120" s="85">
        <f>+'A1'!M120+'A2'!Z120+'A3'!Q120+'A3'!Y120+'A3'!Z120</f>
        <v>64.125078527726259</v>
      </c>
      <c r="AB120" s="129"/>
      <c r="AC120" s="24"/>
    </row>
    <row r="121" spans="1:29" s="7" customFormat="1" ht="16.5" customHeight="1">
      <c r="A121" s="28"/>
      <c r="B121" s="103"/>
      <c r="C121" s="339" t="s">
        <v>48</v>
      </c>
      <c r="D121" s="110">
        <v>0</v>
      </c>
      <c r="E121" s="110">
        <v>0</v>
      </c>
      <c r="F121" s="110">
        <v>0</v>
      </c>
      <c r="G121" s="110">
        <v>0</v>
      </c>
      <c r="H121" s="110">
        <v>0</v>
      </c>
      <c r="I121" s="110">
        <v>0</v>
      </c>
      <c r="J121" s="110">
        <v>0</v>
      </c>
      <c r="K121" s="110">
        <v>0</v>
      </c>
      <c r="L121" s="110">
        <v>0</v>
      </c>
      <c r="M121" s="471"/>
      <c r="N121" s="110">
        <v>0</v>
      </c>
      <c r="O121" s="110">
        <v>0</v>
      </c>
      <c r="P121" s="110">
        <v>0</v>
      </c>
      <c r="Q121" s="112">
        <f t="shared" si="8"/>
        <v>0</v>
      </c>
      <c r="R121" s="110">
        <v>0</v>
      </c>
      <c r="S121" s="110">
        <v>0</v>
      </c>
      <c r="T121" s="110">
        <v>0</v>
      </c>
      <c r="U121" s="110">
        <v>0</v>
      </c>
      <c r="V121" s="110">
        <v>0</v>
      </c>
      <c r="W121" s="110">
        <v>0</v>
      </c>
      <c r="X121" s="110">
        <v>0</v>
      </c>
      <c r="Y121" s="112">
        <f t="shared" si="9"/>
        <v>0</v>
      </c>
      <c r="Z121" s="110">
        <v>0</v>
      </c>
      <c r="AA121" s="85">
        <f>+'A1'!M121+'A2'!Z121+'A3'!Q121+'A3'!Y121+'A3'!Z121</f>
        <v>64.125078527726259</v>
      </c>
      <c r="AB121" s="129"/>
      <c r="AC121" s="24"/>
    </row>
    <row r="122" spans="1:29" s="7" customFormat="1" ht="16.5" customHeight="1">
      <c r="A122" s="28"/>
      <c r="B122" s="103"/>
      <c r="C122" s="338" t="s">
        <v>49</v>
      </c>
      <c r="D122" s="110">
        <v>0</v>
      </c>
      <c r="E122" s="110">
        <v>0</v>
      </c>
      <c r="F122" s="110">
        <v>0</v>
      </c>
      <c r="G122" s="110">
        <v>0</v>
      </c>
      <c r="H122" s="110">
        <v>0</v>
      </c>
      <c r="I122" s="110">
        <v>0</v>
      </c>
      <c r="J122" s="110">
        <v>0</v>
      </c>
      <c r="K122" s="110">
        <v>0</v>
      </c>
      <c r="L122" s="110">
        <v>0</v>
      </c>
      <c r="M122" s="471"/>
      <c r="N122" s="110">
        <v>0</v>
      </c>
      <c r="O122" s="110">
        <v>0</v>
      </c>
      <c r="P122" s="110">
        <v>0</v>
      </c>
      <c r="Q122" s="112">
        <f t="shared" si="8"/>
        <v>0</v>
      </c>
      <c r="R122" s="110">
        <v>0</v>
      </c>
      <c r="S122" s="110">
        <v>0</v>
      </c>
      <c r="T122" s="110">
        <v>0</v>
      </c>
      <c r="U122" s="110">
        <v>0</v>
      </c>
      <c r="V122" s="110">
        <v>0</v>
      </c>
      <c r="W122" s="110">
        <v>0</v>
      </c>
      <c r="X122" s="110">
        <v>0</v>
      </c>
      <c r="Y122" s="112">
        <f t="shared" si="9"/>
        <v>0</v>
      </c>
      <c r="Z122" s="110">
        <v>0</v>
      </c>
      <c r="AA122" s="85">
        <f>+'A1'!M122+'A2'!Z122+'A3'!Q122+'A3'!Y122+'A3'!Z122</f>
        <v>0</v>
      </c>
      <c r="AB122" s="129"/>
      <c r="AC122" s="24"/>
    </row>
    <row r="123" spans="1:29" s="7" customFormat="1" ht="16.5" customHeight="1">
      <c r="A123" s="28"/>
      <c r="B123" s="103"/>
      <c r="C123" s="338" t="s">
        <v>50</v>
      </c>
      <c r="D123" s="110">
        <v>0</v>
      </c>
      <c r="E123" s="110">
        <v>0</v>
      </c>
      <c r="F123" s="110">
        <v>0</v>
      </c>
      <c r="G123" s="110">
        <v>0</v>
      </c>
      <c r="H123" s="110">
        <v>0</v>
      </c>
      <c r="I123" s="110">
        <v>0</v>
      </c>
      <c r="J123" s="110">
        <v>0</v>
      </c>
      <c r="K123" s="110">
        <v>0</v>
      </c>
      <c r="L123" s="110">
        <v>0</v>
      </c>
      <c r="M123" s="471"/>
      <c r="N123" s="110">
        <v>0</v>
      </c>
      <c r="O123" s="110">
        <v>0</v>
      </c>
      <c r="P123" s="110">
        <v>0</v>
      </c>
      <c r="Q123" s="112">
        <f t="shared" si="8"/>
        <v>0</v>
      </c>
      <c r="R123" s="110">
        <v>0</v>
      </c>
      <c r="S123" s="110">
        <v>0</v>
      </c>
      <c r="T123" s="110">
        <v>0</v>
      </c>
      <c r="U123" s="110">
        <v>0</v>
      </c>
      <c r="V123" s="110">
        <v>0</v>
      </c>
      <c r="W123" s="110">
        <v>0</v>
      </c>
      <c r="X123" s="110">
        <v>0</v>
      </c>
      <c r="Y123" s="112">
        <f t="shared" si="9"/>
        <v>0</v>
      </c>
      <c r="Z123" s="110">
        <v>0</v>
      </c>
      <c r="AA123" s="85">
        <f>+'A1'!M123+'A2'!Z123+'A3'!Q123+'A3'!Y123+'A3'!Z123</f>
        <v>0</v>
      </c>
      <c r="AB123" s="129"/>
      <c r="AC123" s="24"/>
    </row>
    <row r="124" spans="1:29" s="7" customFormat="1" ht="16.5" customHeight="1">
      <c r="A124" s="28"/>
      <c r="B124" s="103"/>
      <c r="C124" s="338" t="s">
        <v>51</v>
      </c>
      <c r="D124" s="110">
        <v>0</v>
      </c>
      <c r="E124" s="110">
        <v>0</v>
      </c>
      <c r="F124" s="110">
        <v>0</v>
      </c>
      <c r="G124" s="110">
        <v>0</v>
      </c>
      <c r="H124" s="110">
        <v>0</v>
      </c>
      <c r="I124" s="110">
        <v>0</v>
      </c>
      <c r="J124" s="110">
        <v>0</v>
      </c>
      <c r="K124" s="110">
        <v>0</v>
      </c>
      <c r="L124" s="110">
        <v>0</v>
      </c>
      <c r="M124" s="471"/>
      <c r="N124" s="110">
        <v>0</v>
      </c>
      <c r="O124" s="110">
        <v>0</v>
      </c>
      <c r="P124" s="110">
        <v>0</v>
      </c>
      <c r="Q124" s="112">
        <f t="shared" si="8"/>
        <v>0</v>
      </c>
      <c r="R124" s="110">
        <v>0</v>
      </c>
      <c r="S124" s="110">
        <v>0</v>
      </c>
      <c r="T124" s="110">
        <v>0</v>
      </c>
      <c r="U124" s="110">
        <v>0</v>
      </c>
      <c r="V124" s="110">
        <v>0</v>
      </c>
      <c r="W124" s="110">
        <v>0</v>
      </c>
      <c r="X124" s="110">
        <v>0</v>
      </c>
      <c r="Y124" s="112">
        <f t="shared" si="9"/>
        <v>0</v>
      </c>
      <c r="Z124" s="110">
        <v>0</v>
      </c>
      <c r="AA124" s="85">
        <f>+'A1'!M124+'A2'!Z124+'A3'!Q124+'A3'!Y124+'A3'!Z124</f>
        <v>0</v>
      </c>
      <c r="AB124" s="129"/>
      <c r="AC124" s="24"/>
    </row>
    <row r="125" spans="1:29" s="7" customFormat="1" ht="16.5" customHeight="1">
      <c r="A125" s="28"/>
      <c r="B125" s="103"/>
      <c r="C125" s="340" t="s">
        <v>52</v>
      </c>
      <c r="D125" s="110">
        <v>0</v>
      </c>
      <c r="E125" s="110">
        <v>0</v>
      </c>
      <c r="F125" s="110">
        <v>0</v>
      </c>
      <c r="G125" s="110">
        <v>0</v>
      </c>
      <c r="H125" s="110">
        <v>0</v>
      </c>
      <c r="I125" s="110">
        <v>0</v>
      </c>
      <c r="J125" s="110">
        <v>0</v>
      </c>
      <c r="K125" s="110">
        <v>0</v>
      </c>
      <c r="L125" s="110">
        <v>0</v>
      </c>
      <c r="M125" s="471"/>
      <c r="N125" s="110">
        <v>0</v>
      </c>
      <c r="O125" s="110">
        <v>0</v>
      </c>
      <c r="P125" s="110">
        <v>0</v>
      </c>
      <c r="Q125" s="112">
        <f t="shared" si="8"/>
        <v>0</v>
      </c>
      <c r="R125" s="110">
        <v>0</v>
      </c>
      <c r="S125" s="110">
        <v>0</v>
      </c>
      <c r="T125" s="110">
        <v>0</v>
      </c>
      <c r="U125" s="110">
        <v>0</v>
      </c>
      <c r="V125" s="110">
        <v>0</v>
      </c>
      <c r="W125" s="110">
        <v>0</v>
      </c>
      <c r="X125" s="110">
        <v>0</v>
      </c>
      <c r="Y125" s="112">
        <f t="shared" si="9"/>
        <v>0</v>
      </c>
      <c r="Z125" s="110">
        <v>0</v>
      </c>
      <c r="AA125" s="85">
        <f>+'A1'!M125+'A2'!Z125+'A3'!Q125+'A3'!Y125+'A3'!Z125</f>
        <v>0</v>
      </c>
      <c r="AB125" s="129"/>
      <c r="AC125" s="24"/>
    </row>
    <row r="126" spans="1:29" s="7" customFormat="1" ht="16.5" customHeight="1">
      <c r="A126" s="28"/>
      <c r="B126" s="103"/>
      <c r="C126" s="341" t="s">
        <v>53</v>
      </c>
      <c r="D126" s="110"/>
      <c r="E126" s="110"/>
      <c r="F126" s="110"/>
      <c r="G126" s="110"/>
      <c r="H126" s="110"/>
      <c r="I126" s="110"/>
      <c r="J126" s="110"/>
      <c r="K126" s="110"/>
      <c r="L126" s="110"/>
      <c r="M126" s="471"/>
      <c r="N126" s="110"/>
      <c r="O126" s="110"/>
      <c r="P126" s="110"/>
      <c r="Q126" s="112">
        <f t="shared" si="8"/>
        <v>0</v>
      </c>
      <c r="R126" s="110"/>
      <c r="S126" s="110"/>
      <c r="T126" s="110"/>
      <c r="U126" s="110"/>
      <c r="V126" s="110"/>
      <c r="W126" s="110"/>
      <c r="X126" s="110"/>
      <c r="Y126" s="112">
        <f t="shared" si="9"/>
        <v>0</v>
      </c>
      <c r="Z126" s="110"/>
      <c r="AA126" s="85">
        <f>+'A1'!M126+'A2'!Z126+'A3'!Q126+'A3'!Y126+'A3'!Z126</f>
        <v>0</v>
      </c>
      <c r="AB126" s="129"/>
      <c r="AC126" s="24"/>
    </row>
    <row r="127" spans="1:29" s="8" customFormat="1" ht="16.5" customHeight="1">
      <c r="A127" s="25"/>
      <c r="B127" s="117"/>
      <c r="C127" s="336" t="s">
        <v>54</v>
      </c>
      <c r="D127" s="110">
        <v>0</v>
      </c>
      <c r="E127" s="110">
        <v>0</v>
      </c>
      <c r="F127" s="110">
        <v>0.10008300000000001</v>
      </c>
      <c r="G127" s="110">
        <v>0</v>
      </c>
      <c r="H127" s="110">
        <v>0</v>
      </c>
      <c r="I127" s="110">
        <v>4.2916999999999997E-2</v>
      </c>
      <c r="J127" s="110">
        <v>0</v>
      </c>
      <c r="K127" s="110">
        <v>0</v>
      </c>
      <c r="L127" s="110">
        <v>0</v>
      </c>
      <c r="M127" s="471"/>
      <c r="N127" s="110">
        <v>0</v>
      </c>
      <c r="O127" s="110">
        <v>0</v>
      </c>
      <c r="P127" s="110">
        <v>4.0914649999999995</v>
      </c>
      <c r="Q127" s="112">
        <f t="shared" si="8"/>
        <v>4.2344649999999993</v>
      </c>
      <c r="R127" s="110">
        <v>0</v>
      </c>
      <c r="S127" s="110">
        <v>0</v>
      </c>
      <c r="T127" s="110">
        <v>0</v>
      </c>
      <c r="U127" s="110">
        <v>0</v>
      </c>
      <c r="V127" s="110">
        <v>0</v>
      </c>
      <c r="W127" s="110">
        <v>0</v>
      </c>
      <c r="X127" s="110">
        <v>0</v>
      </c>
      <c r="Y127" s="112">
        <f t="shared" si="9"/>
        <v>0</v>
      </c>
      <c r="Z127" s="110">
        <v>4.5789999999999997E-2</v>
      </c>
      <c r="AA127" s="85">
        <f>+'A1'!M127+'A2'!Z127+'A3'!Q127+'A3'!Y127+'A3'!Z127</f>
        <v>404.83517952865719</v>
      </c>
      <c r="AB127" s="130"/>
      <c r="AC127" s="42"/>
    </row>
    <row r="128" spans="1:29" s="11" customFormat="1" ht="16.5" customHeight="1">
      <c r="A128" s="38"/>
      <c r="B128" s="118"/>
      <c r="C128" s="338" t="s">
        <v>45</v>
      </c>
      <c r="D128" s="437">
        <v>0</v>
      </c>
      <c r="E128" s="437">
        <v>0</v>
      </c>
      <c r="F128" s="437">
        <v>0.10008300000000001</v>
      </c>
      <c r="G128" s="437">
        <v>0</v>
      </c>
      <c r="H128" s="437">
        <v>0</v>
      </c>
      <c r="I128" s="437">
        <v>4.2916999999999997E-2</v>
      </c>
      <c r="J128" s="437">
        <v>0</v>
      </c>
      <c r="K128" s="437">
        <v>0</v>
      </c>
      <c r="L128" s="437">
        <v>0</v>
      </c>
      <c r="M128" s="472"/>
      <c r="N128" s="437">
        <v>0</v>
      </c>
      <c r="O128" s="437">
        <v>0</v>
      </c>
      <c r="P128" s="437">
        <v>4.0914649999999995</v>
      </c>
      <c r="Q128" s="440">
        <f t="shared" si="8"/>
        <v>4.2344649999999993</v>
      </c>
      <c r="R128" s="437">
        <v>0</v>
      </c>
      <c r="S128" s="437">
        <v>0</v>
      </c>
      <c r="T128" s="437">
        <v>0</v>
      </c>
      <c r="U128" s="437">
        <v>0</v>
      </c>
      <c r="V128" s="437">
        <v>0</v>
      </c>
      <c r="W128" s="437">
        <v>0</v>
      </c>
      <c r="X128" s="437">
        <v>0</v>
      </c>
      <c r="Y128" s="440">
        <f t="shared" si="9"/>
        <v>0</v>
      </c>
      <c r="Z128" s="437">
        <v>4.5789999999999997E-2</v>
      </c>
      <c r="AA128" s="85">
        <f>+'A1'!M128+'A2'!Z128+'A3'!Q128+'A3'!Y128+'A3'!Z128</f>
        <v>404.55027366865716</v>
      </c>
      <c r="AB128" s="131"/>
      <c r="AC128" s="43"/>
    </row>
    <row r="129" spans="1:30" s="7" customFormat="1" ht="16.5" customHeight="1">
      <c r="A129" s="28"/>
      <c r="B129" s="103"/>
      <c r="C129" s="338" t="s">
        <v>46</v>
      </c>
      <c r="D129" s="110">
        <v>0</v>
      </c>
      <c r="E129" s="110">
        <v>0</v>
      </c>
      <c r="F129" s="110">
        <v>0</v>
      </c>
      <c r="G129" s="110">
        <v>0</v>
      </c>
      <c r="H129" s="110">
        <v>0</v>
      </c>
      <c r="I129" s="110">
        <v>0</v>
      </c>
      <c r="J129" s="110">
        <v>0</v>
      </c>
      <c r="K129" s="110">
        <v>0</v>
      </c>
      <c r="L129" s="110">
        <v>0</v>
      </c>
      <c r="M129" s="471"/>
      <c r="N129" s="110">
        <v>0</v>
      </c>
      <c r="O129" s="110">
        <v>0</v>
      </c>
      <c r="P129" s="110">
        <v>0</v>
      </c>
      <c r="Q129" s="112">
        <f t="shared" si="8"/>
        <v>0</v>
      </c>
      <c r="R129" s="110">
        <v>0</v>
      </c>
      <c r="S129" s="110">
        <v>0</v>
      </c>
      <c r="T129" s="110">
        <v>0</v>
      </c>
      <c r="U129" s="110">
        <v>0</v>
      </c>
      <c r="V129" s="110">
        <v>0</v>
      </c>
      <c r="W129" s="110">
        <v>0</v>
      </c>
      <c r="X129" s="110">
        <v>0</v>
      </c>
      <c r="Y129" s="112">
        <f t="shared" si="9"/>
        <v>0</v>
      </c>
      <c r="Z129" s="110">
        <v>0</v>
      </c>
      <c r="AA129" s="85">
        <f>+'A1'!M129+'A2'!Z129+'A3'!Q129+'A3'!Y129+'A3'!Z129</f>
        <v>0.28490586000000001</v>
      </c>
      <c r="AB129" s="129"/>
      <c r="AC129" s="24"/>
    </row>
    <row r="130" spans="1:30" s="8" customFormat="1" ht="24.95" customHeight="1">
      <c r="A130" s="25"/>
      <c r="B130" s="120"/>
      <c r="C130" s="336" t="s">
        <v>55</v>
      </c>
      <c r="D130" s="112">
        <f t="shared" ref="D130:J130" si="15">+SUM(D127,D118,D115)</f>
        <v>0</v>
      </c>
      <c r="E130" s="112">
        <f t="shared" si="15"/>
        <v>0</v>
      </c>
      <c r="F130" s="112">
        <f t="shared" si="15"/>
        <v>0.10008300000000001</v>
      </c>
      <c r="G130" s="112">
        <f t="shared" si="15"/>
        <v>0</v>
      </c>
      <c r="H130" s="112">
        <f t="shared" si="15"/>
        <v>0</v>
      </c>
      <c r="I130" s="112">
        <f t="shared" si="15"/>
        <v>4.2916999999999997E-2</v>
      </c>
      <c r="J130" s="112">
        <f t="shared" si="15"/>
        <v>0</v>
      </c>
      <c r="K130" s="112">
        <f t="shared" ref="K130:Z130" si="16">+SUM(K127,K118,K115)</f>
        <v>0</v>
      </c>
      <c r="L130" s="112">
        <f t="shared" si="16"/>
        <v>0</v>
      </c>
      <c r="M130" s="473"/>
      <c r="N130" s="112">
        <f t="shared" si="16"/>
        <v>0</v>
      </c>
      <c r="O130" s="112">
        <f t="shared" si="16"/>
        <v>0</v>
      </c>
      <c r="P130" s="112">
        <f t="shared" si="16"/>
        <v>4.0914649999999995</v>
      </c>
      <c r="Q130" s="112">
        <f t="shared" si="8"/>
        <v>4.2344649999999993</v>
      </c>
      <c r="R130" s="112">
        <f t="shared" si="16"/>
        <v>0</v>
      </c>
      <c r="S130" s="112">
        <f t="shared" si="16"/>
        <v>0</v>
      </c>
      <c r="T130" s="112">
        <f t="shared" si="16"/>
        <v>0</v>
      </c>
      <c r="U130" s="112">
        <f t="shared" si="16"/>
        <v>0</v>
      </c>
      <c r="V130" s="112">
        <f>+SUM(V127,V118,V115)</f>
        <v>0</v>
      </c>
      <c r="W130" s="112">
        <f t="shared" si="16"/>
        <v>0</v>
      </c>
      <c r="X130" s="112">
        <f t="shared" si="16"/>
        <v>0</v>
      </c>
      <c r="Y130" s="112">
        <f t="shared" si="9"/>
        <v>0</v>
      </c>
      <c r="Z130" s="112">
        <f t="shared" si="16"/>
        <v>4.5789999999999997E-2</v>
      </c>
      <c r="AA130" s="434">
        <f>+'A1'!M130+'A2'!Z130+'A3'!Q130+'A3'!Y130+'A3'!Z130</f>
        <v>831.75158094837616</v>
      </c>
      <c r="AB130" s="107"/>
      <c r="AC130" s="42"/>
    </row>
    <row r="131" spans="1:30" s="176" customFormat="1" ht="16.5" customHeight="1">
      <c r="A131" s="170"/>
      <c r="B131" s="167"/>
      <c r="C131" s="432" t="s">
        <v>56</v>
      </c>
      <c r="D131" s="438">
        <v>0</v>
      </c>
      <c r="E131" s="438">
        <v>0</v>
      </c>
      <c r="F131" s="438">
        <v>0</v>
      </c>
      <c r="G131" s="438">
        <v>0</v>
      </c>
      <c r="H131" s="438">
        <v>0</v>
      </c>
      <c r="I131" s="438">
        <v>0</v>
      </c>
      <c r="J131" s="438">
        <v>0</v>
      </c>
      <c r="K131" s="438">
        <v>0</v>
      </c>
      <c r="L131" s="438">
        <v>0</v>
      </c>
      <c r="M131" s="480"/>
      <c r="N131" s="438">
        <v>0</v>
      </c>
      <c r="O131" s="438">
        <v>0</v>
      </c>
      <c r="P131" s="438">
        <v>0</v>
      </c>
      <c r="Q131" s="441">
        <f t="shared" si="8"/>
        <v>0</v>
      </c>
      <c r="R131" s="441">
        <v>0</v>
      </c>
      <c r="S131" s="441">
        <v>0</v>
      </c>
      <c r="T131" s="441">
        <v>0</v>
      </c>
      <c r="U131" s="441">
        <v>0</v>
      </c>
      <c r="V131" s="441">
        <v>0</v>
      </c>
      <c r="W131" s="441">
        <v>0</v>
      </c>
      <c r="X131" s="441">
        <v>0</v>
      </c>
      <c r="Y131" s="441">
        <f t="shared" si="9"/>
        <v>0</v>
      </c>
      <c r="Z131" s="438">
        <v>0</v>
      </c>
      <c r="AA131" s="172">
        <f>+'A1'!M131+'A2'!Z131+'A3'!Q131+'A3'!Y131+'A3'!Z131</f>
        <v>0</v>
      </c>
      <c r="AB131" s="173"/>
      <c r="AC131" s="174"/>
    </row>
    <row r="132" spans="1:30" s="176" customFormat="1" ht="16.5" customHeight="1">
      <c r="A132" s="170"/>
      <c r="B132" s="171"/>
      <c r="C132" s="389" t="s">
        <v>57</v>
      </c>
      <c r="D132" s="439">
        <v>0</v>
      </c>
      <c r="E132" s="439">
        <v>0</v>
      </c>
      <c r="F132" s="439">
        <v>0.10008300000000001</v>
      </c>
      <c r="G132" s="439">
        <v>0</v>
      </c>
      <c r="H132" s="439">
        <v>0</v>
      </c>
      <c r="I132" s="439">
        <v>4.2916999999999997E-2</v>
      </c>
      <c r="J132" s="439">
        <v>0</v>
      </c>
      <c r="K132" s="439">
        <v>0</v>
      </c>
      <c r="L132" s="439">
        <v>0</v>
      </c>
      <c r="M132" s="481"/>
      <c r="N132" s="439">
        <v>0</v>
      </c>
      <c r="O132" s="439">
        <v>0</v>
      </c>
      <c r="P132" s="439">
        <v>0</v>
      </c>
      <c r="Q132" s="441">
        <f t="shared" si="8"/>
        <v>0.14300000000000002</v>
      </c>
      <c r="R132" s="444">
        <v>0</v>
      </c>
      <c r="S132" s="444">
        <v>0</v>
      </c>
      <c r="T132" s="444">
        <v>0</v>
      </c>
      <c r="U132" s="444">
        <v>0</v>
      </c>
      <c r="V132" s="444">
        <v>0</v>
      </c>
      <c r="W132" s="444">
        <v>0</v>
      </c>
      <c r="X132" s="444">
        <v>0</v>
      </c>
      <c r="Y132" s="441">
        <f t="shared" si="9"/>
        <v>0</v>
      </c>
      <c r="Z132" s="439">
        <v>4.5789999999999997E-2</v>
      </c>
      <c r="AA132" s="172">
        <f>+'A1'!M132+'A2'!Z132+'A3'!Q132+'A3'!Y132+'A3'!Z132</f>
        <v>116.65877283839755</v>
      </c>
      <c r="AB132" s="175"/>
      <c r="AC132" s="174"/>
    </row>
    <row r="133" spans="1:30" s="8" customFormat="1" ht="24.95" customHeight="1">
      <c r="A133" s="25"/>
      <c r="B133" s="106"/>
      <c r="C133" s="344" t="s">
        <v>69</v>
      </c>
      <c r="D133" s="80">
        <f>+D130+D111</f>
        <v>0</v>
      </c>
      <c r="E133" s="80">
        <f t="shared" ref="E133:P133" si="17">+E130+E111</f>
        <v>0</v>
      </c>
      <c r="F133" s="80">
        <f t="shared" si="17"/>
        <v>0.20016600000000001</v>
      </c>
      <c r="G133" s="80">
        <f t="shared" si="17"/>
        <v>0</v>
      </c>
      <c r="H133" s="80">
        <f t="shared" si="17"/>
        <v>0</v>
      </c>
      <c r="I133" s="80">
        <f t="shared" si="17"/>
        <v>8.5833999999999994E-2</v>
      </c>
      <c r="J133" s="80">
        <f t="shared" si="17"/>
        <v>0</v>
      </c>
      <c r="K133" s="80">
        <f t="shared" si="17"/>
        <v>0</v>
      </c>
      <c r="L133" s="80">
        <f t="shared" si="17"/>
        <v>0</v>
      </c>
      <c r="M133" s="483"/>
      <c r="N133" s="80">
        <f t="shared" si="17"/>
        <v>0</v>
      </c>
      <c r="O133" s="80">
        <f t="shared" si="17"/>
        <v>0</v>
      </c>
      <c r="P133" s="80">
        <f t="shared" si="17"/>
        <v>4.0914649999999995</v>
      </c>
      <c r="Q133" s="80">
        <f t="shared" si="8"/>
        <v>4.3774649999999991</v>
      </c>
      <c r="R133" s="80">
        <f>+R130+R111</f>
        <v>0</v>
      </c>
      <c r="S133" s="80">
        <f t="shared" ref="S133:Z133" si="18">+S130+S111</f>
        <v>0</v>
      </c>
      <c r="T133" s="80">
        <f t="shared" si="18"/>
        <v>0</v>
      </c>
      <c r="U133" s="80">
        <f t="shared" si="18"/>
        <v>0</v>
      </c>
      <c r="V133" s="80">
        <f t="shared" si="18"/>
        <v>0</v>
      </c>
      <c r="W133" s="80">
        <f t="shared" si="18"/>
        <v>0</v>
      </c>
      <c r="X133" s="80">
        <f t="shared" si="18"/>
        <v>0</v>
      </c>
      <c r="Y133" s="80">
        <f t="shared" si="9"/>
        <v>0</v>
      </c>
      <c r="Z133" s="80">
        <f t="shared" si="18"/>
        <v>9.1579999999999995E-2</v>
      </c>
      <c r="AA133" s="442">
        <f>+'A1'!M133+'A2'!Z133+'A3'!Q133+'A3'!Y133+'A3'!Z133</f>
        <v>1494.7154367036842</v>
      </c>
      <c r="AB133" s="107"/>
      <c r="AC133" s="42"/>
    </row>
    <row r="134" spans="1:30" s="8" customFormat="1" ht="36.950000000000003" customHeight="1">
      <c r="A134" s="25"/>
      <c r="B134" s="106"/>
      <c r="C134" s="344" t="s">
        <v>85</v>
      </c>
      <c r="D134" s="112"/>
      <c r="E134" s="112"/>
      <c r="F134" s="112"/>
      <c r="G134" s="112"/>
      <c r="H134" s="112"/>
      <c r="I134" s="112"/>
      <c r="J134" s="112"/>
      <c r="K134" s="112"/>
      <c r="L134" s="112"/>
      <c r="M134" s="473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82"/>
      <c r="AB134" s="107"/>
      <c r="AC134" s="42"/>
    </row>
    <row r="135" spans="1:30" s="8" customFormat="1" ht="36.950000000000003" customHeight="1">
      <c r="A135" s="25"/>
      <c r="B135" s="106"/>
      <c r="C135" s="344" t="s">
        <v>70</v>
      </c>
      <c r="D135" s="80">
        <f t="shared" ref="D135:Z135" si="19">+D25+D44+D68+D91+D133</f>
        <v>43.804121747218133</v>
      </c>
      <c r="E135" s="80">
        <f t="shared" si="19"/>
        <v>298.63605918684823</v>
      </c>
      <c r="F135" s="80">
        <f t="shared" si="19"/>
        <v>1757.3060749808897</v>
      </c>
      <c r="G135" s="80">
        <f t="shared" si="19"/>
        <v>2.7925746049350031</v>
      </c>
      <c r="H135" s="80">
        <f t="shared" si="19"/>
        <v>112.00969476711478</v>
      </c>
      <c r="I135" s="80">
        <f t="shared" si="19"/>
        <v>2243.2114373806826</v>
      </c>
      <c r="J135" s="80">
        <f t="shared" si="19"/>
        <v>423.29799721847576</v>
      </c>
      <c r="K135" s="80">
        <f t="shared" si="19"/>
        <v>165.54806836564234</v>
      </c>
      <c r="L135" s="80">
        <f t="shared" si="19"/>
        <v>340.30646513781539</v>
      </c>
      <c r="M135" s="483"/>
      <c r="N135" s="80">
        <f t="shared" si="19"/>
        <v>164.91167765221559</v>
      </c>
      <c r="O135" s="80">
        <f t="shared" si="19"/>
        <v>50.080985333847124</v>
      </c>
      <c r="P135" s="80">
        <f t="shared" si="19"/>
        <v>1017.6608775149309</v>
      </c>
      <c r="Q135" s="80">
        <f t="shared" si="8"/>
        <v>6619.5660338906164</v>
      </c>
      <c r="R135" s="80">
        <f t="shared" si="19"/>
        <v>426.67132659999999</v>
      </c>
      <c r="S135" s="80">
        <f t="shared" si="19"/>
        <v>0</v>
      </c>
      <c r="T135" s="80">
        <f t="shared" si="19"/>
        <v>99.711695600000013</v>
      </c>
      <c r="U135" s="80">
        <f>+U25+U44+U68+U91+U133</f>
        <v>12.497693999999999</v>
      </c>
      <c r="V135" s="80">
        <f>+V25+V44+V68+V91+V133</f>
        <v>0</v>
      </c>
      <c r="W135" s="80">
        <f t="shared" si="19"/>
        <v>0</v>
      </c>
      <c r="X135" s="80">
        <f t="shared" si="19"/>
        <v>460.60876907372801</v>
      </c>
      <c r="Y135" s="80">
        <f t="shared" si="9"/>
        <v>999.48948527372806</v>
      </c>
      <c r="Z135" s="80">
        <f t="shared" si="19"/>
        <v>217.1214100149443</v>
      </c>
      <c r="AA135" s="442">
        <f>+'A1'!M134+'A2'!Z134+'A3'!Q135+'A3'!Y135+'A3'!Z135+AA134</f>
        <v>204390.73574130647</v>
      </c>
      <c r="AB135" s="107"/>
      <c r="AC135" s="42"/>
      <c r="AD135" s="11"/>
    </row>
    <row r="136" spans="1:30" s="176" customFormat="1" ht="16.5" customHeight="1">
      <c r="A136" s="170"/>
      <c r="B136" s="167"/>
      <c r="C136" s="432" t="s">
        <v>56</v>
      </c>
      <c r="D136" s="441">
        <f t="shared" ref="D136:Z136" si="20">+D26+D45+D69+D92+D112+D131</f>
        <v>0</v>
      </c>
      <c r="E136" s="441">
        <f t="shared" si="20"/>
        <v>0</v>
      </c>
      <c r="F136" s="441">
        <f t="shared" si="20"/>
        <v>0</v>
      </c>
      <c r="G136" s="441">
        <f t="shared" si="20"/>
        <v>0</v>
      </c>
      <c r="H136" s="441">
        <f t="shared" si="20"/>
        <v>0</v>
      </c>
      <c r="I136" s="441">
        <f t="shared" si="20"/>
        <v>0</v>
      </c>
      <c r="J136" s="441">
        <f t="shared" si="20"/>
        <v>0</v>
      </c>
      <c r="K136" s="441">
        <f t="shared" si="20"/>
        <v>0</v>
      </c>
      <c r="L136" s="441">
        <f t="shared" si="20"/>
        <v>0</v>
      </c>
      <c r="M136" s="474"/>
      <c r="N136" s="441">
        <f t="shared" si="20"/>
        <v>0</v>
      </c>
      <c r="O136" s="441">
        <f t="shared" si="20"/>
        <v>0</v>
      </c>
      <c r="P136" s="441">
        <f t="shared" si="20"/>
        <v>0</v>
      </c>
      <c r="Q136" s="441">
        <f t="shared" si="8"/>
        <v>0</v>
      </c>
      <c r="R136" s="441">
        <f t="shared" si="20"/>
        <v>0</v>
      </c>
      <c r="S136" s="441">
        <f t="shared" si="20"/>
        <v>0</v>
      </c>
      <c r="T136" s="441">
        <f t="shared" si="20"/>
        <v>0</v>
      </c>
      <c r="U136" s="441">
        <f t="shared" si="20"/>
        <v>0</v>
      </c>
      <c r="V136" s="441">
        <f>+V26+V45+V69+V92+V112+V131</f>
        <v>0</v>
      </c>
      <c r="W136" s="441">
        <f t="shared" si="20"/>
        <v>0</v>
      </c>
      <c r="X136" s="441">
        <f t="shared" si="20"/>
        <v>0</v>
      </c>
      <c r="Y136" s="441">
        <f t="shared" si="9"/>
        <v>0</v>
      </c>
      <c r="Z136" s="441">
        <f t="shared" si="20"/>
        <v>0</v>
      </c>
      <c r="AA136" s="172">
        <f>+'A1'!M135+'A2'!Z135+'A3'!Q136+'A3'!Y136+'A3'!Z136</f>
        <v>0</v>
      </c>
      <c r="AB136" s="173"/>
      <c r="AC136" s="174"/>
    </row>
    <row r="137" spans="1:30" s="176" customFormat="1" ht="16.5" customHeight="1">
      <c r="A137" s="170"/>
      <c r="B137" s="167"/>
      <c r="C137" s="389" t="s">
        <v>57</v>
      </c>
      <c r="D137" s="441">
        <f t="shared" ref="D137:Z137" si="21">+D27+D46+D70+D93+D113+D132</f>
        <v>15.0389005</v>
      </c>
      <c r="E137" s="441">
        <f t="shared" si="21"/>
        <v>41.028917999999997</v>
      </c>
      <c r="F137" s="441">
        <f t="shared" si="21"/>
        <v>15.880858428681202</v>
      </c>
      <c r="G137" s="441">
        <f t="shared" si="21"/>
        <v>0</v>
      </c>
      <c r="H137" s="441">
        <f t="shared" si="21"/>
        <v>6.0780509763724816E-2</v>
      </c>
      <c r="I137" s="441">
        <f t="shared" si="21"/>
        <v>33.938867647956457</v>
      </c>
      <c r="J137" s="441">
        <f t="shared" si="21"/>
        <v>1.26882E-2</v>
      </c>
      <c r="K137" s="441">
        <f t="shared" si="21"/>
        <v>59.6584389</v>
      </c>
      <c r="L137" s="441">
        <f t="shared" si="21"/>
        <v>1.2571745999999999</v>
      </c>
      <c r="M137" s="474"/>
      <c r="N137" s="441">
        <f t="shared" si="21"/>
        <v>0.15074850000000001</v>
      </c>
      <c r="O137" s="441">
        <f t="shared" si="21"/>
        <v>11.149089246212997</v>
      </c>
      <c r="P137" s="441">
        <f t="shared" si="21"/>
        <v>3.2835963000000001</v>
      </c>
      <c r="Q137" s="441">
        <f t="shared" si="8"/>
        <v>181.4600608326144</v>
      </c>
      <c r="R137" s="441">
        <f t="shared" si="21"/>
        <v>213.2579748</v>
      </c>
      <c r="S137" s="441">
        <f t="shared" si="21"/>
        <v>0</v>
      </c>
      <c r="T137" s="441">
        <f t="shared" si="21"/>
        <v>49.836751300000003</v>
      </c>
      <c r="U137" s="441">
        <f t="shared" si="21"/>
        <v>6.2488469999999996</v>
      </c>
      <c r="V137" s="441">
        <f>+V27+V46+V70+V93+V113+V132</f>
        <v>0</v>
      </c>
      <c r="W137" s="441">
        <f t="shared" si="21"/>
        <v>0</v>
      </c>
      <c r="X137" s="441">
        <f t="shared" si="21"/>
        <v>116.20362602</v>
      </c>
      <c r="Y137" s="441">
        <f t="shared" si="9"/>
        <v>385.54719912000002</v>
      </c>
      <c r="Z137" s="441">
        <f t="shared" si="21"/>
        <v>61.43813007546224</v>
      </c>
      <c r="AA137" s="172">
        <f>+'A1'!M136+'A2'!Z136+'A3'!Q137+'A3'!Y137+'A3'!Z137</f>
        <v>4021.9672856702182</v>
      </c>
      <c r="AB137" s="173"/>
      <c r="AC137" s="174"/>
      <c r="AD137" s="177"/>
    </row>
    <row r="138" spans="1:30" s="181" customFormat="1" ht="16.5" customHeight="1">
      <c r="A138" s="178"/>
      <c r="B138" s="167"/>
      <c r="C138" s="432" t="s">
        <v>86</v>
      </c>
      <c r="D138" s="441"/>
      <c r="E138" s="441"/>
      <c r="F138" s="441"/>
      <c r="G138" s="441"/>
      <c r="H138" s="441"/>
      <c r="I138" s="441"/>
      <c r="J138" s="441"/>
      <c r="K138" s="441"/>
      <c r="L138" s="441"/>
      <c r="M138" s="474"/>
      <c r="N138" s="441"/>
      <c r="O138" s="441"/>
      <c r="P138" s="441"/>
      <c r="Q138" s="441"/>
      <c r="R138" s="441"/>
      <c r="S138" s="441"/>
      <c r="T138" s="441"/>
      <c r="U138" s="441"/>
      <c r="V138" s="441"/>
      <c r="W138" s="441"/>
      <c r="X138" s="441"/>
      <c r="Y138" s="441"/>
      <c r="Z138" s="441"/>
      <c r="AA138" s="484">
        <v>58117.251607904669</v>
      </c>
      <c r="AB138" s="173"/>
      <c r="AC138" s="179"/>
      <c r="AD138" s="180"/>
    </row>
    <row r="139" spans="1:30" s="17" customFormat="1" ht="9.9499999999999993" customHeight="1">
      <c r="A139" s="45"/>
      <c r="B139" s="108"/>
      <c r="C139" s="86"/>
      <c r="D139" s="485"/>
      <c r="E139" s="485"/>
      <c r="F139" s="485"/>
      <c r="G139" s="485"/>
      <c r="H139" s="485"/>
      <c r="I139" s="485"/>
      <c r="J139" s="485"/>
      <c r="K139" s="485"/>
      <c r="L139" s="485"/>
      <c r="M139" s="485"/>
      <c r="N139" s="485"/>
      <c r="O139" s="485"/>
      <c r="P139" s="485"/>
      <c r="Q139" s="485"/>
      <c r="R139" s="485"/>
      <c r="S139" s="485"/>
      <c r="T139" s="485"/>
      <c r="U139" s="485"/>
      <c r="V139" s="485"/>
      <c r="W139" s="485"/>
      <c r="X139" s="485"/>
      <c r="Y139" s="485"/>
      <c r="Z139" s="485"/>
      <c r="AA139" s="486"/>
      <c r="AB139" s="122"/>
      <c r="AC139" s="46"/>
      <c r="AD139" s="9"/>
    </row>
    <row r="140" spans="1:30"/>
    <row r="141" spans="1:30" hidden="1"/>
    <row r="142" spans="1:30" hidden="1"/>
  </sheetData>
  <dataConsolidate/>
  <mergeCells count="9">
    <mergeCell ref="D7:Q7"/>
    <mergeCell ref="R7:Y7"/>
    <mergeCell ref="C2:AA2"/>
    <mergeCell ref="C3:AA3"/>
    <mergeCell ref="C4:AA4"/>
    <mergeCell ref="C5:AA5"/>
    <mergeCell ref="Z7:Z8"/>
    <mergeCell ref="AA7:AA8"/>
    <mergeCell ref="D6:AB6"/>
  </mergeCells>
  <phoneticPr fontId="0" type="noConversion"/>
  <conditionalFormatting sqref="AB132 AB29:AB43 AB113 AB93 AB70 AB53:AB67 AB27 AB46 AB76:AB90 AB96:AB110 AB115:AB129 AB10:AB24">
    <cfRule type="expression" dxfId="58" priority="25" stopIfTrue="1">
      <formula>AB10=1</formula>
    </cfRule>
  </conditionalFormatting>
  <conditionalFormatting sqref="D9:AA9 D25:AA25 Q10:Q24 D44:AA44 Q26:Q43 D68:AA68 Q45:Q67 D91:AA91 D111:AA111 Y92:Y110 D130:AA130 Q112:Q129 D133:AA137 Q131:Y132 Y10:Y24 Y26:Y43 Y45:Y67 Q69:Q90 Y69:Y90 Y112:Y129 AA10:AA24 AA26:AA43 AA45:AA67 AA69:AA90 AA92:AA110 AA112:AA129 AA131:AA132 D139:AA139 D138:Z138">
    <cfRule type="expression" dxfId="57" priority="26" stopIfTrue="1">
      <formula>AND(D9&lt;&gt;"",OR(D9&lt;0,NOT(ISNUMBER(D9))))</formula>
    </cfRule>
  </conditionalFormatting>
  <conditionalFormatting sqref="D6:F6">
    <cfRule type="expression" dxfId="56" priority="27" stopIfTrue="1">
      <formula>COUNTA(D10:AA138)&lt;&gt;COUNTIF(D10:AA138,"&gt;=0")</formula>
    </cfRule>
  </conditionalFormatting>
  <conditionalFormatting sqref="G6:AB6">
    <cfRule type="expression" dxfId="55" priority="32" stopIfTrue="1">
      <formula>COUNTA(G10:AC138)&lt;&gt;COUNTIF(G10:AC138,"&gt;=0")</formula>
    </cfRule>
  </conditionalFormatting>
  <conditionalFormatting sqref="Z112:Z129">
    <cfRule type="expression" dxfId="54" priority="3" stopIfTrue="1">
      <formula>AND(Z112&lt;&gt;"",OR(Z112&lt;0,NOT(ISNUMBER(Z112))))</formula>
    </cfRule>
  </conditionalFormatting>
  <conditionalFormatting sqref="AA138">
    <cfRule type="expression" dxfId="53" priority="1" stopIfTrue="1">
      <formula>AND(AA138&lt;&gt;"",OR(AA138&lt;0,NOT(ISNUMBER(AA138))))</formula>
    </cfRule>
  </conditionalFormatting>
  <conditionalFormatting sqref="D26:P43">
    <cfRule type="expression" dxfId="52" priority="22" stopIfTrue="1">
      <formula>AND(D26&lt;&gt;"",OR(D26&lt;0,NOT(ISNUMBER(D26))))</formula>
    </cfRule>
  </conditionalFormatting>
  <conditionalFormatting sqref="D10:P24">
    <cfRule type="expression" dxfId="51" priority="21" stopIfTrue="1">
      <formula>AND(D10&lt;&gt;"",OR(D10&lt;0,NOT(ISNUMBER(D10))))</formula>
    </cfRule>
  </conditionalFormatting>
  <conditionalFormatting sqref="D45:P67">
    <cfRule type="expression" dxfId="50" priority="20" stopIfTrue="1">
      <formula>AND(D45&lt;&gt;"",OR(D45&lt;0,NOT(ISNUMBER(D45))))</formula>
    </cfRule>
  </conditionalFormatting>
  <conditionalFormatting sqref="D69:P90">
    <cfRule type="expression" dxfId="49" priority="19" stopIfTrue="1">
      <formula>AND(D69&lt;&gt;"",OR(D69&lt;0,NOT(ISNUMBER(D69))))</formula>
    </cfRule>
  </conditionalFormatting>
  <conditionalFormatting sqref="D92:Q110">
    <cfRule type="expression" dxfId="48" priority="18" stopIfTrue="1">
      <formula>AND(D92&lt;&gt;"",OR(D92&lt;0,NOT(ISNUMBER(D92))))</formula>
    </cfRule>
  </conditionalFormatting>
  <conditionalFormatting sqref="D112:P129">
    <cfRule type="expression" dxfId="47" priority="17" stopIfTrue="1">
      <formula>AND(D112&lt;&gt;"",OR(D112&lt;0,NOT(ISNUMBER(D112))))</formula>
    </cfRule>
  </conditionalFormatting>
  <conditionalFormatting sqref="D131:P132">
    <cfRule type="expression" dxfId="46" priority="16" stopIfTrue="1">
      <formula>AND(D131&lt;&gt;"",OR(D131&lt;0,NOT(ISNUMBER(D131))))</formula>
    </cfRule>
  </conditionalFormatting>
  <conditionalFormatting sqref="R10:X24">
    <cfRule type="expression" dxfId="45" priority="15" stopIfTrue="1">
      <formula>AND(R10&lt;&gt;"",OR(R10&lt;0,NOT(ISNUMBER(R10))))</formula>
    </cfRule>
  </conditionalFormatting>
  <conditionalFormatting sqref="R26:X43">
    <cfRule type="expression" dxfId="44" priority="14" stopIfTrue="1">
      <formula>AND(R26&lt;&gt;"",OR(R26&lt;0,NOT(ISNUMBER(R26))))</formula>
    </cfRule>
  </conditionalFormatting>
  <conditionalFormatting sqref="R45:X67">
    <cfRule type="expression" dxfId="43" priority="13" stopIfTrue="1">
      <formula>AND(R45&lt;&gt;"",OR(R45&lt;0,NOT(ISNUMBER(R45))))</formula>
    </cfRule>
  </conditionalFormatting>
  <conditionalFormatting sqref="R69:X90">
    <cfRule type="expression" dxfId="42" priority="11" stopIfTrue="1">
      <formula>AND(R69&lt;&gt;"",OR(R69&lt;0,NOT(ISNUMBER(R69))))</formula>
    </cfRule>
  </conditionalFormatting>
  <conditionalFormatting sqref="R92:X110">
    <cfRule type="expression" dxfId="41" priority="10" stopIfTrue="1">
      <formula>AND(R92&lt;&gt;"",OR(R92&lt;0,NOT(ISNUMBER(R92))))</formula>
    </cfRule>
  </conditionalFormatting>
  <conditionalFormatting sqref="R112:X129">
    <cfRule type="expression" dxfId="40" priority="9" stopIfTrue="1">
      <formula>AND(R112&lt;&gt;"",OR(R112&lt;0,NOT(ISNUMBER(R112))))</formula>
    </cfRule>
  </conditionalFormatting>
  <conditionalFormatting sqref="Z10:Z24">
    <cfRule type="expression" dxfId="39" priority="8" stopIfTrue="1">
      <formula>AND(Z10&lt;&gt;"",OR(Z10&lt;0,NOT(ISNUMBER(Z10))))</formula>
    </cfRule>
  </conditionalFormatting>
  <conditionalFormatting sqref="Z26:Z43">
    <cfRule type="expression" dxfId="38" priority="7" stopIfTrue="1">
      <formula>AND(Z26&lt;&gt;"",OR(Z26&lt;0,NOT(ISNUMBER(Z26))))</formula>
    </cfRule>
  </conditionalFormatting>
  <conditionalFormatting sqref="Z45:Z67">
    <cfRule type="expression" dxfId="37" priority="6" stopIfTrue="1">
      <formula>AND(Z45&lt;&gt;"",OR(Z45&lt;0,NOT(ISNUMBER(Z45))))</formula>
    </cfRule>
  </conditionalFormatting>
  <conditionalFormatting sqref="Z69:Z90">
    <cfRule type="expression" dxfId="36" priority="5" stopIfTrue="1">
      <formula>AND(Z69&lt;&gt;"",OR(Z69&lt;0,NOT(ISNUMBER(Z69))))</formula>
    </cfRule>
  </conditionalFormatting>
  <conditionalFormatting sqref="Z92:Z110">
    <cfRule type="expression" dxfId="35" priority="4" stopIfTrue="1">
      <formula>AND(Z92&lt;&gt;"",OR(Z92&lt;0,NOT(ISNUMBER(Z92))))</formula>
    </cfRule>
  </conditionalFormatting>
  <conditionalFormatting sqref="Z131:Z132">
    <cfRule type="expression" dxfId="34" priority="2" stopIfTrue="1">
      <formula>AND(Z131&lt;&gt;"",OR(Z131&lt;0,NOT(ISNUMBER(Z131))))</formula>
    </cfRule>
  </conditionalFormatting>
  <pageMargins left="0.74803149606299213" right="0.45" top="0.98425196850393704" bottom="0.98425196850393704" header="0.51181102362204722" footer="0.51181102362204722"/>
  <pageSetup paperSize="8" scale="60" orientation="portrait" r:id="rId1"/>
  <headerFooter alignWithMargins="0">
    <oddFooter>&amp;R2013 Triennial Central Bank Survey</oddFooter>
  </headerFooter>
  <rowBreaks count="1" manualBreakCount="1">
    <brk id="74" min="1" max="2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40708-F1C6-43C2-8F0B-103CA5AF979D}">
  <sheetPr>
    <outlinePr summaryBelow="0" summaryRight="0"/>
  </sheetPr>
  <dimension ref="A1:AD142"/>
  <sheetViews>
    <sheetView showGridLines="0" zoomScale="70" zoomScaleNormal="70" zoomScaleSheetLayoutView="70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D9" sqref="D9"/>
    </sheetView>
  </sheetViews>
  <sheetFormatPr defaultColWidth="0" defaultRowHeight="12" zeroHeight="1"/>
  <cols>
    <col min="1" max="2" width="1.7109375" style="13" customWidth="1"/>
    <col min="3" max="3" width="105.140625" style="13" customWidth="1"/>
    <col min="4" max="9" width="7.7109375" style="13" customWidth="1"/>
    <col min="10" max="10" width="7.7109375" style="27" customWidth="1"/>
    <col min="11" max="23" width="7.7109375" style="15" customWidth="1"/>
    <col min="24" max="25" width="8.85546875" style="13" customWidth="1"/>
    <col min="26" max="26" width="12.7109375" style="13" customWidth="1"/>
    <col min="27" max="27" width="11.7109375" style="15" customWidth="1"/>
    <col min="28" max="29" width="1.7109375" style="13" customWidth="1"/>
    <col min="30" max="30" width="9.140625" style="9" hidden="1" customWidth="1"/>
    <col min="31" max="16384" width="0" style="9" hidden="1"/>
  </cols>
  <sheetData>
    <row r="1" spans="1:29" s="5" customFormat="1" ht="20.100000000000001" customHeight="1">
      <c r="A1" s="12"/>
      <c r="B1" s="310" t="s">
        <v>80</v>
      </c>
      <c r="C1" s="311"/>
      <c r="D1" s="312"/>
      <c r="E1" s="312"/>
      <c r="F1" s="312"/>
      <c r="G1" s="312"/>
      <c r="H1" s="312"/>
      <c r="I1" s="312"/>
      <c r="J1" s="308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2"/>
      <c r="Y1" s="312"/>
      <c r="Z1" s="312"/>
      <c r="AA1" s="313"/>
      <c r="AB1" s="307"/>
      <c r="AC1" s="29"/>
    </row>
    <row r="2" spans="1:29" s="5" customFormat="1" ht="20.100000000000001" customHeight="1">
      <c r="A2" s="12"/>
      <c r="B2" s="309"/>
      <c r="C2" s="561" t="s">
        <v>28</v>
      </c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307"/>
      <c r="AC2" s="186"/>
    </row>
    <row r="3" spans="1:29" s="5" customFormat="1" ht="20.100000000000001" customHeight="1">
      <c r="A3" s="12"/>
      <c r="B3" s="308"/>
      <c r="C3" s="561" t="s">
        <v>72</v>
      </c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561"/>
      <c r="X3" s="561"/>
      <c r="Y3" s="561"/>
      <c r="Z3" s="561"/>
      <c r="AA3" s="561"/>
      <c r="AB3" s="307"/>
      <c r="AC3" s="186"/>
    </row>
    <row r="4" spans="1:29" s="5" customFormat="1" ht="20.100000000000001" customHeight="1">
      <c r="A4" s="12"/>
      <c r="B4" s="308"/>
      <c r="C4" s="561" t="s">
        <v>73</v>
      </c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1"/>
      <c r="S4" s="561"/>
      <c r="T4" s="561"/>
      <c r="U4" s="561"/>
      <c r="V4" s="561"/>
      <c r="W4" s="561"/>
      <c r="X4" s="561"/>
      <c r="Y4" s="561"/>
      <c r="Z4" s="561"/>
      <c r="AA4" s="561"/>
      <c r="AB4" s="307"/>
      <c r="AC4" s="31"/>
    </row>
    <row r="5" spans="1:29" s="5" customFormat="1" ht="20.100000000000001" customHeight="1">
      <c r="A5" s="12"/>
      <c r="B5" s="308"/>
      <c r="C5" s="561" t="s">
        <v>74</v>
      </c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1"/>
      <c r="R5" s="561"/>
      <c r="S5" s="561"/>
      <c r="T5" s="561"/>
      <c r="U5" s="561"/>
      <c r="V5" s="561"/>
      <c r="W5" s="561"/>
      <c r="X5" s="561"/>
      <c r="Y5" s="561"/>
      <c r="Z5" s="561"/>
      <c r="AA5" s="561"/>
      <c r="AB5" s="308"/>
      <c r="AC5" s="32"/>
    </row>
    <row r="6" spans="1:29" s="5" customFormat="1" ht="39.950000000000003" customHeight="1">
      <c r="A6" s="12"/>
      <c r="B6" s="308"/>
      <c r="C6" s="308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4"/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64"/>
      <c r="AA6" s="564"/>
      <c r="AB6" s="564"/>
      <c r="AC6" s="29"/>
    </row>
    <row r="7" spans="1:29" s="7" customFormat="1" ht="27.95" customHeight="1">
      <c r="A7" s="28"/>
      <c r="B7" s="315"/>
      <c r="C7" s="316" t="s">
        <v>75</v>
      </c>
      <c r="D7" s="563" t="s">
        <v>81</v>
      </c>
      <c r="E7" s="565"/>
      <c r="F7" s="565"/>
      <c r="G7" s="565"/>
      <c r="H7" s="565"/>
      <c r="I7" s="565"/>
      <c r="J7" s="565"/>
      <c r="K7" s="565"/>
      <c r="L7" s="565"/>
      <c r="M7" s="565"/>
      <c r="N7" s="565"/>
      <c r="O7" s="565"/>
      <c r="P7" s="565"/>
      <c r="Q7" s="566"/>
      <c r="R7" s="563" t="s">
        <v>82</v>
      </c>
      <c r="S7" s="565"/>
      <c r="T7" s="565"/>
      <c r="U7" s="565"/>
      <c r="V7" s="565"/>
      <c r="W7" s="565"/>
      <c r="X7" s="565"/>
      <c r="Y7" s="566"/>
      <c r="Z7" s="567" t="s">
        <v>83</v>
      </c>
      <c r="AA7" s="569" t="s">
        <v>84</v>
      </c>
      <c r="AB7" s="317"/>
      <c r="AC7" s="33"/>
    </row>
    <row r="8" spans="1:29" s="7" customFormat="1" ht="27.95" customHeight="1">
      <c r="A8" s="28"/>
      <c r="B8" s="318"/>
      <c r="C8" s="319"/>
      <c r="D8" s="321" t="s">
        <v>5</v>
      </c>
      <c r="E8" s="321" t="s">
        <v>4</v>
      </c>
      <c r="F8" s="321" t="s">
        <v>3</v>
      </c>
      <c r="G8" s="321" t="s">
        <v>21</v>
      </c>
      <c r="H8" s="321" t="s">
        <v>7</v>
      </c>
      <c r="I8" s="321" t="s">
        <v>2</v>
      </c>
      <c r="J8" s="321" t="s">
        <v>12</v>
      </c>
      <c r="K8" s="321" t="s">
        <v>1</v>
      </c>
      <c r="L8" s="321" t="s">
        <v>25</v>
      </c>
      <c r="M8" s="321" t="s">
        <v>16</v>
      </c>
      <c r="N8" s="321" t="s">
        <v>8</v>
      </c>
      <c r="O8" s="321" t="s">
        <v>40</v>
      </c>
      <c r="P8" s="323" t="s">
        <v>77</v>
      </c>
      <c r="Q8" s="322" t="s">
        <v>55</v>
      </c>
      <c r="R8" s="321" t="s">
        <v>5</v>
      </c>
      <c r="S8" s="321" t="s">
        <v>9</v>
      </c>
      <c r="T8" s="321" t="s">
        <v>4</v>
      </c>
      <c r="U8" s="321" t="s">
        <v>24</v>
      </c>
      <c r="V8" s="321" t="s">
        <v>40</v>
      </c>
      <c r="W8" s="321" t="s">
        <v>20</v>
      </c>
      <c r="X8" s="323" t="s">
        <v>77</v>
      </c>
      <c r="Y8" s="322" t="s">
        <v>55</v>
      </c>
      <c r="Z8" s="568"/>
      <c r="AA8" s="570"/>
      <c r="AB8" s="320"/>
      <c r="AC8" s="34"/>
    </row>
    <row r="9" spans="1:29" s="8" customFormat="1" ht="36.950000000000003" customHeight="1">
      <c r="A9" s="25"/>
      <c r="B9" s="93"/>
      <c r="C9" s="326" t="s">
        <v>43</v>
      </c>
      <c r="D9" s="123"/>
      <c r="E9" s="123"/>
      <c r="F9" s="123"/>
      <c r="G9" s="123"/>
      <c r="H9" s="123"/>
      <c r="I9" s="123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5"/>
      <c r="AB9" s="100"/>
      <c r="AC9" s="42"/>
    </row>
    <row r="10" spans="1:29" s="7" customFormat="1" ht="16.5" customHeight="1">
      <c r="A10" s="28"/>
      <c r="B10" s="101"/>
      <c r="C10" s="324" t="s">
        <v>44</v>
      </c>
      <c r="D10" s="528">
        <v>10.090014756981081</v>
      </c>
      <c r="E10" s="528">
        <v>25.146106561397811</v>
      </c>
      <c r="F10" s="528">
        <v>196.90049065334739</v>
      </c>
      <c r="G10" s="528">
        <v>1.0909580000000001</v>
      </c>
      <c r="H10" s="528">
        <v>71.741859584530815</v>
      </c>
      <c r="I10" s="528">
        <v>561.24208842113865</v>
      </c>
      <c r="J10" s="528">
        <v>369.76943598200592</v>
      </c>
      <c r="K10" s="528">
        <v>35.558010120615783</v>
      </c>
      <c r="L10" s="528">
        <v>211.28699748628043</v>
      </c>
      <c r="M10" s="529"/>
      <c r="N10" s="528">
        <v>89.142286691383589</v>
      </c>
      <c r="O10" s="528">
        <v>22.135827725801381</v>
      </c>
      <c r="P10" s="528">
        <v>194.90849565592347</v>
      </c>
      <c r="Q10" s="454">
        <f>+SUM(D10:P10)</f>
        <v>1789.0125716394061</v>
      </c>
      <c r="R10" s="528">
        <v>0.15537699999999999</v>
      </c>
      <c r="S10" s="528">
        <v>0</v>
      </c>
      <c r="T10" s="528">
        <v>3.8192999999999998E-2</v>
      </c>
      <c r="U10" s="528">
        <v>0</v>
      </c>
      <c r="V10" s="528">
        <v>0</v>
      </c>
      <c r="W10" s="528">
        <v>0</v>
      </c>
      <c r="X10" s="528">
        <v>244.610207575728</v>
      </c>
      <c r="Y10" s="454">
        <f>+SUM(R10:X10)</f>
        <v>244.80377757572799</v>
      </c>
      <c r="Z10" s="528">
        <v>36.094748433493599</v>
      </c>
      <c r="AA10" s="434">
        <f>+'A1 - korekta'!M10+'A2 - korekta'!Z10+'A3 - korekta'!Q10+'A3 - korekta'!Y10+'A3 - korekta'!Z10</f>
        <v>25305.163630485458</v>
      </c>
      <c r="AB10" s="129"/>
      <c r="AC10" s="24"/>
    </row>
    <row r="11" spans="1:29" s="7" customFormat="1" ht="16.5" customHeight="1">
      <c r="A11" s="28"/>
      <c r="B11" s="103"/>
      <c r="C11" s="327" t="s">
        <v>45</v>
      </c>
      <c r="D11" s="528">
        <v>0.9096209999999999</v>
      </c>
      <c r="E11" s="528">
        <v>0.31836500000000001</v>
      </c>
      <c r="F11" s="528">
        <v>9.4890171688409328</v>
      </c>
      <c r="G11" s="528">
        <v>0</v>
      </c>
      <c r="H11" s="528">
        <v>7.7920770000000008</v>
      </c>
      <c r="I11" s="528">
        <v>71.841143372867975</v>
      </c>
      <c r="J11" s="528">
        <v>60.232217591055914</v>
      </c>
      <c r="K11" s="528">
        <v>0.243029</v>
      </c>
      <c r="L11" s="528">
        <v>12.165084999999994</v>
      </c>
      <c r="M11" s="529"/>
      <c r="N11" s="528">
        <v>2.1330010000000001</v>
      </c>
      <c r="O11" s="528">
        <v>0.35103699999999999</v>
      </c>
      <c r="P11" s="528">
        <v>19.182553691999999</v>
      </c>
      <c r="Q11" s="530">
        <f t="shared" ref="Q11:Q77" si="0">+SUM(D11:P11)</f>
        <v>184.65714682476482</v>
      </c>
      <c r="R11" s="528">
        <v>0</v>
      </c>
      <c r="S11" s="528">
        <v>0</v>
      </c>
      <c r="T11" s="528">
        <v>0</v>
      </c>
      <c r="U11" s="528">
        <v>0</v>
      </c>
      <c r="V11" s="528">
        <v>0</v>
      </c>
      <c r="W11" s="528">
        <v>0</v>
      </c>
      <c r="X11" s="528">
        <v>31.668647</v>
      </c>
      <c r="Y11" s="530">
        <f t="shared" ref="Y11:Y77" si="1">+SUM(R11:X11)</f>
        <v>31.668647</v>
      </c>
      <c r="Z11" s="528">
        <v>0</v>
      </c>
      <c r="AA11" s="434">
        <f>+'A1 - korekta'!M11+'A2 - korekta'!Z11+'A3 - korekta'!Q11+'A3 - korekta'!Y11+'A3 - korekta'!Z11</f>
        <v>5858.5816022780928</v>
      </c>
      <c r="AB11" s="129"/>
      <c r="AC11" s="24"/>
    </row>
    <row r="12" spans="1:29" s="7" customFormat="1" ht="16.5" customHeight="1">
      <c r="A12" s="28"/>
      <c r="B12" s="103"/>
      <c r="C12" s="327" t="s">
        <v>46</v>
      </c>
      <c r="D12" s="528">
        <v>9.180393756981081</v>
      </c>
      <c r="E12" s="528">
        <v>24.827741561397811</v>
      </c>
      <c r="F12" s="528">
        <v>187.41147348450644</v>
      </c>
      <c r="G12" s="528">
        <v>1.0909580000000001</v>
      </c>
      <c r="H12" s="528">
        <v>63.949782584530809</v>
      </c>
      <c r="I12" s="528">
        <v>489.40094504827067</v>
      </c>
      <c r="J12" s="528">
        <v>309.53721839094999</v>
      </c>
      <c r="K12" s="528">
        <v>35.314981120615784</v>
      </c>
      <c r="L12" s="528">
        <v>199.12191248628042</v>
      </c>
      <c r="M12" s="529"/>
      <c r="N12" s="528">
        <v>87.009285691383596</v>
      </c>
      <c r="O12" s="528">
        <v>21.784790725801379</v>
      </c>
      <c r="P12" s="528">
        <v>175.72594196392347</v>
      </c>
      <c r="Q12" s="530">
        <f t="shared" si="0"/>
        <v>1604.3554248146418</v>
      </c>
      <c r="R12" s="528">
        <v>0.15537699999999999</v>
      </c>
      <c r="S12" s="528">
        <v>0</v>
      </c>
      <c r="T12" s="528">
        <v>3.8192999999999998E-2</v>
      </c>
      <c r="U12" s="528">
        <v>0</v>
      </c>
      <c r="V12" s="528">
        <v>0</v>
      </c>
      <c r="W12" s="528">
        <v>0</v>
      </c>
      <c r="X12" s="528">
        <v>212.941560575728</v>
      </c>
      <c r="Y12" s="530">
        <f t="shared" si="1"/>
        <v>213.135130575728</v>
      </c>
      <c r="Z12" s="528">
        <v>36.094748433493599</v>
      </c>
      <c r="AA12" s="434">
        <f>+'A1 - korekta'!M12+'A2 - korekta'!Z12+'A3 - korekta'!Q12+'A3 - korekta'!Y12+'A3 - korekta'!Z12</f>
        <v>19446.582028207366</v>
      </c>
      <c r="AB12" s="129"/>
      <c r="AC12" s="24"/>
    </row>
    <row r="13" spans="1:29" s="7" customFormat="1" ht="16.5" customHeight="1">
      <c r="A13" s="28"/>
      <c r="B13" s="101"/>
      <c r="C13" s="324" t="s">
        <v>47</v>
      </c>
      <c r="D13" s="528">
        <v>1.8663840153204316</v>
      </c>
      <c r="E13" s="528">
        <v>9.9262239522867066</v>
      </c>
      <c r="F13" s="528">
        <v>56.161840341205725</v>
      </c>
      <c r="G13" s="528">
        <v>0</v>
      </c>
      <c r="H13" s="528">
        <v>9.623574168959447</v>
      </c>
      <c r="I13" s="528">
        <v>147.92750436019918</v>
      </c>
      <c r="J13" s="528">
        <v>32.477382945851325</v>
      </c>
      <c r="K13" s="528">
        <v>6.3128318907561711</v>
      </c>
      <c r="L13" s="528">
        <v>17.941756864400869</v>
      </c>
      <c r="M13" s="529"/>
      <c r="N13" s="528">
        <v>15.631256299066694</v>
      </c>
      <c r="O13" s="528">
        <v>0.5504575728327501</v>
      </c>
      <c r="P13" s="528">
        <v>18.239724408146664</v>
      </c>
      <c r="Q13" s="530">
        <f t="shared" si="0"/>
        <v>316.658936819026</v>
      </c>
      <c r="R13" s="528">
        <v>0</v>
      </c>
      <c r="S13" s="528">
        <v>0</v>
      </c>
      <c r="T13" s="528">
        <v>0</v>
      </c>
      <c r="U13" s="528">
        <v>0</v>
      </c>
      <c r="V13" s="528">
        <v>0</v>
      </c>
      <c r="W13" s="528">
        <v>0</v>
      </c>
      <c r="X13" s="528">
        <v>5.18102486</v>
      </c>
      <c r="Y13" s="530">
        <f t="shared" si="1"/>
        <v>5.18102486</v>
      </c>
      <c r="Z13" s="528">
        <v>2.8397086415499162</v>
      </c>
      <c r="AA13" s="434">
        <f>+'A1 - korekta'!M13+'A2 - korekta'!Z13+'A3 - korekta'!Q13+'A3 - korekta'!Y13+'A3 - korekta'!Z13</f>
        <v>8918.5977936739782</v>
      </c>
      <c r="AB13" s="129"/>
      <c r="AC13" s="24"/>
    </row>
    <row r="14" spans="1:29" s="7" customFormat="1" ht="16.5" customHeight="1">
      <c r="A14" s="28"/>
      <c r="B14" s="101"/>
      <c r="C14" s="327" t="s">
        <v>45</v>
      </c>
      <c r="D14" s="528">
        <v>0</v>
      </c>
      <c r="E14" s="528">
        <v>0</v>
      </c>
      <c r="F14" s="528">
        <v>2.6767505350210206</v>
      </c>
      <c r="G14" s="528">
        <v>0</v>
      </c>
      <c r="H14" s="528">
        <v>1.17758329741666E-2</v>
      </c>
      <c r="I14" s="528">
        <v>0.61685450021999488</v>
      </c>
      <c r="J14" s="528">
        <v>12.288349999999999</v>
      </c>
      <c r="K14" s="528">
        <v>1.136995</v>
      </c>
      <c r="L14" s="528">
        <v>0</v>
      </c>
      <c r="M14" s="529"/>
      <c r="N14" s="528">
        <v>2.3606681208916673</v>
      </c>
      <c r="O14" s="528">
        <v>0.19942106334134141</v>
      </c>
      <c r="P14" s="528">
        <v>9.4785825425714982</v>
      </c>
      <c r="Q14" s="530">
        <f t="shared" si="0"/>
        <v>28.769397595019687</v>
      </c>
      <c r="R14" s="528">
        <v>0</v>
      </c>
      <c r="S14" s="528">
        <v>0</v>
      </c>
      <c r="T14" s="528">
        <v>0</v>
      </c>
      <c r="U14" s="528">
        <v>0</v>
      </c>
      <c r="V14" s="528">
        <v>0</v>
      </c>
      <c r="W14" s="528">
        <v>0</v>
      </c>
      <c r="X14" s="528">
        <v>3.4132530000000001</v>
      </c>
      <c r="Y14" s="530">
        <f t="shared" si="1"/>
        <v>3.4132530000000001</v>
      </c>
      <c r="Z14" s="528">
        <v>0.23538691794745897</v>
      </c>
      <c r="AA14" s="434">
        <f>+'A1 - korekta'!M14+'A2 - korekta'!Z14+'A3 - korekta'!Q14+'A3 - korekta'!Y14+'A3 - korekta'!Z14</f>
        <v>6628.4505987751372</v>
      </c>
      <c r="AB14" s="129"/>
      <c r="AC14" s="24"/>
    </row>
    <row r="15" spans="1:29" s="7" customFormat="1" ht="16.5" customHeight="1">
      <c r="A15" s="28"/>
      <c r="B15" s="101"/>
      <c r="C15" s="327" t="s">
        <v>46</v>
      </c>
      <c r="D15" s="528">
        <v>1.8663840153204316</v>
      </c>
      <c r="E15" s="528">
        <v>9.9262239522867066</v>
      </c>
      <c r="F15" s="528">
        <v>53.485089806184703</v>
      </c>
      <c r="G15" s="528">
        <v>0</v>
      </c>
      <c r="H15" s="528">
        <v>9.6117983359852808</v>
      </c>
      <c r="I15" s="528">
        <v>147.31064985997918</v>
      </c>
      <c r="J15" s="528">
        <v>20.189032945851324</v>
      </c>
      <c r="K15" s="528">
        <v>5.1758368907561714</v>
      </c>
      <c r="L15" s="528">
        <v>17.941756864400869</v>
      </c>
      <c r="M15" s="529"/>
      <c r="N15" s="528">
        <v>13.270588178175027</v>
      </c>
      <c r="O15" s="528">
        <v>0.35103650949140874</v>
      </c>
      <c r="P15" s="528">
        <v>8.7611418655751638</v>
      </c>
      <c r="Q15" s="530">
        <f t="shared" si="0"/>
        <v>287.88953922400623</v>
      </c>
      <c r="R15" s="528">
        <v>0</v>
      </c>
      <c r="S15" s="528">
        <v>0</v>
      </c>
      <c r="T15" s="528">
        <v>0</v>
      </c>
      <c r="U15" s="528">
        <v>0</v>
      </c>
      <c r="V15" s="528">
        <v>0</v>
      </c>
      <c r="W15" s="528">
        <v>0</v>
      </c>
      <c r="X15" s="528">
        <v>1.7677718600000001</v>
      </c>
      <c r="Y15" s="530">
        <f t="shared" si="1"/>
        <v>1.7677718600000001</v>
      </c>
      <c r="Z15" s="528">
        <v>2.6043217236024572</v>
      </c>
      <c r="AA15" s="434">
        <f>+'A1 - korekta'!M15+'A2 - korekta'!Z15+'A3 - korekta'!Q15+'A3 - korekta'!Y15+'A3 - korekta'!Z15</f>
        <v>2290.1471948988419</v>
      </c>
      <c r="AB15" s="129"/>
      <c r="AC15" s="24"/>
    </row>
    <row r="16" spans="1:29" s="8" customFormat="1" ht="16.5" customHeight="1">
      <c r="A16" s="25"/>
      <c r="B16" s="117"/>
      <c r="C16" s="328" t="s">
        <v>48</v>
      </c>
      <c r="D16" s="528">
        <v>1.8663840153204316</v>
      </c>
      <c r="E16" s="528">
        <v>9.5751979522867057</v>
      </c>
      <c r="F16" s="528">
        <v>52.711337567902639</v>
      </c>
      <c r="G16" s="528">
        <v>0</v>
      </c>
      <c r="H16" s="528">
        <v>9.6117983359852808</v>
      </c>
      <c r="I16" s="528">
        <v>145.31166754558981</v>
      </c>
      <c r="J16" s="528">
        <v>30.19948394585132</v>
      </c>
      <c r="K16" s="528">
        <v>6.3128318907561711</v>
      </c>
      <c r="L16" s="528">
        <v>16.469373864400868</v>
      </c>
      <c r="M16" s="529"/>
      <c r="N16" s="528">
        <v>14.530851178175027</v>
      </c>
      <c r="O16" s="528">
        <v>0.35103650949140874</v>
      </c>
      <c r="P16" s="528">
        <v>8.5353948655750571</v>
      </c>
      <c r="Q16" s="530">
        <f t="shared" si="0"/>
        <v>295.47535767133468</v>
      </c>
      <c r="R16" s="528">
        <v>0</v>
      </c>
      <c r="S16" s="528">
        <v>0</v>
      </c>
      <c r="T16" s="528">
        <v>0</v>
      </c>
      <c r="U16" s="528">
        <v>0</v>
      </c>
      <c r="V16" s="528">
        <v>0</v>
      </c>
      <c r="W16" s="528">
        <v>0</v>
      </c>
      <c r="X16" s="528">
        <v>5.18102486</v>
      </c>
      <c r="Y16" s="530">
        <f t="shared" si="1"/>
        <v>5.18102486</v>
      </c>
      <c r="Z16" s="528">
        <v>1.7223107097797943</v>
      </c>
      <c r="AA16" s="434">
        <f>+'A1 - korekta'!M16+'A2 - korekta'!Z16+'A3 - korekta'!Q16+'A3 - korekta'!Y16+'A3 - korekta'!Z16</f>
        <v>2713.6545771470942</v>
      </c>
      <c r="AB16" s="130"/>
      <c r="AC16" s="42"/>
    </row>
    <row r="17" spans="1:29" s="7" customFormat="1" ht="16.5" customHeight="1">
      <c r="A17" s="28"/>
      <c r="B17" s="103"/>
      <c r="C17" s="327" t="s">
        <v>49</v>
      </c>
      <c r="D17" s="528">
        <v>0</v>
      </c>
      <c r="E17" s="528">
        <v>0</v>
      </c>
      <c r="F17" s="528">
        <v>0.60287099999999993</v>
      </c>
      <c r="G17" s="528">
        <v>0</v>
      </c>
      <c r="H17" s="528">
        <v>0</v>
      </c>
      <c r="I17" s="528">
        <v>0.38421320453505631</v>
      </c>
      <c r="J17" s="528">
        <v>0.95305799999999996</v>
      </c>
      <c r="K17" s="528">
        <v>0</v>
      </c>
      <c r="L17" s="528">
        <v>0</v>
      </c>
      <c r="M17" s="529"/>
      <c r="N17" s="528">
        <v>2.6137413455948416E-2</v>
      </c>
      <c r="O17" s="528">
        <v>0.19942106334134141</v>
      </c>
      <c r="P17" s="528">
        <v>7.6129263158547609</v>
      </c>
      <c r="Q17" s="530">
        <f t="shared" si="0"/>
        <v>9.7786269971871072</v>
      </c>
      <c r="R17" s="528">
        <v>0</v>
      </c>
      <c r="S17" s="528">
        <v>0</v>
      </c>
      <c r="T17" s="528">
        <v>0</v>
      </c>
      <c r="U17" s="528">
        <v>0</v>
      </c>
      <c r="V17" s="528">
        <v>0</v>
      </c>
      <c r="W17" s="528">
        <v>0</v>
      </c>
      <c r="X17" s="528">
        <v>0</v>
      </c>
      <c r="Y17" s="530">
        <f t="shared" si="1"/>
        <v>0</v>
      </c>
      <c r="Z17" s="528">
        <v>0.15164363741001591</v>
      </c>
      <c r="AA17" s="434">
        <f>+'A1 - korekta'!M17+'A2 - korekta'!Z17+'A3 - korekta'!Q17+'A3 - korekta'!Y17+'A3 - korekta'!Z17</f>
        <v>4383.4744651570245</v>
      </c>
      <c r="AB17" s="129"/>
      <c r="AC17" s="24"/>
    </row>
    <row r="18" spans="1:29" s="7" customFormat="1" ht="16.5" customHeight="1">
      <c r="A18" s="28"/>
      <c r="B18" s="103"/>
      <c r="C18" s="327" t="s">
        <v>50</v>
      </c>
      <c r="D18" s="528">
        <v>0</v>
      </c>
      <c r="E18" s="528">
        <v>0</v>
      </c>
      <c r="F18" s="528">
        <v>0</v>
      </c>
      <c r="G18" s="528">
        <v>0</v>
      </c>
      <c r="H18" s="528">
        <v>0</v>
      </c>
      <c r="I18" s="528">
        <v>0</v>
      </c>
      <c r="J18" s="528">
        <v>0</v>
      </c>
      <c r="K18" s="528">
        <v>0</v>
      </c>
      <c r="L18" s="528">
        <v>0</v>
      </c>
      <c r="M18" s="529"/>
      <c r="N18" s="528">
        <v>0</v>
      </c>
      <c r="O18" s="528">
        <v>0</v>
      </c>
      <c r="P18" s="528">
        <v>0</v>
      </c>
      <c r="Q18" s="530">
        <f t="shared" si="0"/>
        <v>0</v>
      </c>
      <c r="R18" s="528">
        <v>0</v>
      </c>
      <c r="S18" s="528">
        <v>0</v>
      </c>
      <c r="T18" s="528">
        <v>0</v>
      </c>
      <c r="U18" s="528">
        <v>0</v>
      </c>
      <c r="V18" s="528">
        <v>0</v>
      </c>
      <c r="W18" s="528">
        <v>0</v>
      </c>
      <c r="X18" s="528">
        <v>0</v>
      </c>
      <c r="Y18" s="530">
        <f t="shared" si="1"/>
        <v>0</v>
      </c>
      <c r="Z18" s="528">
        <v>0</v>
      </c>
      <c r="AA18" s="434">
        <f>+'A1 - korekta'!M18+'A2 - korekta'!Z18+'A3 - korekta'!Q18+'A3 - korekta'!Y18+'A3 - korekta'!Z18</f>
        <v>5.9126282966079815</v>
      </c>
      <c r="AB18" s="129"/>
      <c r="AC18" s="24"/>
    </row>
    <row r="19" spans="1:29" s="7" customFormat="1" ht="16.5" customHeight="1">
      <c r="A19" s="28"/>
      <c r="B19" s="103"/>
      <c r="C19" s="327" t="s">
        <v>51</v>
      </c>
      <c r="D19" s="528">
        <v>0</v>
      </c>
      <c r="E19" s="528">
        <v>0</v>
      </c>
      <c r="F19" s="528">
        <v>0</v>
      </c>
      <c r="G19" s="528">
        <v>0</v>
      </c>
      <c r="H19" s="528">
        <v>0</v>
      </c>
      <c r="I19" s="528">
        <v>0</v>
      </c>
      <c r="J19" s="528">
        <v>0</v>
      </c>
      <c r="K19" s="528">
        <v>0</v>
      </c>
      <c r="L19" s="528">
        <v>0</v>
      </c>
      <c r="M19" s="529"/>
      <c r="N19" s="528">
        <v>0</v>
      </c>
      <c r="O19" s="528">
        <v>0</v>
      </c>
      <c r="P19" s="528">
        <v>0</v>
      </c>
      <c r="Q19" s="530">
        <f t="shared" si="0"/>
        <v>0</v>
      </c>
      <c r="R19" s="528">
        <v>0</v>
      </c>
      <c r="S19" s="528">
        <v>0</v>
      </c>
      <c r="T19" s="528">
        <v>0</v>
      </c>
      <c r="U19" s="528">
        <v>0</v>
      </c>
      <c r="V19" s="528">
        <v>0</v>
      </c>
      <c r="W19" s="528">
        <v>0</v>
      </c>
      <c r="X19" s="528">
        <v>0</v>
      </c>
      <c r="Y19" s="530">
        <f t="shared" si="1"/>
        <v>0</v>
      </c>
      <c r="Z19" s="528">
        <v>0</v>
      </c>
      <c r="AA19" s="434">
        <f>+'A1 - korekta'!M19+'A2 - korekta'!Z19+'A3 - korekta'!Q19+'A3 - korekta'!Y19+'A3 - korekta'!Z19</f>
        <v>56.905045256999998</v>
      </c>
      <c r="AB19" s="129"/>
      <c r="AC19" s="24"/>
    </row>
    <row r="20" spans="1:29" s="7" customFormat="1" ht="16.5" customHeight="1">
      <c r="A20" s="28"/>
      <c r="B20" s="103"/>
      <c r="C20" s="329" t="s">
        <v>52</v>
      </c>
      <c r="D20" s="528">
        <v>0</v>
      </c>
      <c r="E20" s="528">
        <v>0.351026</v>
      </c>
      <c r="F20" s="528">
        <v>2.8476317733030876</v>
      </c>
      <c r="G20" s="528">
        <v>0</v>
      </c>
      <c r="H20" s="528">
        <v>1.17758329741666E-2</v>
      </c>
      <c r="I20" s="528">
        <v>2.2316236100743128</v>
      </c>
      <c r="J20" s="528">
        <v>1.3248409999999999</v>
      </c>
      <c r="K20" s="528">
        <v>0</v>
      </c>
      <c r="L20" s="528">
        <v>1.472383</v>
      </c>
      <c r="M20" s="529"/>
      <c r="N20" s="528">
        <v>1.0742677074357192</v>
      </c>
      <c r="O20" s="528">
        <v>0</v>
      </c>
      <c r="P20" s="528">
        <v>2.0914032267168561</v>
      </c>
      <c r="Q20" s="530">
        <f t="shared" si="0"/>
        <v>11.404952150504144</v>
      </c>
      <c r="R20" s="528">
        <v>0</v>
      </c>
      <c r="S20" s="528">
        <v>0</v>
      </c>
      <c r="T20" s="528">
        <v>0</v>
      </c>
      <c r="U20" s="528">
        <v>0</v>
      </c>
      <c r="V20" s="528">
        <v>0</v>
      </c>
      <c r="W20" s="528">
        <v>0</v>
      </c>
      <c r="X20" s="528">
        <v>0</v>
      </c>
      <c r="Y20" s="530">
        <f t="shared" si="1"/>
        <v>0</v>
      </c>
      <c r="Z20" s="528">
        <v>0.96575429436010585</v>
      </c>
      <c r="AA20" s="434">
        <f>+'A1 - korekta'!M20+'A2 - korekta'!Z20+'A3 - korekta'!Q20+'A3 - korekta'!Y20+'A3 - korekta'!Z20</f>
        <v>1758.6510778162572</v>
      </c>
      <c r="AB20" s="129"/>
      <c r="AC20" s="24"/>
    </row>
    <row r="21" spans="1:29" s="7" customFormat="1" ht="16.5" customHeight="1">
      <c r="A21" s="28"/>
      <c r="B21" s="103"/>
      <c r="C21" s="330" t="s">
        <v>53</v>
      </c>
      <c r="D21" s="528"/>
      <c r="E21" s="528"/>
      <c r="F21" s="528"/>
      <c r="G21" s="528"/>
      <c r="H21" s="528"/>
      <c r="I21" s="528"/>
      <c r="J21" s="528"/>
      <c r="K21" s="528"/>
      <c r="L21" s="528"/>
      <c r="M21" s="529"/>
      <c r="N21" s="528"/>
      <c r="O21" s="528"/>
      <c r="P21" s="528"/>
      <c r="Q21" s="530">
        <f t="shared" si="0"/>
        <v>0</v>
      </c>
      <c r="R21" s="528"/>
      <c r="S21" s="528"/>
      <c r="T21" s="528"/>
      <c r="U21" s="528"/>
      <c r="V21" s="528"/>
      <c r="W21" s="528"/>
      <c r="X21" s="528"/>
      <c r="Y21" s="530">
        <f t="shared" si="1"/>
        <v>0</v>
      </c>
      <c r="Z21" s="528"/>
      <c r="AA21" s="434">
        <f>+'A1 - korekta'!M21+'A2 - korekta'!Z21+'A3 - korekta'!Q21+'A3 - korekta'!Y21+'A3 - korekta'!Z21</f>
        <v>0</v>
      </c>
      <c r="AB21" s="129"/>
      <c r="AC21" s="24"/>
    </row>
    <row r="22" spans="1:29" s="8" customFormat="1" ht="16.5" customHeight="1">
      <c r="A22" s="25"/>
      <c r="B22" s="117"/>
      <c r="C22" s="325" t="s">
        <v>54</v>
      </c>
      <c r="D22" s="528">
        <v>1.1498309749166244</v>
      </c>
      <c r="E22" s="528">
        <v>2.153339654321818</v>
      </c>
      <c r="F22" s="528">
        <v>7.510836240436169</v>
      </c>
      <c r="G22" s="528">
        <v>0.11458199999999999</v>
      </c>
      <c r="H22" s="528">
        <v>0.63799400419686703</v>
      </c>
      <c r="I22" s="528">
        <v>30.232801845048172</v>
      </c>
      <c r="J22" s="528">
        <v>1.8326291600097884</v>
      </c>
      <c r="K22" s="528">
        <v>1.476607554270384</v>
      </c>
      <c r="L22" s="528">
        <v>9.0034837738857441</v>
      </c>
      <c r="M22" s="529"/>
      <c r="N22" s="528">
        <v>3.0985378996662787</v>
      </c>
      <c r="O22" s="528">
        <v>0.16313023521299708</v>
      </c>
      <c r="P22" s="528">
        <v>50.548928433279372</v>
      </c>
      <c r="Q22" s="530">
        <f t="shared" si="0"/>
        <v>107.92270177524422</v>
      </c>
      <c r="R22" s="528">
        <v>0</v>
      </c>
      <c r="S22" s="528">
        <v>0</v>
      </c>
      <c r="T22" s="528">
        <v>0</v>
      </c>
      <c r="U22" s="528">
        <v>0</v>
      </c>
      <c r="V22" s="528">
        <v>0</v>
      </c>
      <c r="W22" s="528">
        <v>0</v>
      </c>
      <c r="X22" s="528">
        <v>0.118120618</v>
      </c>
      <c r="Y22" s="530">
        <f t="shared" si="1"/>
        <v>0.118120618</v>
      </c>
      <c r="Z22" s="528">
        <v>1.8498820388251151</v>
      </c>
      <c r="AA22" s="434">
        <f>+'A1 - korekta'!M22+'A2 - korekta'!Z22+'A3 - korekta'!Q22+'A3 - korekta'!Y22+'A3 - korekta'!Z22</f>
        <v>12444.368280802475</v>
      </c>
      <c r="AB22" s="130"/>
      <c r="AC22" s="42"/>
    </row>
    <row r="23" spans="1:29" s="11" customFormat="1" ht="16.5" customHeight="1">
      <c r="A23" s="38"/>
      <c r="B23" s="118"/>
      <c r="C23" s="327" t="s">
        <v>45</v>
      </c>
      <c r="D23" s="530">
        <v>1.1498309749166244</v>
      </c>
      <c r="E23" s="530">
        <v>2.153339654321818</v>
      </c>
      <c r="F23" s="530">
        <v>7.4891370852259378</v>
      </c>
      <c r="G23" s="530">
        <v>0.11458199999999999</v>
      </c>
      <c r="H23" s="530">
        <v>0.63799400419686703</v>
      </c>
      <c r="I23" s="530">
        <v>21.747317645568319</v>
      </c>
      <c r="J23" s="530">
        <v>1.1270811600097883</v>
      </c>
      <c r="K23" s="530">
        <v>1.476607554270384</v>
      </c>
      <c r="L23" s="530">
        <v>9.0033157738857437</v>
      </c>
      <c r="M23" s="531"/>
      <c r="N23" s="530">
        <v>2.9463948996662785</v>
      </c>
      <c r="O23" s="530">
        <v>0.16313023521299708</v>
      </c>
      <c r="P23" s="530">
        <v>48.722951605379372</v>
      </c>
      <c r="Q23" s="530">
        <f t="shared" si="0"/>
        <v>96.731682592654138</v>
      </c>
      <c r="R23" s="530">
        <v>0</v>
      </c>
      <c r="S23" s="530">
        <v>0</v>
      </c>
      <c r="T23" s="530">
        <v>0</v>
      </c>
      <c r="U23" s="530">
        <v>0</v>
      </c>
      <c r="V23" s="530">
        <v>0</v>
      </c>
      <c r="W23" s="530">
        <v>0</v>
      </c>
      <c r="X23" s="530">
        <v>0.118120618</v>
      </c>
      <c r="Y23" s="530">
        <f t="shared" si="1"/>
        <v>0.118120618</v>
      </c>
      <c r="Z23" s="530">
        <v>0.90492040026316056</v>
      </c>
      <c r="AA23" s="434">
        <f>+'A1 - korekta'!M23+'A2 - korekta'!Z23+'A3 - korekta'!Q23+'A3 - korekta'!Y23+'A3 - korekta'!Z23</f>
        <v>11977.25971084515</v>
      </c>
      <c r="AB23" s="131"/>
      <c r="AC23" s="43"/>
    </row>
    <row r="24" spans="1:29" s="7" customFormat="1" ht="16.5" customHeight="1">
      <c r="A24" s="28"/>
      <c r="B24" s="103"/>
      <c r="C24" s="327" t="s">
        <v>46</v>
      </c>
      <c r="D24" s="528">
        <v>0</v>
      </c>
      <c r="E24" s="528">
        <v>0</v>
      </c>
      <c r="F24" s="528">
        <v>2.1699155210230959E-2</v>
      </c>
      <c r="G24" s="528">
        <v>0</v>
      </c>
      <c r="H24" s="528">
        <v>0</v>
      </c>
      <c r="I24" s="528">
        <v>8.4854841994798527</v>
      </c>
      <c r="J24" s="528">
        <v>0.70554800000000006</v>
      </c>
      <c r="K24" s="528">
        <v>0</v>
      </c>
      <c r="L24" s="528">
        <v>1.6799999999999999E-4</v>
      </c>
      <c r="M24" s="529"/>
      <c r="N24" s="528">
        <v>0.152143</v>
      </c>
      <c r="O24" s="528">
        <v>0</v>
      </c>
      <c r="P24" s="528">
        <v>1.8259768278999999</v>
      </c>
      <c r="Q24" s="530">
        <f t="shared" si="0"/>
        <v>11.191019182590084</v>
      </c>
      <c r="R24" s="528">
        <v>0</v>
      </c>
      <c r="S24" s="528">
        <v>0</v>
      </c>
      <c r="T24" s="528">
        <v>0</v>
      </c>
      <c r="U24" s="528">
        <v>0</v>
      </c>
      <c r="V24" s="528">
        <v>0</v>
      </c>
      <c r="W24" s="528">
        <v>0</v>
      </c>
      <c r="X24" s="528">
        <v>0</v>
      </c>
      <c r="Y24" s="530">
        <f t="shared" si="1"/>
        <v>0</v>
      </c>
      <c r="Z24" s="528">
        <v>0.9449616385619547</v>
      </c>
      <c r="AA24" s="434">
        <f>+'A1 - korekta'!M24+'A2 - korekta'!Z24+'A3 - korekta'!Q24+'A3 - korekta'!Y24+'A3 - korekta'!Z24</f>
        <v>467.1085699573282</v>
      </c>
      <c r="AB24" s="129"/>
      <c r="AC24" s="24"/>
    </row>
    <row r="25" spans="1:29" s="8" customFormat="1" ht="24.95" customHeight="1">
      <c r="A25" s="25"/>
      <c r="B25" s="120"/>
      <c r="C25" s="325" t="s">
        <v>55</v>
      </c>
      <c r="D25" s="530">
        <f t="shared" ref="D25:Z25" si="2">+SUM(D22,D13,D10)</f>
        <v>13.106229747218137</v>
      </c>
      <c r="E25" s="530">
        <f t="shared" si="2"/>
        <v>37.225670168006332</v>
      </c>
      <c r="F25" s="530">
        <f t="shared" si="2"/>
        <v>260.57316723498928</v>
      </c>
      <c r="G25" s="530">
        <f t="shared" si="2"/>
        <v>1.2055400000000001</v>
      </c>
      <c r="H25" s="530">
        <f t="shared" si="2"/>
        <v>82.003427757687135</v>
      </c>
      <c r="I25" s="530">
        <f t="shared" si="2"/>
        <v>739.40239462638601</v>
      </c>
      <c r="J25" s="530">
        <f t="shared" si="2"/>
        <v>404.07944808786704</v>
      </c>
      <c r="K25" s="530">
        <f t="shared" si="2"/>
        <v>43.347449565642336</v>
      </c>
      <c r="L25" s="530">
        <f t="shared" si="2"/>
        <v>238.23223812456703</v>
      </c>
      <c r="M25" s="531"/>
      <c r="N25" s="530">
        <f t="shared" si="2"/>
        <v>107.87208089011656</v>
      </c>
      <c r="O25" s="530">
        <f t="shared" si="2"/>
        <v>22.849415533847129</v>
      </c>
      <c r="P25" s="530">
        <f t="shared" si="2"/>
        <v>263.69714849734953</v>
      </c>
      <c r="Q25" s="530">
        <f t="shared" si="0"/>
        <v>2213.5942102336767</v>
      </c>
      <c r="R25" s="530">
        <f t="shared" si="2"/>
        <v>0.15537699999999999</v>
      </c>
      <c r="S25" s="530">
        <f t="shared" si="2"/>
        <v>0</v>
      </c>
      <c r="T25" s="530">
        <f t="shared" si="2"/>
        <v>3.8192999999999998E-2</v>
      </c>
      <c r="U25" s="530">
        <f t="shared" si="2"/>
        <v>0</v>
      </c>
      <c r="V25" s="530">
        <f>+SUM(V22,V13,V10)</f>
        <v>0</v>
      </c>
      <c r="W25" s="530">
        <f t="shared" si="2"/>
        <v>0</v>
      </c>
      <c r="X25" s="530">
        <f t="shared" si="2"/>
        <v>249.90935305372801</v>
      </c>
      <c r="Y25" s="530">
        <f t="shared" si="1"/>
        <v>250.10292305372801</v>
      </c>
      <c r="Z25" s="530">
        <f t="shared" si="2"/>
        <v>40.784339113868633</v>
      </c>
      <c r="AA25" s="443">
        <f>+'A1 - korekta'!M25+'A2 - korekta'!Z25+'A3 - korekta'!Q25+'A3 - korekta'!Y25+'A3 - korekta'!Z25</f>
        <v>46668.129704961902</v>
      </c>
      <c r="AB25" s="107"/>
      <c r="AC25" s="42"/>
    </row>
    <row r="26" spans="1:29" s="176" customFormat="1" ht="16.5" customHeight="1">
      <c r="A26" s="170"/>
      <c r="B26" s="167"/>
      <c r="C26" s="432" t="s">
        <v>56</v>
      </c>
      <c r="D26" s="458">
        <v>0</v>
      </c>
      <c r="E26" s="458">
        <v>0</v>
      </c>
      <c r="F26" s="458">
        <v>0</v>
      </c>
      <c r="G26" s="458">
        <v>0</v>
      </c>
      <c r="H26" s="458">
        <v>0</v>
      </c>
      <c r="I26" s="458">
        <v>0</v>
      </c>
      <c r="J26" s="458">
        <v>0</v>
      </c>
      <c r="K26" s="458">
        <v>0</v>
      </c>
      <c r="L26" s="458">
        <v>0</v>
      </c>
      <c r="M26" s="491"/>
      <c r="N26" s="458">
        <v>0</v>
      </c>
      <c r="O26" s="458">
        <v>0</v>
      </c>
      <c r="P26" s="458">
        <v>0</v>
      </c>
      <c r="Q26" s="458">
        <f t="shared" si="0"/>
        <v>0</v>
      </c>
      <c r="R26" s="458">
        <v>0</v>
      </c>
      <c r="S26" s="458">
        <v>0</v>
      </c>
      <c r="T26" s="458">
        <v>0</v>
      </c>
      <c r="U26" s="458">
        <v>0</v>
      </c>
      <c r="V26" s="458">
        <v>0</v>
      </c>
      <c r="W26" s="458">
        <v>0</v>
      </c>
      <c r="X26" s="458">
        <v>0</v>
      </c>
      <c r="Y26" s="458">
        <f t="shared" si="1"/>
        <v>0</v>
      </c>
      <c r="Z26" s="458">
        <v>0</v>
      </c>
      <c r="AA26" s="172">
        <f>+'A1 - korekta'!M26+'A2 - korekta'!Z26+'A3 - korekta'!Q26+'A3 - korekta'!Y26+'A3 - korekta'!Z26</f>
        <v>0</v>
      </c>
      <c r="AB26" s="173"/>
      <c r="AC26" s="174"/>
    </row>
    <row r="27" spans="1:29" s="176" customFormat="1" ht="16.5" customHeight="1">
      <c r="A27" s="170"/>
      <c r="B27" s="171"/>
      <c r="C27" s="389" t="s">
        <v>57</v>
      </c>
      <c r="D27" s="460">
        <v>1.5332999999999999E-2</v>
      </c>
      <c r="E27" s="460">
        <v>0.392683</v>
      </c>
      <c r="F27" s="460">
        <v>0.91323272868120409</v>
      </c>
      <c r="G27" s="460">
        <v>0</v>
      </c>
      <c r="H27" s="460">
        <v>6.0780509763724816E-2</v>
      </c>
      <c r="I27" s="460">
        <v>2.1160647332564562</v>
      </c>
      <c r="J27" s="460">
        <v>1.3190000000000001E-3</v>
      </c>
      <c r="K27" s="460">
        <v>0</v>
      </c>
      <c r="L27" s="460">
        <v>7.097E-3</v>
      </c>
      <c r="M27" s="492"/>
      <c r="N27" s="460">
        <v>1.4593E-2</v>
      </c>
      <c r="O27" s="460">
        <v>1.502684621299707E-2</v>
      </c>
      <c r="P27" s="460">
        <v>1.5288999999999999E-2</v>
      </c>
      <c r="Q27" s="458">
        <f t="shared" si="0"/>
        <v>3.5514188179143824</v>
      </c>
      <c r="R27" s="460">
        <v>0</v>
      </c>
      <c r="S27" s="460">
        <v>0</v>
      </c>
      <c r="T27" s="460">
        <v>0</v>
      </c>
      <c r="U27" s="460">
        <v>0</v>
      </c>
      <c r="V27" s="460">
        <v>0</v>
      </c>
      <c r="W27" s="460">
        <v>0</v>
      </c>
      <c r="X27" s="460">
        <v>0</v>
      </c>
      <c r="Y27" s="458">
        <f t="shared" si="1"/>
        <v>0</v>
      </c>
      <c r="Z27" s="460">
        <v>0.26872007546224325</v>
      </c>
      <c r="AA27" s="172">
        <f>+'A1 - korekta'!M27+'A2 - korekta'!Z27+'A3 - korekta'!Q27+'A3 - korekta'!Y27+'A3 - korekta'!Z27</f>
        <v>923.64183275447556</v>
      </c>
      <c r="AB27" s="175"/>
      <c r="AC27" s="174"/>
    </row>
    <row r="28" spans="1:29" s="8" customFormat="1" ht="36.950000000000003" customHeight="1">
      <c r="A28" s="25"/>
      <c r="B28" s="106"/>
      <c r="C28" s="333" t="s">
        <v>58</v>
      </c>
      <c r="D28" s="187"/>
      <c r="E28" s="187"/>
      <c r="F28" s="187"/>
      <c r="G28" s="187"/>
      <c r="H28" s="187"/>
      <c r="I28" s="187"/>
      <c r="J28" s="187"/>
      <c r="K28" s="187"/>
      <c r="L28" s="187"/>
      <c r="M28" s="489"/>
      <c r="N28" s="187"/>
      <c r="O28" s="187"/>
      <c r="P28" s="187"/>
      <c r="Q28" s="193"/>
      <c r="R28" s="187"/>
      <c r="S28" s="187"/>
      <c r="T28" s="187"/>
      <c r="U28" s="187"/>
      <c r="V28" s="187"/>
      <c r="W28" s="187"/>
      <c r="X28" s="187"/>
      <c r="Y28" s="193"/>
      <c r="Z28" s="187"/>
      <c r="AA28" s="85"/>
      <c r="AB28" s="107"/>
      <c r="AC28" s="42"/>
    </row>
    <row r="29" spans="1:29" s="7" customFormat="1" ht="16.5" customHeight="1">
      <c r="A29" s="28"/>
      <c r="B29" s="101"/>
      <c r="C29" s="324" t="s">
        <v>44</v>
      </c>
      <c r="D29" s="528">
        <v>15.0235675</v>
      </c>
      <c r="E29" s="528">
        <v>40.636234999999999</v>
      </c>
      <c r="F29" s="528">
        <v>14.8675427</v>
      </c>
      <c r="G29" s="528">
        <v>0</v>
      </c>
      <c r="H29" s="528">
        <v>0</v>
      </c>
      <c r="I29" s="528">
        <v>29.5198918</v>
      </c>
      <c r="J29" s="528">
        <v>1.1369199999999999E-2</v>
      </c>
      <c r="K29" s="528">
        <v>59.855006899999999</v>
      </c>
      <c r="L29" s="528">
        <v>1.2727816000000001</v>
      </c>
      <c r="M29" s="529"/>
      <c r="N29" s="528">
        <v>0.13924850000000003</v>
      </c>
      <c r="O29" s="528">
        <v>11.134062399999999</v>
      </c>
      <c r="P29" s="528">
        <v>3.2683073</v>
      </c>
      <c r="Q29" s="530">
        <f t="shared" si="0"/>
        <v>175.72801290000001</v>
      </c>
      <c r="R29" s="528">
        <v>213.2579748</v>
      </c>
      <c r="S29" s="528">
        <v>0</v>
      </c>
      <c r="T29" s="528">
        <v>49.836751300000003</v>
      </c>
      <c r="U29" s="528">
        <v>6.2488469999999996</v>
      </c>
      <c r="V29" s="528">
        <v>0</v>
      </c>
      <c r="W29" s="528">
        <v>0</v>
      </c>
      <c r="X29" s="528">
        <v>94.49579</v>
      </c>
      <c r="Y29" s="530">
        <f t="shared" si="1"/>
        <v>363.83936310000001</v>
      </c>
      <c r="Z29" s="528">
        <v>61.123620000000003</v>
      </c>
      <c r="AA29" s="434">
        <f>+'A1 - korekta'!M29+'A2 - korekta'!Z29+'A3 - korekta'!Q29+'A3 - korekta'!Y29+'A3 - korekta'!Z29</f>
        <v>6958.2922997080032</v>
      </c>
      <c r="AB29" s="129"/>
      <c r="AC29" s="24"/>
    </row>
    <row r="30" spans="1:29" s="7" customFormat="1" ht="16.5" customHeight="1">
      <c r="A30" s="28"/>
      <c r="B30" s="103"/>
      <c r="C30" s="327" t="s">
        <v>45</v>
      </c>
      <c r="D30" s="528">
        <v>0</v>
      </c>
      <c r="E30" s="528">
        <v>0</v>
      </c>
      <c r="F30" s="528">
        <v>0</v>
      </c>
      <c r="G30" s="528">
        <v>0</v>
      </c>
      <c r="H30" s="528">
        <v>0</v>
      </c>
      <c r="I30" s="528">
        <v>0</v>
      </c>
      <c r="J30" s="528">
        <v>0</v>
      </c>
      <c r="K30" s="528">
        <v>0</v>
      </c>
      <c r="L30" s="528">
        <v>0</v>
      </c>
      <c r="M30" s="529"/>
      <c r="N30" s="528">
        <v>0</v>
      </c>
      <c r="O30" s="528">
        <v>0</v>
      </c>
      <c r="P30" s="528">
        <v>0</v>
      </c>
      <c r="Q30" s="530">
        <f t="shared" si="0"/>
        <v>0</v>
      </c>
      <c r="R30" s="528">
        <v>0</v>
      </c>
      <c r="S30" s="528">
        <v>0</v>
      </c>
      <c r="T30" s="528">
        <v>0</v>
      </c>
      <c r="U30" s="528">
        <v>0</v>
      </c>
      <c r="V30" s="528">
        <v>0</v>
      </c>
      <c r="W30" s="528">
        <v>0</v>
      </c>
      <c r="X30" s="528">
        <v>0</v>
      </c>
      <c r="Y30" s="530">
        <f t="shared" si="1"/>
        <v>0</v>
      </c>
      <c r="Z30" s="528">
        <v>0</v>
      </c>
      <c r="AA30" s="434">
        <f>+'A1 - korekta'!M30+'A2 - korekta'!Z30+'A3 - korekta'!Q30+'A3 - korekta'!Y30+'A3 - korekta'!Z30</f>
        <v>40.841280999999995</v>
      </c>
      <c r="AB30" s="129"/>
      <c r="AC30" s="24"/>
    </row>
    <row r="31" spans="1:29" s="7" customFormat="1" ht="16.5" customHeight="1">
      <c r="A31" s="28"/>
      <c r="B31" s="103"/>
      <c r="C31" s="327" t="s">
        <v>46</v>
      </c>
      <c r="D31" s="528">
        <v>15.0235675</v>
      </c>
      <c r="E31" s="528">
        <v>40.636234999999999</v>
      </c>
      <c r="F31" s="528">
        <v>14.8675427</v>
      </c>
      <c r="G31" s="528">
        <v>0</v>
      </c>
      <c r="H31" s="528">
        <v>0</v>
      </c>
      <c r="I31" s="528">
        <v>29.5198918</v>
      </c>
      <c r="J31" s="528">
        <v>1.1369199999999999E-2</v>
      </c>
      <c r="K31" s="528">
        <v>59.855006899999999</v>
      </c>
      <c r="L31" s="528">
        <v>1.2727816000000001</v>
      </c>
      <c r="M31" s="529"/>
      <c r="N31" s="528">
        <v>0.13924850000000003</v>
      </c>
      <c r="O31" s="528">
        <v>11.134062399999999</v>
      </c>
      <c r="P31" s="528">
        <v>3.2683073</v>
      </c>
      <c r="Q31" s="530">
        <f t="shared" si="0"/>
        <v>175.72801290000001</v>
      </c>
      <c r="R31" s="528">
        <v>213.2579748</v>
      </c>
      <c r="S31" s="528">
        <v>0</v>
      </c>
      <c r="T31" s="528">
        <v>49.836751300000003</v>
      </c>
      <c r="U31" s="528">
        <v>6.2488469999999996</v>
      </c>
      <c r="V31" s="528">
        <v>0</v>
      </c>
      <c r="W31" s="528">
        <v>0</v>
      </c>
      <c r="X31" s="528">
        <v>94.49579</v>
      </c>
      <c r="Y31" s="530">
        <f t="shared" si="1"/>
        <v>363.83936310000001</v>
      </c>
      <c r="Z31" s="528">
        <v>61.123620000000003</v>
      </c>
      <c r="AA31" s="434">
        <f>+'A1 - korekta'!M31+'A2 - korekta'!Z31+'A3 - korekta'!Q31+'A3 - korekta'!Y31+'A3 - korekta'!Z31</f>
        <v>6917.4510187080032</v>
      </c>
      <c r="AB31" s="129"/>
      <c r="AC31" s="24"/>
    </row>
    <row r="32" spans="1:29" s="7" customFormat="1" ht="16.5" customHeight="1">
      <c r="A32" s="28"/>
      <c r="B32" s="101"/>
      <c r="C32" s="324" t="s">
        <v>47</v>
      </c>
      <c r="D32" s="528">
        <v>0</v>
      </c>
      <c r="E32" s="528">
        <v>0</v>
      </c>
      <c r="F32" s="528">
        <v>0</v>
      </c>
      <c r="G32" s="528">
        <v>0</v>
      </c>
      <c r="H32" s="528">
        <v>0</v>
      </c>
      <c r="I32" s="528">
        <v>0</v>
      </c>
      <c r="J32" s="528">
        <v>1.7018979999999999</v>
      </c>
      <c r="K32" s="528">
        <v>0</v>
      </c>
      <c r="L32" s="528">
        <v>8.3779000000000006E-2</v>
      </c>
      <c r="M32" s="529"/>
      <c r="N32" s="528">
        <v>0</v>
      </c>
      <c r="O32" s="528">
        <v>0.76151199999999997</v>
      </c>
      <c r="P32" s="528">
        <v>8.2483730000000008</v>
      </c>
      <c r="Q32" s="530">
        <f t="shared" si="0"/>
        <v>10.795562</v>
      </c>
      <c r="R32" s="528">
        <v>0</v>
      </c>
      <c r="S32" s="528">
        <v>0</v>
      </c>
      <c r="T32" s="528">
        <v>0</v>
      </c>
      <c r="U32" s="528">
        <v>0</v>
      </c>
      <c r="V32" s="528">
        <v>0</v>
      </c>
      <c r="W32" s="528">
        <v>0</v>
      </c>
      <c r="X32" s="528">
        <v>0</v>
      </c>
      <c r="Y32" s="530">
        <f t="shared" si="1"/>
        <v>0</v>
      </c>
      <c r="Z32" s="528">
        <v>5.7370824556904301E-2</v>
      </c>
      <c r="AA32" s="434">
        <f>+'A1 - korekta'!M32+'A2 - korekta'!Z32+'A3 - korekta'!Q32+'A3 - korekta'!Y32+'A3 - korekta'!Z32</f>
        <v>3122.6217476663587</v>
      </c>
      <c r="AB32" s="129"/>
      <c r="AC32" s="24"/>
    </row>
    <row r="33" spans="1:29" s="7" customFormat="1" ht="16.5" customHeight="1">
      <c r="A33" s="28"/>
      <c r="B33" s="101"/>
      <c r="C33" s="327" t="s">
        <v>45</v>
      </c>
      <c r="D33" s="528">
        <v>0</v>
      </c>
      <c r="E33" s="528">
        <v>0</v>
      </c>
      <c r="F33" s="528">
        <v>0</v>
      </c>
      <c r="G33" s="528">
        <v>0</v>
      </c>
      <c r="H33" s="528">
        <v>0</v>
      </c>
      <c r="I33" s="528">
        <v>0</v>
      </c>
      <c r="J33" s="528">
        <v>1.7018979999999999</v>
      </c>
      <c r="K33" s="528">
        <v>0</v>
      </c>
      <c r="L33" s="528">
        <v>8.3779000000000006E-2</v>
      </c>
      <c r="M33" s="529"/>
      <c r="N33" s="528">
        <v>0</v>
      </c>
      <c r="O33" s="528">
        <v>0.76151199999999997</v>
      </c>
      <c r="P33" s="528">
        <v>8.2483730000000008</v>
      </c>
      <c r="Q33" s="530">
        <f t="shared" si="0"/>
        <v>10.795562</v>
      </c>
      <c r="R33" s="528">
        <v>0</v>
      </c>
      <c r="S33" s="528">
        <v>0</v>
      </c>
      <c r="T33" s="528">
        <v>0</v>
      </c>
      <c r="U33" s="528">
        <v>0</v>
      </c>
      <c r="V33" s="528">
        <v>0</v>
      </c>
      <c r="W33" s="528">
        <v>0</v>
      </c>
      <c r="X33" s="528">
        <v>0</v>
      </c>
      <c r="Y33" s="530">
        <f t="shared" si="1"/>
        <v>0</v>
      </c>
      <c r="Z33" s="528">
        <v>5.7370824556904301E-2</v>
      </c>
      <c r="AA33" s="434">
        <f>+'A1 - korekta'!M33+'A2 - korekta'!Z33+'A3 - korekta'!Q33+'A3 - korekta'!Y33+'A3 - korekta'!Z33</f>
        <v>3051.014084547734</v>
      </c>
      <c r="AB33" s="129"/>
      <c r="AC33" s="24"/>
    </row>
    <row r="34" spans="1:29" s="7" customFormat="1" ht="16.5" customHeight="1">
      <c r="A34" s="28"/>
      <c r="B34" s="101"/>
      <c r="C34" s="327" t="s">
        <v>46</v>
      </c>
      <c r="D34" s="528">
        <v>0</v>
      </c>
      <c r="E34" s="528">
        <v>0</v>
      </c>
      <c r="F34" s="528">
        <v>0</v>
      </c>
      <c r="G34" s="528">
        <v>0</v>
      </c>
      <c r="H34" s="528">
        <v>0</v>
      </c>
      <c r="I34" s="528">
        <v>0</v>
      </c>
      <c r="J34" s="528">
        <v>0</v>
      </c>
      <c r="K34" s="528">
        <v>0</v>
      </c>
      <c r="L34" s="528">
        <v>0</v>
      </c>
      <c r="M34" s="529"/>
      <c r="N34" s="528">
        <v>0</v>
      </c>
      <c r="O34" s="528">
        <v>0</v>
      </c>
      <c r="P34" s="528">
        <v>0</v>
      </c>
      <c r="Q34" s="530">
        <f t="shared" si="0"/>
        <v>0</v>
      </c>
      <c r="R34" s="528">
        <v>0</v>
      </c>
      <c r="S34" s="528">
        <v>0</v>
      </c>
      <c r="T34" s="528">
        <v>0</v>
      </c>
      <c r="U34" s="528">
        <v>0</v>
      </c>
      <c r="V34" s="528">
        <v>0</v>
      </c>
      <c r="W34" s="528">
        <v>0</v>
      </c>
      <c r="X34" s="528">
        <v>0</v>
      </c>
      <c r="Y34" s="530">
        <f t="shared" si="1"/>
        <v>0</v>
      </c>
      <c r="Z34" s="528">
        <v>0</v>
      </c>
      <c r="AA34" s="434">
        <f>+'A1 - korekta'!M34+'A2 - korekta'!Z34+'A3 - korekta'!Q34+'A3 - korekta'!Y34+'A3 - korekta'!Z34</f>
        <v>71.607663118624899</v>
      </c>
      <c r="AB34" s="129"/>
      <c r="AC34" s="24"/>
    </row>
    <row r="35" spans="1:29" s="8" customFormat="1" ht="16.5" customHeight="1">
      <c r="A35" s="25"/>
      <c r="B35" s="117"/>
      <c r="C35" s="328" t="s">
        <v>48</v>
      </c>
      <c r="D35" s="528">
        <v>0</v>
      </c>
      <c r="E35" s="528">
        <v>0</v>
      </c>
      <c r="F35" s="528">
        <v>0</v>
      </c>
      <c r="G35" s="528">
        <v>0</v>
      </c>
      <c r="H35" s="528">
        <v>0</v>
      </c>
      <c r="I35" s="528">
        <v>0</v>
      </c>
      <c r="J35" s="528">
        <v>0</v>
      </c>
      <c r="K35" s="528">
        <v>0</v>
      </c>
      <c r="L35" s="528">
        <v>0</v>
      </c>
      <c r="M35" s="529"/>
      <c r="N35" s="528">
        <v>0</v>
      </c>
      <c r="O35" s="528">
        <v>0</v>
      </c>
      <c r="P35" s="528">
        <v>0</v>
      </c>
      <c r="Q35" s="530">
        <f t="shared" si="0"/>
        <v>0</v>
      </c>
      <c r="R35" s="528">
        <v>0</v>
      </c>
      <c r="S35" s="528">
        <v>0</v>
      </c>
      <c r="T35" s="528">
        <v>0</v>
      </c>
      <c r="U35" s="528">
        <v>0</v>
      </c>
      <c r="V35" s="528">
        <v>0</v>
      </c>
      <c r="W35" s="528">
        <v>0</v>
      </c>
      <c r="X35" s="528">
        <v>0</v>
      </c>
      <c r="Y35" s="530">
        <f t="shared" si="1"/>
        <v>0</v>
      </c>
      <c r="Z35" s="528">
        <v>0</v>
      </c>
      <c r="AA35" s="434">
        <f>+'A1 - korekta'!M35+'A2 - korekta'!Z35+'A3 - korekta'!Q35+'A3 - korekta'!Y35+'A3 - korekta'!Z35</f>
        <v>68.725265097440527</v>
      </c>
      <c r="AB35" s="130"/>
      <c r="AC35" s="42"/>
    </row>
    <row r="36" spans="1:29" s="7" customFormat="1" ht="16.5" customHeight="1">
      <c r="A36" s="28"/>
      <c r="B36" s="103"/>
      <c r="C36" s="327" t="s">
        <v>49</v>
      </c>
      <c r="D36" s="528">
        <v>0</v>
      </c>
      <c r="E36" s="528">
        <v>0</v>
      </c>
      <c r="F36" s="528">
        <v>0</v>
      </c>
      <c r="G36" s="528">
        <v>0</v>
      </c>
      <c r="H36" s="528">
        <v>0</v>
      </c>
      <c r="I36" s="528">
        <v>0</v>
      </c>
      <c r="J36" s="528">
        <v>1.7018979999999999</v>
      </c>
      <c r="K36" s="528">
        <v>0</v>
      </c>
      <c r="L36" s="528">
        <v>8.3779000000000006E-2</v>
      </c>
      <c r="M36" s="529"/>
      <c r="N36" s="528">
        <v>0</v>
      </c>
      <c r="O36" s="528">
        <v>0.76151199999999997</v>
      </c>
      <c r="P36" s="528">
        <v>8.2483730000000008</v>
      </c>
      <c r="Q36" s="530">
        <f t="shared" si="0"/>
        <v>10.795562</v>
      </c>
      <c r="R36" s="528">
        <v>0</v>
      </c>
      <c r="S36" s="528">
        <v>0</v>
      </c>
      <c r="T36" s="528">
        <v>0</v>
      </c>
      <c r="U36" s="528">
        <v>0</v>
      </c>
      <c r="V36" s="528">
        <v>0</v>
      </c>
      <c r="W36" s="528">
        <v>0</v>
      </c>
      <c r="X36" s="528">
        <v>0</v>
      </c>
      <c r="Y36" s="530">
        <f t="shared" si="1"/>
        <v>0</v>
      </c>
      <c r="Z36" s="528">
        <v>0</v>
      </c>
      <c r="AA36" s="434">
        <f>+'A1 - korekta'!M36+'A2 - korekta'!Z36+'A3 - korekta'!Q36+'A3 - korekta'!Y36+'A3 - korekta'!Z36</f>
        <v>2814.2245156428548</v>
      </c>
      <c r="AB36" s="129"/>
      <c r="AC36" s="24"/>
    </row>
    <row r="37" spans="1:29" s="7" customFormat="1" ht="16.5" customHeight="1">
      <c r="A37" s="28"/>
      <c r="B37" s="103"/>
      <c r="C37" s="327" t="s">
        <v>50</v>
      </c>
      <c r="D37" s="528">
        <v>0</v>
      </c>
      <c r="E37" s="528">
        <v>0</v>
      </c>
      <c r="F37" s="528">
        <v>0</v>
      </c>
      <c r="G37" s="528">
        <v>0</v>
      </c>
      <c r="H37" s="528">
        <v>0</v>
      </c>
      <c r="I37" s="528">
        <v>0</v>
      </c>
      <c r="J37" s="528">
        <v>0</v>
      </c>
      <c r="K37" s="528">
        <v>0</v>
      </c>
      <c r="L37" s="528">
        <v>0</v>
      </c>
      <c r="M37" s="529"/>
      <c r="N37" s="528">
        <v>0</v>
      </c>
      <c r="O37" s="528">
        <v>0</v>
      </c>
      <c r="P37" s="528">
        <v>0</v>
      </c>
      <c r="Q37" s="530">
        <f t="shared" si="0"/>
        <v>0</v>
      </c>
      <c r="R37" s="528">
        <v>0</v>
      </c>
      <c r="S37" s="528">
        <v>0</v>
      </c>
      <c r="T37" s="528">
        <v>0</v>
      </c>
      <c r="U37" s="528">
        <v>0</v>
      </c>
      <c r="V37" s="528">
        <v>0</v>
      </c>
      <c r="W37" s="528">
        <v>0</v>
      </c>
      <c r="X37" s="528">
        <v>0</v>
      </c>
      <c r="Y37" s="530">
        <f t="shared" si="1"/>
        <v>0</v>
      </c>
      <c r="Z37" s="528">
        <v>0</v>
      </c>
      <c r="AA37" s="434">
        <f>+'A1 - korekta'!M37+'A2 - korekta'!Z37+'A3 - korekta'!Q37+'A3 - korekta'!Y37+'A3 - korekta'!Z37</f>
        <v>3.6049389999999999</v>
      </c>
      <c r="AB37" s="129"/>
      <c r="AC37" s="24"/>
    </row>
    <row r="38" spans="1:29" s="7" customFormat="1" ht="16.5" customHeight="1">
      <c r="A38" s="28"/>
      <c r="B38" s="103"/>
      <c r="C38" s="327" t="s">
        <v>51</v>
      </c>
      <c r="D38" s="528">
        <v>0</v>
      </c>
      <c r="E38" s="528">
        <v>0</v>
      </c>
      <c r="F38" s="528">
        <v>0</v>
      </c>
      <c r="G38" s="528">
        <v>0</v>
      </c>
      <c r="H38" s="528">
        <v>0</v>
      </c>
      <c r="I38" s="528">
        <v>0</v>
      </c>
      <c r="J38" s="528">
        <v>0</v>
      </c>
      <c r="K38" s="528">
        <v>0</v>
      </c>
      <c r="L38" s="528">
        <v>0</v>
      </c>
      <c r="M38" s="529"/>
      <c r="N38" s="528">
        <v>0</v>
      </c>
      <c r="O38" s="528">
        <v>0</v>
      </c>
      <c r="P38" s="528">
        <v>0</v>
      </c>
      <c r="Q38" s="530">
        <f t="shared" si="0"/>
        <v>0</v>
      </c>
      <c r="R38" s="528">
        <v>0</v>
      </c>
      <c r="S38" s="528">
        <v>0</v>
      </c>
      <c r="T38" s="528">
        <v>0</v>
      </c>
      <c r="U38" s="528">
        <v>0</v>
      </c>
      <c r="V38" s="528">
        <v>0</v>
      </c>
      <c r="W38" s="528">
        <v>0</v>
      </c>
      <c r="X38" s="528">
        <v>0</v>
      </c>
      <c r="Y38" s="530">
        <f t="shared" si="1"/>
        <v>0</v>
      </c>
      <c r="Z38" s="528">
        <v>0</v>
      </c>
      <c r="AA38" s="434">
        <f>+'A1 - korekta'!M38+'A2 - korekta'!Z38+'A3 - korekta'!Q38+'A3 - korekta'!Y38+'A3 - korekta'!Z38</f>
        <v>0</v>
      </c>
      <c r="AB38" s="129"/>
      <c r="AC38" s="24"/>
    </row>
    <row r="39" spans="1:29" s="7" customFormat="1" ht="16.5" customHeight="1">
      <c r="A39" s="28"/>
      <c r="B39" s="103"/>
      <c r="C39" s="329" t="s">
        <v>52</v>
      </c>
      <c r="D39" s="528">
        <v>0</v>
      </c>
      <c r="E39" s="528">
        <v>0</v>
      </c>
      <c r="F39" s="528">
        <v>0</v>
      </c>
      <c r="G39" s="528">
        <v>0</v>
      </c>
      <c r="H39" s="528">
        <v>0</v>
      </c>
      <c r="I39" s="528">
        <v>0</v>
      </c>
      <c r="J39" s="528">
        <v>0</v>
      </c>
      <c r="K39" s="528">
        <v>0</v>
      </c>
      <c r="L39" s="528">
        <v>0</v>
      </c>
      <c r="M39" s="529"/>
      <c r="N39" s="528">
        <v>0</v>
      </c>
      <c r="O39" s="528">
        <v>0</v>
      </c>
      <c r="P39" s="528">
        <v>0</v>
      </c>
      <c r="Q39" s="530">
        <f t="shared" si="0"/>
        <v>0</v>
      </c>
      <c r="R39" s="528">
        <v>0</v>
      </c>
      <c r="S39" s="528">
        <v>0</v>
      </c>
      <c r="T39" s="528">
        <v>0</v>
      </c>
      <c r="U39" s="528">
        <v>0</v>
      </c>
      <c r="V39" s="528">
        <v>0</v>
      </c>
      <c r="W39" s="528">
        <v>0</v>
      </c>
      <c r="X39" s="528">
        <v>0</v>
      </c>
      <c r="Y39" s="530">
        <f t="shared" si="1"/>
        <v>0</v>
      </c>
      <c r="Z39" s="528">
        <v>5.7370824556904301E-2</v>
      </c>
      <c r="AA39" s="434">
        <f>+'A1 - korekta'!M39+'A2 - korekta'!Z39+'A3 - korekta'!Q39+'A3 - korekta'!Y39+'A3 - korekta'!Z39</f>
        <v>236.06702792606268</v>
      </c>
      <c r="AB39" s="129"/>
      <c r="AC39" s="24"/>
    </row>
    <row r="40" spans="1:29" s="7" customFormat="1" ht="16.5" customHeight="1">
      <c r="A40" s="28"/>
      <c r="B40" s="103"/>
      <c r="C40" s="330" t="s">
        <v>53</v>
      </c>
      <c r="D40" s="528"/>
      <c r="E40" s="528"/>
      <c r="F40" s="528"/>
      <c r="G40" s="528"/>
      <c r="H40" s="528"/>
      <c r="I40" s="528"/>
      <c r="J40" s="528"/>
      <c r="K40" s="528"/>
      <c r="L40" s="528"/>
      <c r="M40" s="529"/>
      <c r="N40" s="528"/>
      <c r="O40" s="528"/>
      <c r="P40" s="528"/>
      <c r="Q40" s="530">
        <f t="shared" si="0"/>
        <v>0</v>
      </c>
      <c r="R40" s="528"/>
      <c r="S40" s="528"/>
      <c r="T40" s="528"/>
      <c r="U40" s="528"/>
      <c r="V40" s="528"/>
      <c r="W40" s="528"/>
      <c r="X40" s="528"/>
      <c r="Y40" s="530">
        <f t="shared" si="1"/>
        <v>0</v>
      </c>
      <c r="Z40" s="528"/>
      <c r="AA40" s="434">
        <f>+'A1 - korekta'!M40+'A2 - korekta'!Z40+'A3 - korekta'!Q40+'A3 - korekta'!Y40+'A3 - korekta'!Z40</f>
        <v>0</v>
      </c>
      <c r="AB40" s="129"/>
      <c r="AC40" s="24"/>
    </row>
    <row r="41" spans="1:29" s="8" customFormat="1" ht="16.5" customHeight="1">
      <c r="A41" s="25"/>
      <c r="B41" s="117"/>
      <c r="C41" s="325" t="s">
        <v>54</v>
      </c>
      <c r="D41" s="528">
        <v>15.0235675</v>
      </c>
      <c r="E41" s="528">
        <v>40.636234999999999</v>
      </c>
      <c r="F41" s="528">
        <v>14.952112699999999</v>
      </c>
      <c r="G41" s="528">
        <v>0.96825300000000003</v>
      </c>
      <c r="H41" s="528">
        <v>0</v>
      </c>
      <c r="I41" s="528">
        <v>31.923910914699999</v>
      </c>
      <c r="J41" s="528">
        <v>0.46601443890000005</v>
      </c>
      <c r="K41" s="528">
        <v>59.946278900000003</v>
      </c>
      <c r="L41" s="528">
        <v>1.3182327647906109</v>
      </c>
      <c r="M41" s="529"/>
      <c r="N41" s="528">
        <v>0.30940849999999998</v>
      </c>
      <c r="O41" s="528">
        <v>11.134062399999999</v>
      </c>
      <c r="P41" s="528">
        <v>4.2349096372005652</v>
      </c>
      <c r="Q41" s="530">
        <f t="shared" si="0"/>
        <v>180.91298575559119</v>
      </c>
      <c r="R41" s="528">
        <v>213.2579748</v>
      </c>
      <c r="S41" s="528">
        <v>0</v>
      </c>
      <c r="T41" s="528">
        <v>49.836751300000003</v>
      </c>
      <c r="U41" s="528">
        <v>6.2488469999999996</v>
      </c>
      <c r="V41" s="528">
        <v>0</v>
      </c>
      <c r="W41" s="528">
        <v>0</v>
      </c>
      <c r="X41" s="528">
        <v>116.20362602</v>
      </c>
      <c r="Y41" s="530">
        <f t="shared" si="1"/>
        <v>385.54719912000002</v>
      </c>
      <c r="Z41" s="528">
        <v>61.123620000000003</v>
      </c>
      <c r="AA41" s="434">
        <f>+'A1 - korekta'!M41+'A2 - korekta'!Z41+'A3 - korekta'!Q41+'A3 - korekta'!Y41+'A3 - korekta'!Z41</f>
        <v>6566.4701140527432</v>
      </c>
      <c r="AB41" s="130"/>
      <c r="AC41" s="42"/>
    </row>
    <row r="42" spans="1:29" s="11" customFormat="1" ht="16.5" customHeight="1">
      <c r="A42" s="38"/>
      <c r="B42" s="118"/>
      <c r="C42" s="327" t="s">
        <v>45</v>
      </c>
      <c r="D42" s="530">
        <v>15.0235675</v>
      </c>
      <c r="E42" s="530">
        <v>40.636234999999999</v>
      </c>
      <c r="F42" s="530">
        <v>14.952112699999999</v>
      </c>
      <c r="G42" s="530">
        <v>0.96825300000000003</v>
      </c>
      <c r="H42" s="530">
        <v>0</v>
      </c>
      <c r="I42" s="530">
        <v>31.923910914699999</v>
      </c>
      <c r="J42" s="530">
        <v>0.46601443890000005</v>
      </c>
      <c r="K42" s="530">
        <v>59.946278900000003</v>
      </c>
      <c r="L42" s="530">
        <v>1.3182327647906109</v>
      </c>
      <c r="M42" s="531"/>
      <c r="N42" s="530">
        <v>0.30940849999999998</v>
      </c>
      <c r="O42" s="530">
        <v>11.134062399999999</v>
      </c>
      <c r="P42" s="530">
        <v>4.2349096372005652</v>
      </c>
      <c r="Q42" s="530">
        <f t="shared" si="0"/>
        <v>180.91298575559119</v>
      </c>
      <c r="R42" s="530">
        <v>213.2579748</v>
      </c>
      <c r="S42" s="530">
        <v>0</v>
      </c>
      <c r="T42" s="530">
        <v>49.836751300000003</v>
      </c>
      <c r="U42" s="530">
        <v>6.2488469999999996</v>
      </c>
      <c r="V42" s="530">
        <v>0</v>
      </c>
      <c r="W42" s="530">
        <v>0</v>
      </c>
      <c r="X42" s="530">
        <v>116.20362602</v>
      </c>
      <c r="Y42" s="530">
        <f t="shared" si="1"/>
        <v>385.54719912000002</v>
      </c>
      <c r="Z42" s="530">
        <v>61.123620000000003</v>
      </c>
      <c r="AA42" s="434">
        <f>+'A1 - korekta'!M42+'A2 - korekta'!Z42+'A3 - korekta'!Q42+'A3 - korekta'!Y42+'A3 - korekta'!Z42</f>
        <v>6518.7788353662327</v>
      </c>
      <c r="AB42" s="131"/>
      <c r="AC42" s="43"/>
    </row>
    <row r="43" spans="1:29" s="7" customFormat="1" ht="16.5" customHeight="1">
      <c r="A43" s="28"/>
      <c r="B43" s="103"/>
      <c r="C43" s="327" t="s">
        <v>46</v>
      </c>
      <c r="D43" s="528">
        <v>0</v>
      </c>
      <c r="E43" s="528">
        <v>0</v>
      </c>
      <c r="F43" s="528">
        <v>0</v>
      </c>
      <c r="G43" s="528">
        <v>0</v>
      </c>
      <c r="H43" s="528">
        <v>0</v>
      </c>
      <c r="I43" s="528">
        <v>0</v>
      </c>
      <c r="J43" s="528">
        <v>0</v>
      </c>
      <c r="K43" s="528">
        <v>0</v>
      </c>
      <c r="L43" s="528">
        <v>0</v>
      </c>
      <c r="M43" s="529"/>
      <c r="N43" s="528">
        <v>0</v>
      </c>
      <c r="O43" s="528">
        <v>0</v>
      </c>
      <c r="P43" s="528">
        <v>0</v>
      </c>
      <c r="Q43" s="530">
        <f t="shared" si="0"/>
        <v>0</v>
      </c>
      <c r="R43" s="528">
        <v>0</v>
      </c>
      <c r="S43" s="528">
        <v>0</v>
      </c>
      <c r="T43" s="528">
        <v>0</v>
      </c>
      <c r="U43" s="528">
        <v>0</v>
      </c>
      <c r="V43" s="528">
        <v>0</v>
      </c>
      <c r="W43" s="528">
        <v>0</v>
      </c>
      <c r="X43" s="528">
        <v>0</v>
      </c>
      <c r="Y43" s="530">
        <f t="shared" si="1"/>
        <v>0</v>
      </c>
      <c r="Z43" s="528">
        <v>0</v>
      </c>
      <c r="AA43" s="434">
        <f>+'A1 - korekta'!M43+'A2 - korekta'!Z43+'A3 - korekta'!Q43+'A3 - korekta'!Y43+'A3 - korekta'!Z43</f>
        <v>47.691278686510138</v>
      </c>
      <c r="AB43" s="129"/>
      <c r="AC43" s="24"/>
    </row>
    <row r="44" spans="1:29" s="8" customFormat="1" ht="24.95" customHeight="1">
      <c r="A44" s="25"/>
      <c r="B44" s="120"/>
      <c r="C44" s="325" t="s">
        <v>55</v>
      </c>
      <c r="D44" s="530">
        <f t="shared" ref="D44:Z44" si="3">+SUM(D41,D32,D29)</f>
        <v>30.047135000000001</v>
      </c>
      <c r="E44" s="530">
        <f t="shared" si="3"/>
        <v>81.272469999999998</v>
      </c>
      <c r="F44" s="530">
        <f t="shared" si="3"/>
        <v>29.819655399999998</v>
      </c>
      <c r="G44" s="530">
        <f t="shared" si="3"/>
        <v>0.96825300000000003</v>
      </c>
      <c r="H44" s="530">
        <f t="shared" si="3"/>
        <v>0</v>
      </c>
      <c r="I44" s="530">
        <f t="shared" si="3"/>
        <v>61.443802714699999</v>
      </c>
      <c r="J44" s="530">
        <f t="shared" si="3"/>
        <v>2.1792816389</v>
      </c>
      <c r="K44" s="530">
        <f t="shared" si="3"/>
        <v>119.8012858</v>
      </c>
      <c r="L44" s="530">
        <f t="shared" si="3"/>
        <v>2.6747933647906112</v>
      </c>
      <c r="M44" s="531"/>
      <c r="N44" s="530">
        <f t="shared" si="3"/>
        <v>0.44865699999999997</v>
      </c>
      <c r="O44" s="530">
        <f t="shared" si="3"/>
        <v>23.029636799999999</v>
      </c>
      <c r="P44" s="530">
        <f t="shared" si="3"/>
        <v>15.751589937200567</v>
      </c>
      <c r="Q44" s="530">
        <f t="shared" si="0"/>
        <v>367.43656065559117</v>
      </c>
      <c r="R44" s="530">
        <f t="shared" si="3"/>
        <v>426.5159496</v>
      </c>
      <c r="S44" s="530">
        <f t="shared" si="3"/>
        <v>0</v>
      </c>
      <c r="T44" s="530">
        <f t="shared" si="3"/>
        <v>99.673502600000006</v>
      </c>
      <c r="U44" s="530">
        <f t="shared" si="3"/>
        <v>12.497693999999999</v>
      </c>
      <c r="V44" s="530">
        <f>+SUM(V41,V32,V29)</f>
        <v>0</v>
      </c>
      <c r="W44" s="530">
        <f t="shared" si="3"/>
        <v>0</v>
      </c>
      <c r="X44" s="530">
        <f t="shared" si="3"/>
        <v>210.69941602</v>
      </c>
      <c r="Y44" s="530">
        <f t="shared" si="1"/>
        <v>749.38656222000009</v>
      </c>
      <c r="Z44" s="530">
        <f t="shared" si="3"/>
        <v>122.3046108245569</v>
      </c>
      <c r="AA44" s="443">
        <f>+'A1 - korekta'!M44+'A2 - korekta'!Z44+'A3 - korekta'!Q44+'A3 - korekta'!Y44+'A3 - korekta'!Z44</f>
        <v>16647.384161427108</v>
      </c>
      <c r="AB44" s="107"/>
      <c r="AC44" s="42"/>
    </row>
    <row r="45" spans="1:29" s="176" customFormat="1" ht="16.5" customHeight="1">
      <c r="A45" s="170"/>
      <c r="B45" s="167"/>
      <c r="C45" s="432" t="s">
        <v>56</v>
      </c>
      <c r="D45" s="458">
        <v>0</v>
      </c>
      <c r="E45" s="458">
        <v>0</v>
      </c>
      <c r="F45" s="458">
        <v>0</v>
      </c>
      <c r="G45" s="458">
        <v>0</v>
      </c>
      <c r="H45" s="458">
        <v>0</v>
      </c>
      <c r="I45" s="458">
        <v>0</v>
      </c>
      <c r="J45" s="458">
        <v>0</v>
      </c>
      <c r="K45" s="458">
        <v>0</v>
      </c>
      <c r="L45" s="458">
        <v>0</v>
      </c>
      <c r="M45" s="491"/>
      <c r="N45" s="458">
        <v>0</v>
      </c>
      <c r="O45" s="458">
        <v>0</v>
      </c>
      <c r="P45" s="458">
        <v>0</v>
      </c>
      <c r="Q45" s="458">
        <f t="shared" si="0"/>
        <v>0</v>
      </c>
      <c r="R45" s="458">
        <v>0</v>
      </c>
      <c r="S45" s="458">
        <v>0</v>
      </c>
      <c r="T45" s="458">
        <v>0</v>
      </c>
      <c r="U45" s="458">
        <v>0</v>
      </c>
      <c r="V45" s="458">
        <v>0</v>
      </c>
      <c r="W45" s="458">
        <v>0</v>
      </c>
      <c r="X45" s="458">
        <v>0</v>
      </c>
      <c r="Y45" s="458">
        <f t="shared" si="1"/>
        <v>0</v>
      </c>
      <c r="Z45" s="458">
        <v>0</v>
      </c>
      <c r="AA45" s="172">
        <f>+'A1 - korekta'!M45+'A2 - korekta'!Z45+'A3 - korekta'!Q45+'A3 - korekta'!Y45+'A3 - korekta'!Z45</f>
        <v>0</v>
      </c>
      <c r="AB45" s="173"/>
      <c r="AC45" s="174"/>
    </row>
    <row r="46" spans="1:29" s="176" customFormat="1" ht="16.5" customHeight="1">
      <c r="A46" s="170"/>
      <c r="B46" s="171"/>
      <c r="C46" s="389" t="s">
        <v>57</v>
      </c>
      <c r="D46" s="460">
        <v>15.0235675</v>
      </c>
      <c r="E46" s="460">
        <v>40.636234999999999</v>
      </c>
      <c r="F46" s="460">
        <v>14.8675427</v>
      </c>
      <c r="G46" s="460">
        <v>0</v>
      </c>
      <c r="H46" s="460">
        <v>0</v>
      </c>
      <c r="I46" s="460">
        <v>31.779885914699999</v>
      </c>
      <c r="J46" s="460">
        <v>1.1369199999999999E-2</v>
      </c>
      <c r="K46" s="460">
        <v>59.6584389</v>
      </c>
      <c r="L46" s="460">
        <v>1.2500776</v>
      </c>
      <c r="M46" s="492"/>
      <c r="N46" s="460">
        <v>0.13615550000000001</v>
      </c>
      <c r="O46" s="460">
        <v>11.134062399999999</v>
      </c>
      <c r="P46" s="460">
        <v>3.2683073</v>
      </c>
      <c r="Q46" s="458">
        <f>+SUM(D46:P46)</f>
        <v>177.76564201470001</v>
      </c>
      <c r="R46" s="460">
        <v>213.2579748</v>
      </c>
      <c r="S46" s="460">
        <v>0</v>
      </c>
      <c r="T46" s="460">
        <v>49.836751300000003</v>
      </c>
      <c r="U46" s="460">
        <v>6.2488469999999996</v>
      </c>
      <c r="V46" s="460">
        <v>0</v>
      </c>
      <c r="W46" s="460">
        <v>0</v>
      </c>
      <c r="X46" s="460">
        <v>116.20362602</v>
      </c>
      <c r="Y46" s="458">
        <f t="shared" si="1"/>
        <v>385.54719912000002</v>
      </c>
      <c r="Z46" s="460">
        <v>61.123620000000003</v>
      </c>
      <c r="AA46" s="172">
        <f>+'A1 - korekta'!M46+'A2 - korekta'!Z46+'A3 - korekta'!Q46+'A3 - korekta'!Y46+'A3 - korekta'!Z46</f>
        <v>2981.3260540773454</v>
      </c>
      <c r="AB46" s="175"/>
      <c r="AC46" s="174"/>
    </row>
    <row r="47" spans="1:29" s="176" customFormat="1" ht="16.5" customHeight="1">
      <c r="A47" s="170"/>
      <c r="B47" s="171"/>
      <c r="C47" s="389" t="s">
        <v>59</v>
      </c>
      <c r="D47" s="464">
        <v>30.047135000000001</v>
      </c>
      <c r="E47" s="464">
        <v>81.272469999999998</v>
      </c>
      <c r="F47" s="464">
        <v>29.735085399999999</v>
      </c>
      <c r="G47" s="464">
        <v>0</v>
      </c>
      <c r="H47" s="464">
        <v>0</v>
      </c>
      <c r="I47" s="464">
        <v>60.168778379199999</v>
      </c>
      <c r="J47" s="464">
        <v>0.47738363890000002</v>
      </c>
      <c r="K47" s="464">
        <v>119.316878</v>
      </c>
      <c r="L47" s="464">
        <v>2.5001552</v>
      </c>
      <c r="M47" s="493"/>
      <c r="N47" s="464">
        <v>0.27231100000000003</v>
      </c>
      <c r="O47" s="464">
        <v>22.268124799999999</v>
      </c>
      <c r="P47" s="464">
        <v>6.5366146000000001</v>
      </c>
      <c r="Q47" s="461">
        <f>+SUM(D47:P47)</f>
        <v>352.59493601809999</v>
      </c>
      <c r="R47" s="464">
        <v>426.51594999999998</v>
      </c>
      <c r="S47" s="464">
        <v>0</v>
      </c>
      <c r="T47" s="464">
        <v>99.673502600000006</v>
      </c>
      <c r="U47" s="464">
        <v>12.497693999999999</v>
      </c>
      <c r="V47" s="464">
        <v>0</v>
      </c>
      <c r="W47" s="464">
        <v>0</v>
      </c>
      <c r="X47" s="464">
        <v>210.69941499999999</v>
      </c>
      <c r="Y47" s="458">
        <f t="shared" si="1"/>
        <v>749.38656160000005</v>
      </c>
      <c r="Z47" s="488">
        <v>122.27587979781143</v>
      </c>
      <c r="AA47" s="172">
        <f>+'A1 - korekta'!M47+'A2 - korekta'!Z47+'A3 - korekta'!Q47+'A3 - korekta'!Y47+'A3 - korekta'!Z47</f>
        <v>6779.9124198925238</v>
      </c>
      <c r="AB47" s="446"/>
      <c r="AC47" s="174"/>
    </row>
    <row r="48" spans="1:29" s="7" customFormat="1" ht="24.95" customHeight="1">
      <c r="A48" s="28"/>
      <c r="B48" s="101"/>
      <c r="C48" s="334" t="s">
        <v>60</v>
      </c>
      <c r="D48" s="187"/>
      <c r="E48" s="187"/>
      <c r="F48" s="187"/>
      <c r="G48" s="187"/>
      <c r="H48" s="187"/>
      <c r="I48" s="187"/>
      <c r="J48" s="187"/>
      <c r="K48" s="187"/>
      <c r="L48" s="187"/>
      <c r="M48" s="489"/>
      <c r="N48" s="187"/>
      <c r="O48" s="187"/>
      <c r="P48" s="187"/>
      <c r="Q48" s="193"/>
      <c r="R48" s="187"/>
      <c r="S48" s="187"/>
      <c r="T48" s="187"/>
      <c r="U48" s="187"/>
      <c r="V48" s="187"/>
      <c r="W48" s="187"/>
      <c r="X48" s="187"/>
      <c r="Y48" s="193"/>
      <c r="Z48" s="187"/>
      <c r="AA48" s="85"/>
      <c r="AB48" s="102"/>
      <c r="AC48" s="24"/>
    </row>
    <row r="49" spans="1:29" s="7" customFormat="1" ht="16.5" customHeight="1">
      <c r="A49" s="28"/>
      <c r="B49" s="103"/>
      <c r="C49" s="327" t="s">
        <v>61</v>
      </c>
      <c r="D49" s="528">
        <v>30.047135000000001</v>
      </c>
      <c r="E49" s="528">
        <v>81.272469999999998</v>
      </c>
      <c r="F49" s="528">
        <v>29.819655399999998</v>
      </c>
      <c r="G49" s="528">
        <v>0</v>
      </c>
      <c r="H49" s="528">
        <v>0</v>
      </c>
      <c r="I49" s="528">
        <v>60.168778379199999</v>
      </c>
      <c r="J49" s="528">
        <v>2.2738399999999999E-2</v>
      </c>
      <c r="K49" s="528">
        <v>119.316878</v>
      </c>
      <c r="L49" s="528">
        <v>2.591014364790611</v>
      </c>
      <c r="M49" s="529"/>
      <c r="N49" s="528">
        <v>0.44865700000000003</v>
      </c>
      <c r="O49" s="528">
        <v>23.029636799999999</v>
      </c>
      <c r="P49" s="528">
        <v>7.5249529847567853</v>
      </c>
      <c r="Q49" s="530">
        <f t="shared" si="0"/>
        <v>354.24191632874744</v>
      </c>
      <c r="R49" s="528">
        <v>426.5159496</v>
      </c>
      <c r="S49" s="528">
        <v>0</v>
      </c>
      <c r="T49" s="528">
        <v>99.673502600000006</v>
      </c>
      <c r="U49" s="528">
        <v>12.497693999999999</v>
      </c>
      <c r="V49" s="528">
        <v>0</v>
      </c>
      <c r="W49" s="528">
        <v>0</v>
      </c>
      <c r="X49" s="528">
        <v>210.69941602</v>
      </c>
      <c r="Y49" s="530">
        <f t="shared" si="1"/>
        <v>749.38656222000009</v>
      </c>
      <c r="Z49" s="528">
        <v>122.24724000000001</v>
      </c>
      <c r="AA49" s="434">
        <f>+'A1 - korekta'!M49+'A2 - korekta'!Z49+'A3 - korekta'!Q49+'A3 - korekta'!Y49+'A3 - korekta'!Z49</f>
        <v>7051.5404878338477</v>
      </c>
      <c r="AB49" s="102"/>
      <c r="AC49" s="24"/>
    </row>
    <row r="50" spans="1:29" s="7" customFormat="1" ht="16.5" customHeight="1">
      <c r="A50" s="28"/>
      <c r="B50" s="103"/>
      <c r="C50" s="327" t="s">
        <v>62</v>
      </c>
      <c r="D50" s="528">
        <v>0</v>
      </c>
      <c r="E50" s="528">
        <v>0</v>
      </c>
      <c r="F50" s="528">
        <v>0</v>
      </c>
      <c r="G50" s="528">
        <v>0.96825300000000003</v>
      </c>
      <c r="H50" s="528">
        <v>0</v>
      </c>
      <c r="I50" s="528">
        <v>1.2750243355000002</v>
      </c>
      <c r="J50" s="528">
        <v>2.1565432388999999</v>
      </c>
      <c r="K50" s="528">
        <v>0.48440800000000001</v>
      </c>
      <c r="L50" s="528">
        <v>8.3779000000000006E-2</v>
      </c>
      <c r="M50" s="529"/>
      <c r="N50" s="528">
        <v>0</v>
      </c>
      <c r="O50" s="528">
        <v>0</v>
      </c>
      <c r="P50" s="528">
        <v>8.2266369524437799</v>
      </c>
      <c r="Q50" s="530">
        <f t="shared" si="0"/>
        <v>13.19464452684378</v>
      </c>
      <c r="R50" s="528">
        <v>0</v>
      </c>
      <c r="S50" s="528">
        <v>0</v>
      </c>
      <c r="T50" s="528">
        <v>0</v>
      </c>
      <c r="U50" s="528">
        <v>0</v>
      </c>
      <c r="V50" s="528">
        <v>0</v>
      </c>
      <c r="W50" s="528">
        <v>0</v>
      </c>
      <c r="X50" s="528">
        <v>0</v>
      </c>
      <c r="Y50" s="530">
        <f t="shared" si="1"/>
        <v>0</v>
      </c>
      <c r="Z50" s="528">
        <v>5.7370824556904301E-2</v>
      </c>
      <c r="AA50" s="434">
        <f>+'A1 - korekta'!M50+'A2 - korekta'!Z50+'A3 - korekta'!Q50+'A3 - korekta'!Y50+'A3 - korekta'!Z50</f>
        <v>9330.9857141362136</v>
      </c>
      <c r="AB50" s="102"/>
      <c r="AC50" s="24"/>
    </row>
    <row r="51" spans="1:29" s="7" customFormat="1" ht="16.5" customHeight="1">
      <c r="A51" s="28"/>
      <c r="B51" s="101"/>
      <c r="C51" s="327" t="s">
        <v>63</v>
      </c>
      <c r="D51" s="528">
        <v>0</v>
      </c>
      <c r="E51" s="528">
        <v>0</v>
      </c>
      <c r="F51" s="528">
        <v>0</v>
      </c>
      <c r="G51" s="528">
        <v>0</v>
      </c>
      <c r="H51" s="528">
        <v>0</v>
      </c>
      <c r="I51" s="528">
        <v>0</v>
      </c>
      <c r="J51" s="528">
        <v>0</v>
      </c>
      <c r="K51" s="528">
        <v>0</v>
      </c>
      <c r="L51" s="528">
        <v>0</v>
      </c>
      <c r="M51" s="529"/>
      <c r="N51" s="528">
        <v>0</v>
      </c>
      <c r="O51" s="528">
        <v>0</v>
      </c>
      <c r="P51" s="528">
        <v>0</v>
      </c>
      <c r="Q51" s="530">
        <f t="shared" si="0"/>
        <v>0</v>
      </c>
      <c r="R51" s="528">
        <v>0</v>
      </c>
      <c r="S51" s="528">
        <v>0</v>
      </c>
      <c r="T51" s="528">
        <v>0</v>
      </c>
      <c r="U51" s="528">
        <v>0</v>
      </c>
      <c r="V51" s="528">
        <v>0</v>
      </c>
      <c r="W51" s="528">
        <v>0</v>
      </c>
      <c r="X51" s="528">
        <v>0</v>
      </c>
      <c r="Y51" s="530">
        <f t="shared" si="1"/>
        <v>0</v>
      </c>
      <c r="Z51" s="528">
        <v>0</v>
      </c>
      <c r="AA51" s="434">
        <f>+'A1 - korekta'!M51+'A2 - korekta'!Z51+'A3 - korekta'!Q51+'A3 - korekta'!Y51+'A3 - korekta'!Z51</f>
        <v>264.85795896070908</v>
      </c>
      <c r="AB51" s="102"/>
      <c r="AC51" s="24"/>
    </row>
    <row r="52" spans="1:29" s="8" customFormat="1" ht="36.950000000000003" customHeight="1">
      <c r="A52" s="25"/>
      <c r="B52" s="106"/>
      <c r="C52" s="333" t="s">
        <v>64</v>
      </c>
      <c r="D52" s="195"/>
      <c r="E52" s="195"/>
      <c r="F52" s="195"/>
      <c r="G52" s="195"/>
      <c r="H52" s="195"/>
      <c r="I52" s="195"/>
      <c r="J52" s="195"/>
      <c r="K52" s="195"/>
      <c r="L52" s="195"/>
      <c r="M52" s="494"/>
      <c r="N52" s="195"/>
      <c r="O52" s="195"/>
      <c r="P52" s="195"/>
      <c r="Q52" s="194"/>
      <c r="R52" s="195"/>
      <c r="S52" s="195"/>
      <c r="T52" s="195"/>
      <c r="U52" s="195"/>
      <c r="V52" s="195"/>
      <c r="W52" s="195"/>
      <c r="X52" s="195"/>
      <c r="Y52" s="194"/>
      <c r="Z52" s="195"/>
      <c r="AA52" s="85"/>
      <c r="AB52" s="107"/>
      <c r="AC52" s="42"/>
    </row>
    <row r="53" spans="1:29" s="7" customFormat="1" ht="16.5" customHeight="1">
      <c r="A53" s="28"/>
      <c r="B53" s="101"/>
      <c r="C53" s="324" t="s">
        <v>44</v>
      </c>
      <c r="D53" s="528">
        <v>0.65075700000000003</v>
      </c>
      <c r="E53" s="528">
        <v>179.90128256884191</v>
      </c>
      <c r="F53" s="528">
        <v>1213.2240948005126</v>
      </c>
      <c r="G53" s="528">
        <v>0.61878160493500312</v>
      </c>
      <c r="H53" s="528">
        <v>25.574363000000002</v>
      </c>
      <c r="I53" s="528">
        <v>1215.7862793722147</v>
      </c>
      <c r="J53" s="528">
        <v>14.926491513690745</v>
      </c>
      <c r="K53" s="528">
        <v>2.3993329999999999</v>
      </c>
      <c r="L53" s="528">
        <v>99.399433648457716</v>
      </c>
      <c r="M53" s="529"/>
      <c r="N53" s="528">
        <v>56.417841762099023</v>
      </c>
      <c r="O53" s="528">
        <v>4.2019329999999995</v>
      </c>
      <c r="P53" s="528">
        <v>628.34238607084365</v>
      </c>
      <c r="Q53" s="530">
        <f t="shared" si="0"/>
        <v>3441.4429773415959</v>
      </c>
      <c r="R53" s="528">
        <v>0</v>
      </c>
      <c r="S53" s="528">
        <v>0</v>
      </c>
      <c r="T53" s="528">
        <v>0</v>
      </c>
      <c r="U53" s="528">
        <v>0</v>
      </c>
      <c r="V53" s="528">
        <v>0</v>
      </c>
      <c r="W53" s="528">
        <v>0</v>
      </c>
      <c r="X53" s="528">
        <v>0</v>
      </c>
      <c r="Y53" s="530">
        <f t="shared" si="1"/>
        <v>0</v>
      </c>
      <c r="Z53" s="528">
        <v>2.2783022082791256</v>
      </c>
      <c r="AA53" s="434">
        <f>+'A1 - korekta'!M53+'A2 - korekta'!Z53+'A3 - korekta'!Q53+'A3 - korekta'!Y53+'A3 - korekta'!Z53</f>
        <v>116270.0543306867</v>
      </c>
      <c r="AB53" s="129"/>
      <c r="AC53" s="24"/>
    </row>
    <row r="54" spans="1:29" s="7" customFormat="1" ht="16.5" customHeight="1">
      <c r="A54" s="28"/>
      <c r="B54" s="103"/>
      <c r="C54" s="327" t="s">
        <v>45</v>
      </c>
      <c r="D54" s="528">
        <v>0</v>
      </c>
      <c r="E54" s="528">
        <v>0</v>
      </c>
      <c r="F54" s="528">
        <v>0</v>
      </c>
      <c r="G54" s="528">
        <v>0</v>
      </c>
      <c r="H54" s="528">
        <v>0</v>
      </c>
      <c r="I54" s="528">
        <v>0</v>
      </c>
      <c r="J54" s="528">
        <v>0</v>
      </c>
      <c r="K54" s="528">
        <v>0</v>
      </c>
      <c r="L54" s="528">
        <v>0</v>
      </c>
      <c r="M54" s="529"/>
      <c r="N54" s="528">
        <v>0</v>
      </c>
      <c r="O54" s="528">
        <v>0</v>
      </c>
      <c r="P54" s="528">
        <v>0</v>
      </c>
      <c r="Q54" s="530">
        <f t="shared" si="0"/>
        <v>0</v>
      </c>
      <c r="R54" s="528">
        <v>0</v>
      </c>
      <c r="S54" s="528">
        <v>0</v>
      </c>
      <c r="T54" s="528">
        <v>0</v>
      </c>
      <c r="U54" s="528">
        <v>0</v>
      </c>
      <c r="V54" s="528">
        <v>0</v>
      </c>
      <c r="W54" s="528">
        <v>0</v>
      </c>
      <c r="X54" s="528">
        <v>0</v>
      </c>
      <c r="Y54" s="530">
        <f t="shared" si="1"/>
        <v>0</v>
      </c>
      <c r="Z54" s="528">
        <v>0</v>
      </c>
      <c r="AA54" s="434">
        <f>+'A1 - korekta'!M54+'A2 - korekta'!Z54+'A3 - korekta'!Q54+'A3 - korekta'!Y54+'A3 - korekta'!Z54</f>
        <v>18673.511732334689</v>
      </c>
      <c r="AB54" s="129"/>
      <c r="AC54" s="24"/>
    </row>
    <row r="55" spans="1:29" s="7" customFormat="1" ht="16.5" customHeight="1">
      <c r="A55" s="28"/>
      <c r="B55" s="103"/>
      <c r="C55" s="327" t="s">
        <v>46</v>
      </c>
      <c r="D55" s="528">
        <v>0.65075700000000003</v>
      </c>
      <c r="E55" s="528">
        <v>179.90128256884191</v>
      </c>
      <c r="F55" s="528">
        <v>1213.2240948005126</v>
      </c>
      <c r="G55" s="528">
        <v>0.61878160493500312</v>
      </c>
      <c r="H55" s="528">
        <v>25.574363000000002</v>
      </c>
      <c r="I55" s="528">
        <v>1215.7862793722147</v>
      </c>
      <c r="J55" s="528">
        <v>14.926491513690745</v>
      </c>
      <c r="K55" s="528">
        <v>2.3993329999999999</v>
      </c>
      <c r="L55" s="528">
        <v>99.399433648457716</v>
      </c>
      <c r="M55" s="529"/>
      <c r="N55" s="528">
        <v>56.417841762099023</v>
      </c>
      <c r="O55" s="528">
        <v>4.2019329999999995</v>
      </c>
      <c r="P55" s="528">
        <v>628.34238607084365</v>
      </c>
      <c r="Q55" s="530">
        <f t="shared" si="0"/>
        <v>3441.4429773415959</v>
      </c>
      <c r="R55" s="528">
        <v>0</v>
      </c>
      <c r="S55" s="528">
        <v>0</v>
      </c>
      <c r="T55" s="528">
        <v>0</v>
      </c>
      <c r="U55" s="528">
        <v>0</v>
      </c>
      <c r="V55" s="528">
        <v>0</v>
      </c>
      <c r="W55" s="528">
        <v>0</v>
      </c>
      <c r="X55" s="528">
        <v>0</v>
      </c>
      <c r="Y55" s="530">
        <f t="shared" si="1"/>
        <v>0</v>
      </c>
      <c r="Z55" s="528">
        <v>2.2783022082791256</v>
      </c>
      <c r="AA55" s="434">
        <f>+'A1 - korekta'!M55+'A2 - korekta'!Z55+'A3 - korekta'!Q55+'A3 - korekta'!Y55+'A3 - korekta'!Z55</f>
        <v>97596.542598352011</v>
      </c>
      <c r="AB55" s="129"/>
      <c r="AC55" s="24"/>
    </row>
    <row r="56" spans="1:29" s="7" customFormat="1" ht="16.5" customHeight="1">
      <c r="A56" s="28"/>
      <c r="B56" s="101"/>
      <c r="C56" s="324" t="s">
        <v>47</v>
      </c>
      <c r="D56" s="528">
        <v>0</v>
      </c>
      <c r="E56" s="528">
        <v>0</v>
      </c>
      <c r="F56" s="528">
        <v>237.72051338338775</v>
      </c>
      <c r="G56" s="528">
        <v>0</v>
      </c>
      <c r="H56" s="528">
        <v>4.4319040094276456</v>
      </c>
      <c r="I56" s="528">
        <v>226.4931266673818</v>
      </c>
      <c r="J56" s="528">
        <v>1.3888279780179746</v>
      </c>
      <c r="K56" s="528">
        <v>0</v>
      </c>
      <c r="L56" s="528">
        <v>0</v>
      </c>
      <c r="M56" s="529"/>
      <c r="N56" s="528">
        <v>0</v>
      </c>
      <c r="O56" s="528">
        <v>0</v>
      </c>
      <c r="P56" s="528">
        <v>13.985003009537229</v>
      </c>
      <c r="Q56" s="530">
        <f t="shared" si="0"/>
        <v>484.01937504775242</v>
      </c>
      <c r="R56" s="528">
        <v>0</v>
      </c>
      <c r="S56" s="528">
        <v>0</v>
      </c>
      <c r="T56" s="528">
        <v>0</v>
      </c>
      <c r="U56" s="528">
        <v>0</v>
      </c>
      <c r="V56" s="528">
        <v>0</v>
      </c>
      <c r="W56" s="528">
        <v>0</v>
      </c>
      <c r="X56" s="528">
        <v>0</v>
      </c>
      <c r="Y56" s="530">
        <f t="shared" si="1"/>
        <v>0</v>
      </c>
      <c r="Z56" s="528">
        <v>51.662577868239651</v>
      </c>
      <c r="AA56" s="434">
        <f>+'A1 - korekta'!M56+'A2 - korekta'!Z56+'A3 - korekta'!Q56+'A3 - korekta'!Y56+'A3 - korekta'!Z56</f>
        <v>14031.530511252482</v>
      </c>
      <c r="AB56" s="129"/>
      <c r="AC56" s="24"/>
    </row>
    <row r="57" spans="1:29" s="7" customFormat="1" ht="16.5" customHeight="1">
      <c r="A57" s="28"/>
      <c r="B57" s="101"/>
      <c r="C57" s="327" t="s">
        <v>45</v>
      </c>
      <c r="D57" s="528">
        <v>0</v>
      </c>
      <c r="E57" s="528">
        <v>0</v>
      </c>
      <c r="F57" s="528">
        <v>6.3806557729</v>
      </c>
      <c r="G57" s="528">
        <v>0</v>
      </c>
      <c r="H57" s="528">
        <v>0</v>
      </c>
      <c r="I57" s="528">
        <v>0</v>
      </c>
      <c r="J57" s="528">
        <v>0.66025699999999998</v>
      </c>
      <c r="K57" s="528">
        <v>0</v>
      </c>
      <c r="L57" s="528">
        <v>0</v>
      </c>
      <c r="M57" s="529"/>
      <c r="N57" s="528">
        <v>0</v>
      </c>
      <c r="O57" s="528">
        <v>0</v>
      </c>
      <c r="P57" s="528">
        <v>0</v>
      </c>
      <c r="Q57" s="530">
        <f t="shared" si="0"/>
        <v>7.0409127728999996</v>
      </c>
      <c r="R57" s="528">
        <v>0</v>
      </c>
      <c r="S57" s="528">
        <v>0</v>
      </c>
      <c r="T57" s="528">
        <v>0</v>
      </c>
      <c r="U57" s="528">
        <v>0</v>
      </c>
      <c r="V57" s="528">
        <v>0</v>
      </c>
      <c r="W57" s="528">
        <v>0</v>
      </c>
      <c r="X57" s="528">
        <v>0</v>
      </c>
      <c r="Y57" s="530">
        <f t="shared" si="1"/>
        <v>0</v>
      </c>
      <c r="Z57" s="528">
        <v>0</v>
      </c>
      <c r="AA57" s="434">
        <f>+'A1 - korekta'!M57+'A2 - korekta'!Z57+'A3 - korekta'!Q57+'A3 - korekta'!Y57+'A3 - korekta'!Z57</f>
        <v>5926.7520048251599</v>
      </c>
      <c r="AB57" s="129"/>
      <c r="AC57" s="24"/>
    </row>
    <row r="58" spans="1:29" s="7" customFormat="1" ht="16.5" customHeight="1">
      <c r="A58" s="28"/>
      <c r="B58" s="101"/>
      <c r="C58" s="327" t="s">
        <v>46</v>
      </c>
      <c r="D58" s="528">
        <v>0</v>
      </c>
      <c r="E58" s="528">
        <v>0</v>
      </c>
      <c r="F58" s="528">
        <v>231.33985761048774</v>
      </c>
      <c r="G58" s="528">
        <v>0</v>
      </c>
      <c r="H58" s="528">
        <v>4.4319040094276456</v>
      </c>
      <c r="I58" s="528">
        <v>226.4931266673818</v>
      </c>
      <c r="J58" s="528">
        <v>0.72857097801797455</v>
      </c>
      <c r="K58" s="528">
        <v>0</v>
      </c>
      <c r="L58" s="528">
        <v>0</v>
      </c>
      <c r="M58" s="529"/>
      <c r="N58" s="528">
        <v>0</v>
      </c>
      <c r="O58" s="528">
        <v>0</v>
      </c>
      <c r="P58" s="528">
        <v>13.985003009537229</v>
      </c>
      <c r="Q58" s="530">
        <f t="shared" si="0"/>
        <v>476.9784622748524</v>
      </c>
      <c r="R58" s="528">
        <v>0</v>
      </c>
      <c r="S58" s="528">
        <v>0</v>
      </c>
      <c r="T58" s="528">
        <v>0</v>
      </c>
      <c r="U58" s="528">
        <v>0</v>
      </c>
      <c r="V58" s="528">
        <v>0</v>
      </c>
      <c r="W58" s="528">
        <v>0</v>
      </c>
      <c r="X58" s="528">
        <v>0</v>
      </c>
      <c r="Y58" s="530">
        <f t="shared" si="1"/>
        <v>0</v>
      </c>
      <c r="Z58" s="528">
        <v>51.662577868239651</v>
      </c>
      <c r="AA58" s="434">
        <f>+'A1 - korekta'!M58+'A2 - korekta'!Z58+'A3 - korekta'!Q58+'A3 - korekta'!Y58+'A3 - korekta'!Z58</f>
        <v>8104.7785064273221</v>
      </c>
      <c r="AB58" s="129"/>
      <c r="AC58" s="24"/>
    </row>
    <row r="59" spans="1:29" s="8" customFormat="1" ht="16.5" customHeight="1">
      <c r="A59" s="25"/>
      <c r="B59" s="117"/>
      <c r="C59" s="328" t="s">
        <v>48</v>
      </c>
      <c r="D59" s="528">
        <v>0</v>
      </c>
      <c r="E59" s="528">
        <v>0</v>
      </c>
      <c r="F59" s="528">
        <v>237.72051338338775</v>
      </c>
      <c r="G59" s="528">
        <v>0</v>
      </c>
      <c r="H59" s="528">
        <v>4.4319040094276456</v>
      </c>
      <c r="I59" s="528">
        <v>226.4931266673818</v>
      </c>
      <c r="J59" s="528">
        <v>1.3888279780179746</v>
      </c>
      <c r="K59" s="528">
        <v>0</v>
      </c>
      <c r="L59" s="528">
        <v>0</v>
      </c>
      <c r="M59" s="529"/>
      <c r="N59" s="528">
        <v>0</v>
      </c>
      <c r="O59" s="528">
        <v>0</v>
      </c>
      <c r="P59" s="528">
        <v>13.985003009537229</v>
      </c>
      <c r="Q59" s="530">
        <f t="shared" si="0"/>
        <v>484.01937504775242</v>
      </c>
      <c r="R59" s="528">
        <v>0</v>
      </c>
      <c r="S59" s="528">
        <v>0</v>
      </c>
      <c r="T59" s="528">
        <v>0</v>
      </c>
      <c r="U59" s="528">
        <v>0</v>
      </c>
      <c r="V59" s="528">
        <v>0</v>
      </c>
      <c r="W59" s="528">
        <v>0</v>
      </c>
      <c r="X59" s="528">
        <v>0</v>
      </c>
      <c r="Y59" s="530">
        <f t="shared" si="1"/>
        <v>0</v>
      </c>
      <c r="Z59" s="528">
        <v>51.662577868239651</v>
      </c>
      <c r="AA59" s="434">
        <f>+'A1 - korekta'!M59+'A2 - korekta'!Z59+'A3 - korekta'!Q59+'A3 - korekta'!Y59+'A3 - korekta'!Z59</f>
        <v>7277.6493262313115</v>
      </c>
      <c r="AB59" s="130"/>
      <c r="AC59" s="42"/>
    </row>
    <row r="60" spans="1:29" s="7" customFormat="1" ht="16.5" customHeight="1">
      <c r="A60" s="28"/>
      <c r="B60" s="103"/>
      <c r="C60" s="327" t="s">
        <v>49</v>
      </c>
      <c r="D60" s="528">
        <v>0</v>
      </c>
      <c r="E60" s="528">
        <v>0</v>
      </c>
      <c r="F60" s="528">
        <v>0</v>
      </c>
      <c r="G60" s="528">
        <v>0</v>
      </c>
      <c r="H60" s="528">
        <v>0</v>
      </c>
      <c r="I60" s="528">
        <v>0</v>
      </c>
      <c r="J60" s="528">
        <v>0</v>
      </c>
      <c r="K60" s="528">
        <v>0</v>
      </c>
      <c r="L60" s="528">
        <v>0</v>
      </c>
      <c r="M60" s="529"/>
      <c r="N60" s="528">
        <v>0</v>
      </c>
      <c r="O60" s="528">
        <v>0</v>
      </c>
      <c r="P60" s="528">
        <v>0</v>
      </c>
      <c r="Q60" s="530">
        <f t="shared" si="0"/>
        <v>0</v>
      </c>
      <c r="R60" s="528">
        <v>0</v>
      </c>
      <c r="S60" s="528">
        <v>0</v>
      </c>
      <c r="T60" s="528">
        <v>0</v>
      </c>
      <c r="U60" s="528">
        <v>0</v>
      </c>
      <c r="V60" s="528">
        <v>0</v>
      </c>
      <c r="W60" s="528">
        <v>0</v>
      </c>
      <c r="X60" s="528">
        <v>0</v>
      </c>
      <c r="Y60" s="530">
        <f t="shared" si="1"/>
        <v>0</v>
      </c>
      <c r="Z60" s="528">
        <v>0</v>
      </c>
      <c r="AA60" s="434">
        <f>+'A1 - korekta'!M60+'A2 - korekta'!Z60+'A3 - korekta'!Q60+'A3 - korekta'!Y60+'A3 - korekta'!Z60</f>
        <v>5366.9280290211727</v>
      </c>
      <c r="AB60" s="129"/>
      <c r="AC60" s="24"/>
    </row>
    <row r="61" spans="1:29" s="7" customFormat="1" ht="16.5" customHeight="1">
      <c r="A61" s="28"/>
      <c r="B61" s="103"/>
      <c r="C61" s="327" t="s">
        <v>50</v>
      </c>
      <c r="D61" s="528">
        <v>0</v>
      </c>
      <c r="E61" s="528">
        <v>0</v>
      </c>
      <c r="F61" s="528">
        <v>0</v>
      </c>
      <c r="G61" s="528">
        <v>0</v>
      </c>
      <c r="H61" s="528">
        <v>0</v>
      </c>
      <c r="I61" s="528">
        <v>0</v>
      </c>
      <c r="J61" s="528">
        <v>0</v>
      </c>
      <c r="K61" s="528">
        <v>0</v>
      </c>
      <c r="L61" s="528">
        <v>0</v>
      </c>
      <c r="M61" s="529"/>
      <c r="N61" s="528">
        <v>0</v>
      </c>
      <c r="O61" s="528">
        <v>0</v>
      </c>
      <c r="P61" s="528">
        <v>0</v>
      </c>
      <c r="Q61" s="530">
        <f t="shared" si="0"/>
        <v>0</v>
      </c>
      <c r="R61" s="528">
        <v>0</v>
      </c>
      <c r="S61" s="528">
        <v>0</v>
      </c>
      <c r="T61" s="528">
        <v>0</v>
      </c>
      <c r="U61" s="528">
        <v>0</v>
      </c>
      <c r="V61" s="528">
        <v>0</v>
      </c>
      <c r="W61" s="528">
        <v>0</v>
      </c>
      <c r="X61" s="528">
        <v>0</v>
      </c>
      <c r="Y61" s="530">
        <f t="shared" si="1"/>
        <v>0</v>
      </c>
      <c r="Z61" s="528">
        <v>0</v>
      </c>
      <c r="AA61" s="434">
        <f>+'A1 - korekta'!M61+'A2 - korekta'!Z61+'A3 - korekta'!Q61+'A3 - korekta'!Y61+'A3 - korekta'!Z61</f>
        <v>0</v>
      </c>
      <c r="AB61" s="129"/>
      <c r="AC61" s="24"/>
    </row>
    <row r="62" spans="1:29" s="7" customFormat="1" ht="16.5" customHeight="1">
      <c r="A62" s="28"/>
      <c r="B62" s="103"/>
      <c r="C62" s="327" t="s">
        <v>51</v>
      </c>
      <c r="D62" s="528">
        <v>0</v>
      </c>
      <c r="E62" s="528">
        <v>0</v>
      </c>
      <c r="F62" s="528">
        <v>0</v>
      </c>
      <c r="G62" s="528">
        <v>0</v>
      </c>
      <c r="H62" s="528">
        <v>0</v>
      </c>
      <c r="I62" s="528">
        <v>0</v>
      </c>
      <c r="J62" s="528">
        <v>0</v>
      </c>
      <c r="K62" s="528">
        <v>0</v>
      </c>
      <c r="L62" s="528">
        <v>0</v>
      </c>
      <c r="M62" s="529"/>
      <c r="N62" s="528">
        <v>0</v>
      </c>
      <c r="O62" s="528">
        <v>0</v>
      </c>
      <c r="P62" s="528">
        <v>0</v>
      </c>
      <c r="Q62" s="530">
        <f t="shared" si="0"/>
        <v>0</v>
      </c>
      <c r="R62" s="528">
        <v>0</v>
      </c>
      <c r="S62" s="528">
        <v>0</v>
      </c>
      <c r="T62" s="528">
        <v>0</v>
      </c>
      <c r="U62" s="528">
        <v>0</v>
      </c>
      <c r="V62" s="528">
        <v>0</v>
      </c>
      <c r="W62" s="528">
        <v>0</v>
      </c>
      <c r="X62" s="528">
        <v>0</v>
      </c>
      <c r="Y62" s="530">
        <f t="shared" si="1"/>
        <v>0</v>
      </c>
      <c r="Z62" s="528">
        <v>0</v>
      </c>
      <c r="AA62" s="434">
        <f>+'A1 - korekta'!M62+'A2 - korekta'!Z62+'A3 - korekta'!Q62+'A3 - korekta'!Y62+'A3 - korekta'!Z62</f>
        <v>0</v>
      </c>
      <c r="AB62" s="129"/>
      <c r="AC62" s="24"/>
    </row>
    <row r="63" spans="1:29" s="7" customFormat="1" ht="16.5" customHeight="1">
      <c r="A63" s="28"/>
      <c r="B63" s="103"/>
      <c r="C63" s="329" t="s">
        <v>52</v>
      </c>
      <c r="D63" s="528">
        <v>0</v>
      </c>
      <c r="E63" s="528">
        <v>0</v>
      </c>
      <c r="F63" s="528">
        <v>0</v>
      </c>
      <c r="G63" s="528">
        <v>0</v>
      </c>
      <c r="H63" s="528">
        <v>0</v>
      </c>
      <c r="I63" s="528">
        <v>0</v>
      </c>
      <c r="J63" s="528">
        <v>0</v>
      </c>
      <c r="K63" s="528">
        <v>0</v>
      </c>
      <c r="L63" s="528">
        <v>0</v>
      </c>
      <c r="M63" s="529"/>
      <c r="N63" s="528">
        <v>0</v>
      </c>
      <c r="O63" s="528">
        <v>0</v>
      </c>
      <c r="P63" s="528">
        <v>0</v>
      </c>
      <c r="Q63" s="530">
        <f t="shared" si="0"/>
        <v>0</v>
      </c>
      <c r="R63" s="528">
        <v>0</v>
      </c>
      <c r="S63" s="528">
        <v>0</v>
      </c>
      <c r="T63" s="528">
        <v>0</v>
      </c>
      <c r="U63" s="528">
        <v>0</v>
      </c>
      <c r="V63" s="528">
        <v>0</v>
      </c>
      <c r="W63" s="528">
        <v>0</v>
      </c>
      <c r="X63" s="528">
        <v>0</v>
      </c>
      <c r="Y63" s="530">
        <f t="shared" si="1"/>
        <v>0</v>
      </c>
      <c r="Z63" s="528">
        <v>0</v>
      </c>
      <c r="AA63" s="434">
        <f>+'A1 - korekta'!M63+'A2 - korekta'!Z63+'A3 - korekta'!Q63+'A3 - korekta'!Y63+'A3 - korekta'!Z63</f>
        <v>1386.953156</v>
      </c>
      <c r="AB63" s="129"/>
      <c r="AC63" s="24"/>
    </row>
    <row r="64" spans="1:29" s="7" customFormat="1" ht="16.5" customHeight="1">
      <c r="A64" s="28"/>
      <c r="B64" s="103"/>
      <c r="C64" s="330" t="s">
        <v>53</v>
      </c>
      <c r="D64" s="528"/>
      <c r="E64" s="528"/>
      <c r="F64" s="528"/>
      <c r="G64" s="528"/>
      <c r="H64" s="528"/>
      <c r="I64" s="528"/>
      <c r="J64" s="528"/>
      <c r="K64" s="528"/>
      <c r="L64" s="528"/>
      <c r="M64" s="529"/>
      <c r="N64" s="528"/>
      <c r="O64" s="528"/>
      <c r="P64" s="528"/>
      <c r="Q64" s="530">
        <f t="shared" si="0"/>
        <v>0</v>
      </c>
      <c r="R64" s="528"/>
      <c r="S64" s="528"/>
      <c r="T64" s="528"/>
      <c r="U64" s="528"/>
      <c r="V64" s="528"/>
      <c r="W64" s="528"/>
      <c r="X64" s="528"/>
      <c r="Y64" s="530">
        <f t="shared" si="1"/>
        <v>0</v>
      </c>
      <c r="Z64" s="528"/>
      <c r="AA64" s="434">
        <f>+'A1 - korekta'!M64+'A2 - korekta'!Z64+'A3 - korekta'!Q64+'A3 - korekta'!Y64+'A3 - korekta'!Z64</f>
        <v>0</v>
      </c>
      <c r="AB64" s="129"/>
      <c r="AC64" s="24"/>
    </row>
    <row r="65" spans="1:29" s="8" customFormat="1" ht="16.5" customHeight="1">
      <c r="A65" s="25"/>
      <c r="B65" s="117"/>
      <c r="C65" s="325" t="s">
        <v>54</v>
      </c>
      <c r="D65" s="528">
        <v>0</v>
      </c>
      <c r="E65" s="528">
        <v>0.23663645</v>
      </c>
      <c r="F65" s="528">
        <v>0</v>
      </c>
      <c r="G65" s="528">
        <v>0</v>
      </c>
      <c r="H65" s="528">
        <v>0</v>
      </c>
      <c r="I65" s="528">
        <v>0</v>
      </c>
      <c r="J65" s="528">
        <v>0.72394799999999992</v>
      </c>
      <c r="K65" s="528">
        <v>0</v>
      </c>
      <c r="L65" s="528">
        <v>0</v>
      </c>
      <c r="M65" s="529"/>
      <c r="N65" s="528">
        <v>0.17309800000000003</v>
      </c>
      <c r="O65" s="528">
        <v>0</v>
      </c>
      <c r="P65" s="528">
        <v>0</v>
      </c>
      <c r="Q65" s="530">
        <f t="shared" si="0"/>
        <v>1.13368245</v>
      </c>
      <c r="R65" s="528">
        <v>0</v>
      </c>
      <c r="S65" s="528">
        <v>0</v>
      </c>
      <c r="T65" s="528">
        <v>0</v>
      </c>
      <c r="U65" s="528">
        <v>0</v>
      </c>
      <c r="V65" s="528">
        <v>0</v>
      </c>
      <c r="W65" s="528">
        <v>0</v>
      </c>
      <c r="X65" s="528">
        <v>0</v>
      </c>
      <c r="Y65" s="530">
        <f t="shared" si="1"/>
        <v>0</v>
      </c>
      <c r="Z65" s="528">
        <v>0</v>
      </c>
      <c r="AA65" s="434">
        <f>+'A1 - korekta'!M65+'A2 - korekta'!Z65+'A3 - korekta'!Q65+'A3 - korekta'!Y65+'A3 - korekta'!Z65</f>
        <v>2314.9089438394562</v>
      </c>
      <c r="AB65" s="130"/>
      <c r="AC65" s="42"/>
    </row>
    <row r="66" spans="1:29" s="11" customFormat="1" ht="16.5" customHeight="1">
      <c r="A66" s="38"/>
      <c r="B66" s="118"/>
      <c r="C66" s="327" t="s">
        <v>45</v>
      </c>
      <c r="D66" s="530">
        <v>0</v>
      </c>
      <c r="E66" s="530">
        <v>0.23663645</v>
      </c>
      <c r="F66" s="530">
        <v>0</v>
      </c>
      <c r="G66" s="530">
        <v>0</v>
      </c>
      <c r="H66" s="530">
        <v>0</v>
      </c>
      <c r="I66" s="530">
        <v>0</v>
      </c>
      <c r="J66" s="530">
        <v>0</v>
      </c>
      <c r="K66" s="530">
        <v>0</v>
      </c>
      <c r="L66" s="530">
        <v>0</v>
      </c>
      <c r="M66" s="531"/>
      <c r="N66" s="530">
        <v>0.17309800000000003</v>
      </c>
      <c r="O66" s="530">
        <v>0</v>
      </c>
      <c r="P66" s="530">
        <v>0</v>
      </c>
      <c r="Q66" s="530">
        <f t="shared" si="0"/>
        <v>0.40973445000000003</v>
      </c>
      <c r="R66" s="530">
        <v>0</v>
      </c>
      <c r="S66" s="530">
        <v>0</v>
      </c>
      <c r="T66" s="530">
        <v>0</v>
      </c>
      <c r="U66" s="530">
        <v>0</v>
      </c>
      <c r="V66" s="530">
        <v>0</v>
      </c>
      <c r="W66" s="530">
        <v>0</v>
      </c>
      <c r="X66" s="530">
        <v>0</v>
      </c>
      <c r="Y66" s="530">
        <f t="shared" si="1"/>
        <v>0</v>
      </c>
      <c r="Z66" s="530">
        <v>0</v>
      </c>
      <c r="AA66" s="434">
        <f>+'A1 - korekta'!M66+'A2 - korekta'!Z66+'A3 - korekta'!Q66+'A3 - korekta'!Y66+'A3 - korekta'!Z66</f>
        <v>1888.1953880222136</v>
      </c>
      <c r="AB66" s="131"/>
      <c r="AC66" s="43"/>
    </row>
    <row r="67" spans="1:29" s="7" customFormat="1" ht="16.5" customHeight="1">
      <c r="A67" s="28"/>
      <c r="B67" s="103"/>
      <c r="C67" s="327" t="s">
        <v>46</v>
      </c>
      <c r="D67" s="528">
        <v>0</v>
      </c>
      <c r="E67" s="528">
        <v>0</v>
      </c>
      <c r="F67" s="528">
        <v>0</v>
      </c>
      <c r="G67" s="528">
        <v>0</v>
      </c>
      <c r="H67" s="528">
        <v>0</v>
      </c>
      <c r="I67" s="528">
        <v>0</v>
      </c>
      <c r="J67" s="528">
        <v>0.72394799999999992</v>
      </c>
      <c r="K67" s="528">
        <v>0</v>
      </c>
      <c r="L67" s="528">
        <v>0</v>
      </c>
      <c r="M67" s="529"/>
      <c r="N67" s="528">
        <v>0</v>
      </c>
      <c r="O67" s="528">
        <v>0</v>
      </c>
      <c r="P67" s="528">
        <v>0</v>
      </c>
      <c r="Q67" s="530">
        <f t="shared" si="0"/>
        <v>0.72394799999999992</v>
      </c>
      <c r="R67" s="528">
        <v>0</v>
      </c>
      <c r="S67" s="528">
        <v>0</v>
      </c>
      <c r="T67" s="528">
        <v>0</v>
      </c>
      <c r="U67" s="528">
        <v>0</v>
      </c>
      <c r="V67" s="528">
        <v>0</v>
      </c>
      <c r="W67" s="528">
        <v>0</v>
      </c>
      <c r="X67" s="528">
        <v>0</v>
      </c>
      <c r="Y67" s="530">
        <f t="shared" si="1"/>
        <v>0</v>
      </c>
      <c r="Z67" s="528">
        <v>0</v>
      </c>
      <c r="AA67" s="434">
        <f>+'A1 - korekta'!M67+'A2 - korekta'!Z67+'A3 - korekta'!Q67+'A3 - korekta'!Y67+'A3 - korekta'!Z67</f>
        <v>426.71355581724305</v>
      </c>
      <c r="AB67" s="129"/>
      <c r="AC67" s="24"/>
    </row>
    <row r="68" spans="1:29" s="8" customFormat="1" ht="24.95" customHeight="1">
      <c r="A68" s="25"/>
      <c r="B68" s="120"/>
      <c r="C68" s="325" t="s">
        <v>55</v>
      </c>
      <c r="D68" s="530">
        <f t="shared" ref="D68:Z68" si="4">+SUM(D65,D56,D53)</f>
        <v>0.65075700000000003</v>
      </c>
      <c r="E68" s="530">
        <f t="shared" si="4"/>
        <v>180.1379190188419</v>
      </c>
      <c r="F68" s="530">
        <f t="shared" si="4"/>
        <v>1450.9446081839003</v>
      </c>
      <c r="G68" s="530">
        <f t="shared" si="4"/>
        <v>0.61878160493500312</v>
      </c>
      <c r="H68" s="530">
        <f t="shared" si="4"/>
        <v>30.006267009427646</v>
      </c>
      <c r="I68" s="530">
        <f t="shared" si="4"/>
        <v>1442.2794060395966</v>
      </c>
      <c r="J68" s="530">
        <f t="shared" si="4"/>
        <v>17.039267491708721</v>
      </c>
      <c r="K68" s="530">
        <f t="shared" si="4"/>
        <v>2.3993329999999999</v>
      </c>
      <c r="L68" s="530">
        <f t="shared" si="4"/>
        <v>99.399433648457716</v>
      </c>
      <c r="M68" s="531"/>
      <c r="N68" s="530">
        <f t="shared" si="4"/>
        <v>56.590939762099026</v>
      </c>
      <c r="O68" s="530">
        <f t="shared" si="4"/>
        <v>4.2019329999999995</v>
      </c>
      <c r="P68" s="530">
        <f t="shared" si="4"/>
        <v>642.32738908038084</v>
      </c>
      <c r="Q68" s="530">
        <f t="shared" si="0"/>
        <v>3926.5960348393473</v>
      </c>
      <c r="R68" s="530">
        <f t="shared" si="4"/>
        <v>0</v>
      </c>
      <c r="S68" s="530">
        <f t="shared" si="4"/>
        <v>0</v>
      </c>
      <c r="T68" s="530">
        <f t="shared" si="4"/>
        <v>0</v>
      </c>
      <c r="U68" s="530">
        <f t="shared" si="4"/>
        <v>0</v>
      </c>
      <c r="V68" s="530">
        <f>+SUM(V65,V56,V53)</f>
        <v>0</v>
      </c>
      <c r="W68" s="530">
        <f t="shared" si="4"/>
        <v>0</v>
      </c>
      <c r="X68" s="530">
        <f t="shared" si="4"/>
        <v>0</v>
      </c>
      <c r="Y68" s="530">
        <f t="shared" si="1"/>
        <v>0</v>
      </c>
      <c r="Z68" s="530">
        <f t="shared" si="4"/>
        <v>53.940880076518781</v>
      </c>
      <c r="AA68" s="443">
        <f>+'A1 - korekta'!M68+'A2 - korekta'!Z68+'A3 - korekta'!Q68+'A3 - korekta'!Y68+'A3 - korekta'!Z68</f>
        <v>132616.49378577864</v>
      </c>
      <c r="AB68" s="107"/>
      <c r="AC68" s="42"/>
    </row>
    <row r="69" spans="1:29" s="176" customFormat="1" ht="16.5" customHeight="1">
      <c r="A69" s="170"/>
      <c r="B69" s="167"/>
      <c r="C69" s="432" t="s">
        <v>56</v>
      </c>
      <c r="D69" s="458">
        <v>0</v>
      </c>
      <c r="E69" s="458">
        <v>0</v>
      </c>
      <c r="F69" s="458">
        <v>0</v>
      </c>
      <c r="G69" s="458">
        <v>0</v>
      </c>
      <c r="H69" s="458">
        <v>0</v>
      </c>
      <c r="I69" s="458">
        <v>0</v>
      </c>
      <c r="J69" s="458">
        <v>0</v>
      </c>
      <c r="K69" s="458">
        <v>0</v>
      </c>
      <c r="L69" s="458">
        <v>0</v>
      </c>
      <c r="M69" s="491"/>
      <c r="N69" s="458">
        <v>0</v>
      </c>
      <c r="O69" s="458">
        <v>0</v>
      </c>
      <c r="P69" s="458">
        <v>0</v>
      </c>
      <c r="Q69" s="458">
        <f t="shared" si="0"/>
        <v>0</v>
      </c>
      <c r="R69" s="458">
        <v>0</v>
      </c>
      <c r="S69" s="458">
        <v>0</v>
      </c>
      <c r="T69" s="458">
        <v>0</v>
      </c>
      <c r="U69" s="458">
        <v>0</v>
      </c>
      <c r="V69" s="458">
        <v>0</v>
      </c>
      <c r="W69" s="458">
        <v>0</v>
      </c>
      <c r="X69" s="458">
        <v>0</v>
      </c>
      <c r="Y69" s="458">
        <f t="shared" si="1"/>
        <v>0</v>
      </c>
      <c r="Z69" s="458">
        <v>0</v>
      </c>
      <c r="AA69" s="172">
        <f>+'A1 - korekta'!M69+'A2 - korekta'!Z69+'A3 - korekta'!Q69+'A3 - korekta'!Y69+'A3 - korekta'!Z69</f>
        <v>0</v>
      </c>
      <c r="AB69" s="173"/>
      <c r="AC69" s="174"/>
    </row>
    <row r="70" spans="1:29" s="176" customFormat="1" ht="16.5" customHeight="1">
      <c r="A70" s="170"/>
      <c r="B70" s="171"/>
      <c r="C70" s="389" t="s">
        <v>57</v>
      </c>
      <c r="D70" s="460">
        <v>0</v>
      </c>
      <c r="E70" s="460">
        <v>0</v>
      </c>
      <c r="F70" s="460">
        <v>0</v>
      </c>
      <c r="G70" s="460">
        <v>0</v>
      </c>
      <c r="H70" s="460">
        <v>0</v>
      </c>
      <c r="I70" s="460">
        <v>0</v>
      </c>
      <c r="J70" s="460">
        <v>0</v>
      </c>
      <c r="K70" s="460">
        <v>0</v>
      </c>
      <c r="L70" s="460">
        <v>0</v>
      </c>
      <c r="M70" s="492"/>
      <c r="N70" s="460">
        <v>0</v>
      </c>
      <c r="O70" s="460">
        <v>0</v>
      </c>
      <c r="P70" s="460">
        <v>0</v>
      </c>
      <c r="Q70" s="458">
        <f t="shared" si="0"/>
        <v>0</v>
      </c>
      <c r="R70" s="460">
        <v>0</v>
      </c>
      <c r="S70" s="460">
        <v>0</v>
      </c>
      <c r="T70" s="460">
        <v>0</v>
      </c>
      <c r="U70" s="460">
        <v>0</v>
      </c>
      <c r="V70" s="460">
        <v>0</v>
      </c>
      <c r="W70" s="460">
        <v>0</v>
      </c>
      <c r="X70" s="460">
        <v>0</v>
      </c>
      <c r="Y70" s="458">
        <f t="shared" si="1"/>
        <v>0</v>
      </c>
      <c r="Z70" s="460">
        <v>0</v>
      </c>
      <c r="AA70" s="172">
        <f>+'A1 - korekta'!M70+'A2 - korekta'!Z70+'A3 - korekta'!Q70+'A3 - korekta'!Y70+'A3 - korekta'!Z70</f>
        <v>0.30036399999999996</v>
      </c>
      <c r="AB70" s="175"/>
      <c r="AC70" s="174"/>
    </row>
    <row r="71" spans="1:29" s="7" customFormat="1" ht="24.95" customHeight="1">
      <c r="A71" s="28"/>
      <c r="B71" s="101"/>
      <c r="C71" s="334" t="s">
        <v>60</v>
      </c>
      <c r="D71" s="187"/>
      <c r="E71" s="187"/>
      <c r="F71" s="187"/>
      <c r="G71" s="187"/>
      <c r="H71" s="187"/>
      <c r="I71" s="187"/>
      <c r="J71" s="187"/>
      <c r="K71" s="187"/>
      <c r="L71" s="187"/>
      <c r="M71" s="489"/>
      <c r="N71" s="187"/>
      <c r="O71" s="187"/>
      <c r="P71" s="187"/>
      <c r="Q71" s="193"/>
      <c r="R71" s="187"/>
      <c r="S71" s="187"/>
      <c r="T71" s="187"/>
      <c r="U71" s="187"/>
      <c r="V71" s="187"/>
      <c r="W71" s="187"/>
      <c r="X71" s="187"/>
      <c r="Y71" s="193"/>
      <c r="Z71" s="187"/>
      <c r="AA71" s="85"/>
      <c r="AB71" s="102"/>
      <c r="AC71" s="24"/>
    </row>
    <row r="72" spans="1:29" s="7" customFormat="1" ht="16.5" customHeight="1">
      <c r="A72" s="28"/>
      <c r="B72" s="103"/>
      <c r="C72" s="327" t="s">
        <v>61</v>
      </c>
      <c r="D72" s="187">
        <v>0</v>
      </c>
      <c r="E72" s="187">
        <v>0</v>
      </c>
      <c r="F72" s="187">
        <v>633.40019681943977</v>
      </c>
      <c r="G72" s="187">
        <v>0</v>
      </c>
      <c r="H72" s="187">
        <v>22.533827000000002</v>
      </c>
      <c r="I72" s="187">
        <v>1094.728674761195</v>
      </c>
      <c r="J72" s="187">
        <v>4.3804210000000001</v>
      </c>
      <c r="K72" s="187">
        <v>0.58577699999999999</v>
      </c>
      <c r="L72" s="187">
        <v>71.744974394099998</v>
      </c>
      <c r="M72" s="489"/>
      <c r="N72" s="187">
        <v>36.499493000000001</v>
      </c>
      <c r="O72" s="187">
        <v>4.2019329999999995</v>
      </c>
      <c r="P72" s="187">
        <v>415.06206594080402</v>
      </c>
      <c r="Q72" s="193">
        <f t="shared" si="0"/>
        <v>2283.1373629155387</v>
      </c>
      <c r="R72" s="187">
        <v>0</v>
      </c>
      <c r="S72" s="187">
        <v>0</v>
      </c>
      <c r="T72" s="187">
        <v>0</v>
      </c>
      <c r="U72" s="187">
        <v>0</v>
      </c>
      <c r="V72" s="187">
        <v>0</v>
      </c>
      <c r="W72" s="187">
        <v>0</v>
      </c>
      <c r="X72" s="187">
        <v>0</v>
      </c>
      <c r="Y72" s="193">
        <f t="shared" si="1"/>
        <v>0</v>
      </c>
      <c r="Z72" s="187">
        <v>51.662577868239651</v>
      </c>
      <c r="AA72" s="85">
        <f>+'A1 - korekta'!M72+'A2 - korekta'!Z72+'A3 - korekta'!Q72+'A3 - korekta'!Y72+'A3 - korekta'!Z72</f>
        <v>101705.9933969174</v>
      </c>
      <c r="AB72" s="102"/>
      <c r="AC72" s="24"/>
    </row>
    <row r="73" spans="1:29" s="7" customFormat="1" ht="16.5" customHeight="1">
      <c r="A73" s="28"/>
      <c r="B73" s="103"/>
      <c r="C73" s="327" t="s">
        <v>62</v>
      </c>
      <c r="D73" s="187">
        <v>0.65075700000000003</v>
      </c>
      <c r="E73" s="187">
        <v>180.1379190188419</v>
      </c>
      <c r="F73" s="187">
        <v>791.68835660784544</v>
      </c>
      <c r="G73" s="187">
        <v>0.61878160493500312</v>
      </c>
      <c r="H73" s="187">
        <v>7.4724400094276451</v>
      </c>
      <c r="I73" s="187">
        <v>347.55073127840154</v>
      </c>
      <c r="J73" s="187">
        <v>12.658846491708722</v>
      </c>
      <c r="K73" s="187">
        <v>1.8135559999999999</v>
      </c>
      <c r="L73" s="187">
        <v>27.654459254357725</v>
      </c>
      <c r="M73" s="489"/>
      <c r="N73" s="187">
        <v>20.091446762099011</v>
      </c>
      <c r="O73" s="187">
        <v>0</v>
      </c>
      <c r="P73" s="187">
        <v>227.26532313957708</v>
      </c>
      <c r="Q73" s="193">
        <f t="shared" si="0"/>
        <v>1617.602617167194</v>
      </c>
      <c r="R73" s="187">
        <v>0</v>
      </c>
      <c r="S73" s="187">
        <v>0</v>
      </c>
      <c r="T73" s="187">
        <v>0</v>
      </c>
      <c r="U73" s="187">
        <v>0</v>
      </c>
      <c r="V73" s="187">
        <v>0</v>
      </c>
      <c r="W73" s="187">
        <v>0</v>
      </c>
      <c r="X73" s="187">
        <v>0</v>
      </c>
      <c r="Y73" s="193">
        <f t="shared" si="1"/>
        <v>0</v>
      </c>
      <c r="Z73" s="187">
        <v>2.2783022082791256</v>
      </c>
      <c r="AA73" s="85">
        <f>+'A1 - korekta'!M73+'A2 - korekta'!Z73+'A3 - korekta'!Q73+'A3 - korekta'!Y73+'A3 - korekta'!Z73</f>
        <v>30101.391629900983</v>
      </c>
      <c r="AB73" s="102"/>
      <c r="AC73" s="24"/>
    </row>
    <row r="74" spans="1:29" s="7" customFormat="1" ht="16.5" customHeight="1">
      <c r="A74" s="28"/>
      <c r="B74" s="101"/>
      <c r="C74" s="327" t="s">
        <v>63</v>
      </c>
      <c r="D74" s="187">
        <v>0</v>
      </c>
      <c r="E74" s="187">
        <v>0</v>
      </c>
      <c r="F74" s="187">
        <v>25.856053753714946</v>
      </c>
      <c r="G74" s="187">
        <v>0</v>
      </c>
      <c r="H74" s="187">
        <v>0</v>
      </c>
      <c r="I74" s="187">
        <v>0</v>
      </c>
      <c r="J74" s="187">
        <v>0</v>
      </c>
      <c r="K74" s="187">
        <v>0</v>
      </c>
      <c r="L74" s="187">
        <v>0</v>
      </c>
      <c r="M74" s="489"/>
      <c r="N74" s="187">
        <v>0</v>
      </c>
      <c r="O74" s="187">
        <v>0</v>
      </c>
      <c r="P74" s="187">
        <v>0</v>
      </c>
      <c r="Q74" s="193">
        <f t="shared" si="0"/>
        <v>25.856053753714946</v>
      </c>
      <c r="R74" s="187">
        <v>0</v>
      </c>
      <c r="S74" s="187">
        <v>0</v>
      </c>
      <c r="T74" s="187">
        <v>0</v>
      </c>
      <c r="U74" s="187">
        <v>0</v>
      </c>
      <c r="V74" s="187">
        <v>0</v>
      </c>
      <c r="W74" s="187">
        <v>0</v>
      </c>
      <c r="X74" s="187">
        <v>0</v>
      </c>
      <c r="Y74" s="193">
        <f t="shared" si="1"/>
        <v>0</v>
      </c>
      <c r="Z74" s="187">
        <v>0</v>
      </c>
      <c r="AA74" s="85">
        <f>+'A1 - korekta'!M74+'A2 - korekta'!Z74+'A3 - korekta'!Q74+'A3 - korekta'!Y74+'A3 - korekta'!Z74</f>
        <v>809.10875861555792</v>
      </c>
      <c r="AB74" s="102"/>
      <c r="AC74" s="24"/>
    </row>
    <row r="75" spans="1:29" s="8" customFormat="1" ht="36.950000000000003" customHeight="1">
      <c r="A75" s="25"/>
      <c r="B75" s="106"/>
      <c r="C75" s="326" t="s">
        <v>65</v>
      </c>
      <c r="D75" s="195"/>
      <c r="E75" s="195"/>
      <c r="F75" s="195"/>
      <c r="G75" s="195"/>
      <c r="H75" s="195"/>
      <c r="I75" s="195"/>
      <c r="J75" s="195"/>
      <c r="K75" s="195"/>
      <c r="L75" s="195"/>
      <c r="M75" s="494"/>
      <c r="N75" s="195"/>
      <c r="O75" s="195"/>
      <c r="P75" s="195"/>
      <c r="Q75" s="194"/>
      <c r="R75" s="195"/>
      <c r="S75" s="195"/>
      <c r="T75" s="195"/>
      <c r="U75" s="195"/>
      <c r="V75" s="195"/>
      <c r="W75" s="195"/>
      <c r="X75" s="195"/>
      <c r="Y75" s="194"/>
      <c r="Z75" s="195"/>
      <c r="AA75" s="85"/>
      <c r="AB75" s="107"/>
      <c r="AC75" s="42"/>
    </row>
    <row r="76" spans="1:29" s="7" customFormat="1" ht="16.5" customHeight="1">
      <c r="A76" s="28"/>
      <c r="B76" s="101"/>
      <c r="C76" s="324" t="s">
        <v>44</v>
      </c>
      <c r="D76" s="528">
        <v>0</v>
      </c>
      <c r="E76" s="528">
        <v>0</v>
      </c>
      <c r="F76" s="528">
        <v>0</v>
      </c>
      <c r="G76" s="528">
        <v>0</v>
      </c>
      <c r="H76" s="528">
        <v>0</v>
      </c>
      <c r="I76" s="528">
        <v>0</v>
      </c>
      <c r="J76" s="528">
        <v>0</v>
      </c>
      <c r="K76" s="528">
        <v>0</v>
      </c>
      <c r="L76" s="528">
        <v>0</v>
      </c>
      <c r="M76" s="529"/>
      <c r="N76" s="528">
        <v>0</v>
      </c>
      <c r="O76" s="528">
        <v>0</v>
      </c>
      <c r="P76" s="528">
        <v>29.072019999999998</v>
      </c>
      <c r="Q76" s="530">
        <f t="shared" si="0"/>
        <v>29.072019999999998</v>
      </c>
      <c r="R76" s="528">
        <v>0</v>
      </c>
      <c r="S76" s="528">
        <v>0</v>
      </c>
      <c r="T76" s="528">
        <v>0</v>
      </c>
      <c r="U76" s="528">
        <v>0</v>
      </c>
      <c r="V76" s="528">
        <v>0</v>
      </c>
      <c r="W76" s="528">
        <v>0</v>
      </c>
      <c r="X76" s="528">
        <v>0</v>
      </c>
      <c r="Y76" s="530">
        <f t="shared" si="1"/>
        <v>0</v>
      </c>
      <c r="Z76" s="528">
        <v>0</v>
      </c>
      <c r="AA76" s="434">
        <f>+'A1 - korekta'!M76+'A2 - korekta'!Z76+'A3 - korekta'!Q76+'A3 - korekta'!Y76+'A3 - korekta'!Z76</f>
        <v>2804.21105355189</v>
      </c>
      <c r="AB76" s="129"/>
      <c r="AC76" s="24"/>
    </row>
    <row r="77" spans="1:29" s="7" customFormat="1" ht="16.5" customHeight="1">
      <c r="A77" s="28"/>
      <c r="B77" s="103"/>
      <c r="C77" s="327" t="s">
        <v>45</v>
      </c>
      <c r="D77" s="528">
        <v>0</v>
      </c>
      <c r="E77" s="528">
        <v>0</v>
      </c>
      <c r="F77" s="528">
        <v>0</v>
      </c>
      <c r="G77" s="528">
        <v>0</v>
      </c>
      <c r="H77" s="528">
        <v>0</v>
      </c>
      <c r="I77" s="528">
        <v>0</v>
      </c>
      <c r="J77" s="528">
        <v>0</v>
      </c>
      <c r="K77" s="528">
        <v>0</v>
      </c>
      <c r="L77" s="528">
        <v>0</v>
      </c>
      <c r="M77" s="529"/>
      <c r="N77" s="528">
        <v>0</v>
      </c>
      <c r="O77" s="528">
        <v>0</v>
      </c>
      <c r="P77" s="528">
        <v>0</v>
      </c>
      <c r="Q77" s="530">
        <f t="shared" si="0"/>
        <v>0</v>
      </c>
      <c r="R77" s="528">
        <v>0</v>
      </c>
      <c r="S77" s="528">
        <v>0</v>
      </c>
      <c r="T77" s="528">
        <v>0</v>
      </c>
      <c r="U77" s="528">
        <v>0</v>
      </c>
      <c r="V77" s="528">
        <v>0</v>
      </c>
      <c r="W77" s="528">
        <v>0</v>
      </c>
      <c r="X77" s="528">
        <v>0</v>
      </c>
      <c r="Y77" s="530">
        <f t="shared" si="1"/>
        <v>0</v>
      </c>
      <c r="Z77" s="528">
        <v>0</v>
      </c>
      <c r="AA77" s="434">
        <f>+'A1 - korekta'!M77+'A2 - korekta'!Z77+'A3 - korekta'!Q77+'A3 - korekta'!Y77+'A3 - korekta'!Z77</f>
        <v>1112.9075542048545</v>
      </c>
      <c r="AB77" s="129"/>
      <c r="AC77" s="24"/>
    </row>
    <row r="78" spans="1:29" s="7" customFormat="1" ht="16.5" customHeight="1">
      <c r="A78" s="28"/>
      <c r="B78" s="103"/>
      <c r="C78" s="327" t="s">
        <v>46</v>
      </c>
      <c r="D78" s="528">
        <v>0</v>
      </c>
      <c r="E78" s="528">
        <v>0</v>
      </c>
      <c r="F78" s="528">
        <v>0</v>
      </c>
      <c r="G78" s="528">
        <v>0</v>
      </c>
      <c r="H78" s="528">
        <v>0</v>
      </c>
      <c r="I78" s="528">
        <v>0</v>
      </c>
      <c r="J78" s="528">
        <v>0</v>
      </c>
      <c r="K78" s="528">
        <v>0</v>
      </c>
      <c r="L78" s="528">
        <v>0</v>
      </c>
      <c r="M78" s="529"/>
      <c r="N78" s="528">
        <v>0</v>
      </c>
      <c r="O78" s="528">
        <v>0</v>
      </c>
      <c r="P78" s="528">
        <v>29.072019999999998</v>
      </c>
      <c r="Q78" s="530">
        <f t="shared" ref="Q78:Q137" si="5">+SUM(D78:P78)</f>
        <v>29.072019999999998</v>
      </c>
      <c r="R78" s="528">
        <v>0</v>
      </c>
      <c r="S78" s="528">
        <v>0</v>
      </c>
      <c r="T78" s="528">
        <v>0</v>
      </c>
      <c r="U78" s="528">
        <v>0</v>
      </c>
      <c r="V78" s="528">
        <v>0</v>
      </c>
      <c r="W78" s="528">
        <v>0</v>
      </c>
      <c r="X78" s="528">
        <v>0</v>
      </c>
      <c r="Y78" s="530">
        <f t="shared" ref="Y78:Y137" si="6">+SUM(R78:X78)</f>
        <v>0</v>
      </c>
      <c r="Z78" s="528">
        <v>0</v>
      </c>
      <c r="AA78" s="434">
        <f>+'A1 - korekta'!M78+'A2 - korekta'!Z78+'A3 - korekta'!Q78+'A3 - korekta'!Y78+'A3 - korekta'!Z78</f>
        <v>1691.3034993470355</v>
      </c>
      <c r="AB78" s="129"/>
      <c r="AC78" s="24"/>
    </row>
    <row r="79" spans="1:29" s="7" customFormat="1" ht="16.5" customHeight="1">
      <c r="A79" s="28"/>
      <c r="B79" s="101"/>
      <c r="C79" s="324" t="s">
        <v>47</v>
      </c>
      <c r="D79" s="528">
        <v>0</v>
      </c>
      <c r="E79" s="528">
        <v>0</v>
      </c>
      <c r="F79" s="528">
        <v>15.768478161999999</v>
      </c>
      <c r="G79" s="528">
        <v>0</v>
      </c>
      <c r="H79" s="528">
        <v>0</v>
      </c>
      <c r="I79" s="528">
        <v>0</v>
      </c>
      <c r="J79" s="528">
        <v>0</v>
      </c>
      <c r="K79" s="528">
        <v>0</v>
      </c>
      <c r="L79" s="528">
        <v>0</v>
      </c>
      <c r="M79" s="529"/>
      <c r="N79" s="528">
        <v>0</v>
      </c>
      <c r="O79" s="528">
        <v>0</v>
      </c>
      <c r="P79" s="528">
        <v>62.721265000000002</v>
      </c>
      <c r="Q79" s="530">
        <f t="shared" si="5"/>
        <v>78.489743161999996</v>
      </c>
      <c r="R79" s="528">
        <v>0</v>
      </c>
      <c r="S79" s="528">
        <v>0</v>
      </c>
      <c r="T79" s="528">
        <v>0</v>
      </c>
      <c r="U79" s="528">
        <v>0</v>
      </c>
      <c r="V79" s="528">
        <v>0</v>
      </c>
      <c r="W79" s="528">
        <v>0</v>
      </c>
      <c r="X79" s="528">
        <v>0</v>
      </c>
      <c r="Y79" s="530">
        <f t="shared" si="6"/>
        <v>0</v>
      </c>
      <c r="Z79" s="528">
        <v>0</v>
      </c>
      <c r="AA79" s="434">
        <f>+'A1 - korekta'!M79+'A2 - korekta'!Z79+'A3 - korekta'!Q79+'A3 - korekta'!Y79+'A3 - korekta'!Z79</f>
        <v>413.51683433653227</v>
      </c>
      <c r="AB79" s="129"/>
      <c r="AC79" s="24"/>
    </row>
    <row r="80" spans="1:29" s="7" customFormat="1" ht="16.5" customHeight="1">
      <c r="A80" s="28"/>
      <c r="B80" s="101"/>
      <c r="C80" s="327" t="s">
        <v>45</v>
      </c>
      <c r="D80" s="528">
        <v>0</v>
      </c>
      <c r="E80" s="528">
        <v>0</v>
      </c>
      <c r="F80" s="528">
        <v>15.768478161999999</v>
      </c>
      <c r="G80" s="528">
        <v>0</v>
      </c>
      <c r="H80" s="528">
        <v>0</v>
      </c>
      <c r="I80" s="528">
        <v>0</v>
      </c>
      <c r="J80" s="528">
        <v>0</v>
      </c>
      <c r="K80" s="528">
        <v>0</v>
      </c>
      <c r="L80" s="528">
        <v>0</v>
      </c>
      <c r="M80" s="529"/>
      <c r="N80" s="528">
        <v>0</v>
      </c>
      <c r="O80" s="528">
        <v>0</v>
      </c>
      <c r="P80" s="528">
        <v>0</v>
      </c>
      <c r="Q80" s="530">
        <f t="shared" si="5"/>
        <v>15.768478161999999</v>
      </c>
      <c r="R80" s="528">
        <v>0</v>
      </c>
      <c r="S80" s="528">
        <v>0</v>
      </c>
      <c r="T80" s="528">
        <v>0</v>
      </c>
      <c r="U80" s="528">
        <v>0</v>
      </c>
      <c r="V80" s="528">
        <v>0</v>
      </c>
      <c r="W80" s="528">
        <v>0</v>
      </c>
      <c r="X80" s="528">
        <v>0</v>
      </c>
      <c r="Y80" s="530">
        <f t="shared" si="6"/>
        <v>0</v>
      </c>
      <c r="Z80" s="528">
        <v>0</v>
      </c>
      <c r="AA80" s="434">
        <f>+'A1 - korekta'!M80+'A2 - korekta'!Z80+'A3 - korekta'!Q80+'A3 - korekta'!Y80+'A3 - korekta'!Z80</f>
        <v>15.768478161999999</v>
      </c>
      <c r="AB80" s="129"/>
      <c r="AC80" s="24"/>
    </row>
    <row r="81" spans="1:29" s="7" customFormat="1" ht="16.5" customHeight="1">
      <c r="A81" s="28"/>
      <c r="B81" s="101"/>
      <c r="C81" s="327" t="s">
        <v>46</v>
      </c>
      <c r="D81" s="528">
        <v>0</v>
      </c>
      <c r="E81" s="528">
        <v>0</v>
      </c>
      <c r="F81" s="528">
        <v>0</v>
      </c>
      <c r="G81" s="528">
        <v>0</v>
      </c>
      <c r="H81" s="528">
        <v>0</v>
      </c>
      <c r="I81" s="528">
        <v>0</v>
      </c>
      <c r="J81" s="528">
        <v>0</v>
      </c>
      <c r="K81" s="528">
        <v>0</v>
      </c>
      <c r="L81" s="528">
        <v>0</v>
      </c>
      <c r="M81" s="529"/>
      <c r="N81" s="528">
        <v>0</v>
      </c>
      <c r="O81" s="528">
        <v>0</v>
      </c>
      <c r="P81" s="528">
        <v>62.721265000000002</v>
      </c>
      <c r="Q81" s="530">
        <f t="shared" si="5"/>
        <v>62.721265000000002</v>
      </c>
      <c r="R81" s="528">
        <v>0</v>
      </c>
      <c r="S81" s="528">
        <v>0</v>
      </c>
      <c r="T81" s="528">
        <v>0</v>
      </c>
      <c r="U81" s="528">
        <v>0</v>
      </c>
      <c r="V81" s="528">
        <v>0</v>
      </c>
      <c r="W81" s="528">
        <v>0</v>
      </c>
      <c r="X81" s="528">
        <v>0</v>
      </c>
      <c r="Y81" s="530">
        <f t="shared" si="6"/>
        <v>0</v>
      </c>
      <c r="Z81" s="528">
        <v>0</v>
      </c>
      <c r="AA81" s="434">
        <f>+'A1 - korekta'!M81+'A2 - korekta'!Z81+'A3 - korekta'!Q81+'A3 - korekta'!Y81+'A3 - korekta'!Z81</f>
        <v>397.74835617453226</v>
      </c>
      <c r="AB81" s="129"/>
      <c r="AC81" s="24"/>
    </row>
    <row r="82" spans="1:29" s="8" customFormat="1" ht="16.5" customHeight="1">
      <c r="A82" s="25"/>
      <c r="B82" s="117"/>
      <c r="C82" s="328" t="s">
        <v>48</v>
      </c>
      <c r="D82" s="528">
        <v>0</v>
      </c>
      <c r="E82" s="528">
        <v>0</v>
      </c>
      <c r="F82" s="528">
        <v>15.768478161999999</v>
      </c>
      <c r="G82" s="528">
        <v>0</v>
      </c>
      <c r="H82" s="528">
        <v>0</v>
      </c>
      <c r="I82" s="528">
        <v>0</v>
      </c>
      <c r="J82" s="528">
        <v>0</v>
      </c>
      <c r="K82" s="528">
        <v>0</v>
      </c>
      <c r="L82" s="528">
        <v>0</v>
      </c>
      <c r="M82" s="529"/>
      <c r="N82" s="528">
        <v>0</v>
      </c>
      <c r="O82" s="528">
        <v>0</v>
      </c>
      <c r="P82" s="528">
        <v>0</v>
      </c>
      <c r="Q82" s="530">
        <f t="shared" si="5"/>
        <v>15.768478161999999</v>
      </c>
      <c r="R82" s="528">
        <v>0</v>
      </c>
      <c r="S82" s="528">
        <v>0</v>
      </c>
      <c r="T82" s="528">
        <v>0</v>
      </c>
      <c r="U82" s="528">
        <v>0</v>
      </c>
      <c r="V82" s="528">
        <v>0</v>
      </c>
      <c r="W82" s="528">
        <v>0</v>
      </c>
      <c r="X82" s="528">
        <v>0</v>
      </c>
      <c r="Y82" s="530">
        <f t="shared" si="6"/>
        <v>0</v>
      </c>
      <c r="Z82" s="528">
        <v>0</v>
      </c>
      <c r="AA82" s="434">
        <f>+'A1 - korekta'!M82+'A2 - korekta'!Z82+'A3 - korekta'!Q82+'A3 - korekta'!Y82+'A3 - korekta'!Z82</f>
        <v>205.89877933653224</v>
      </c>
      <c r="AB82" s="130"/>
      <c r="AC82" s="42"/>
    </row>
    <row r="83" spans="1:29" s="7" customFormat="1" ht="16.5" customHeight="1">
      <c r="A83" s="28"/>
      <c r="B83" s="103"/>
      <c r="C83" s="327" t="s">
        <v>49</v>
      </c>
      <c r="D83" s="528">
        <v>0</v>
      </c>
      <c r="E83" s="528">
        <v>0</v>
      </c>
      <c r="F83" s="528">
        <v>0</v>
      </c>
      <c r="G83" s="528">
        <v>0</v>
      </c>
      <c r="H83" s="528">
        <v>0</v>
      </c>
      <c r="I83" s="528">
        <v>0</v>
      </c>
      <c r="J83" s="528">
        <v>0</v>
      </c>
      <c r="K83" s="528">
        <v>0</v>
      </c>
      <c r="L83" s="528">
        <v>0</v>
      </c>
      <c r="M83" s="529"/>
      <c r="N83" s="528">
        <v>0</v>
      </c>
      <c r="O83" s="528">
        <v>0</v>
      </c>
      <c r="P83" s="528">
        <v>62.721265000000002</v>
      </c>
      <c r="Q83" s="530">
        <f t="shared" si="5"/>
        <v>62.721265000000002</v>
      </c>
      <c r="R83" s="528">
        <v>0</v>
      </c>
      <c r="S83" s="528">
        <v>0</v>
      </c>
      <c r="T83" s="528">
        <v>0</v>
      </c>
      <c r="U83" s="528">
        <v>0</v>
      </c>
      <c r="V83" s="528">
        <v>0</v>
      </c>
      <c r="W83" s="528">
        <v>0</v>
      </c>
      <c r="X83" s="528">
        <v>0</v>
      </c>
      <c r="Y83" s="530">
        <f t="shared" si="6"/>
        <v>0</v>
      </c>
      <c r="Z83" s="528">
        <v>0</v>
      </c>
      <c r="AA83" s="434">
        <f>+'A1 - korekta'!M83+'A2 - korekta'!Z83+'A3 - korekta'!Q83+'A3 - korekta'!Y83+'A3 - korekta'!Z83</f>
        <v>204.20977199999999</v>
      </c>
      <c r="AB83" s="129"/>
      <c r="AC83" s="24"/>
    </row>
    <row r="84" spans="1:29" s="7" customFormat="1" ht="16.5" customHeight="1">
      <c r="A84" s="28"/>
      <c r="B84" s="103"/>
      <c r="C84" s="327" t="s">
        <v>50</v>
      </c>
      <c r="D84" s="528">
        <v>0</v>
      </c>
      <c r="E84" s="528">
        <v>0</v>
      </c>
      <c r="F84" s="528">
        <v>0</v>
      </c>
      <c r="G84" s="528">
        <v>0</v>
      </c>
      <c r="H84" s="528">
        <v>0</v>
      </c>
      <c r="I84" s="528">
        <v>0</v>
      </c>
      <c r="J84" s="528">
        <v>0</v>
      </c>
      <c r="K84" s="528">
        <v>0</v>
      </c>
      <c r="L84" s="528">
        <v>0</v>
      </c>
      <c r="M84" s="529"/>
      <c r="N84" s="528">
        <v>0</v>
      </c>
      <c r="O84" s="528">
        <v>0</v>
      </c>
      <c r="P84" s="528">
        <v>0</v>
      </c>
      <c r="Q84" s="530">
        <f t="shared" si="5"/>
        <v>0</v>
      </c>
      <c r="R84" s="528">
        <v>0</v>
      </c>
      <c r="S84" s="528">
        <v>0</v>
      </c>
      <c r="T84" s="528">
        <v>0</v>
      </c>
      <c r="U84" s="528">
        <v>0</v>
      </c>
      <c r="V84" s="528">
        <v>0</v>
      </c>
      <c r="W84" s="528">
        <v>0</v>
      </c>
      <c r="X84" s="528">
        <v>0</v>
      </c>
      <c r="Y84" s="530">
        <f t="shared" si="6"/>
        <v>0</v>
      </c>
      <c r="Z84" s="528">
        <v>0</v>
      </c>
      <c r="AA84" s="434">
        <f>+'A1 - korekta'!M84+'A2 - korekta'!Z84+'A3 - korekta'!Q84+'A3 - korekta'!Y84+'A3 - korekta'!Z84</f>
        <v>0</v>
      </c>
      <c r="AB84" s="129"/>
      <c r="AC84" s="24"/>
    </row>
    <row r="85" spans="1:29" s="7" customFormat="1" ht="16.5" customHeight="1">
      <c r="A85" s="28"/>
      <c r="B85" s="103"/>
      <c r="C85" s="327" t="s">
        <v>51</v>
      </c>
      <c r="D85" s="528">
        <v>0</v>
      </c>
      <c r="E85" s="528">
        <v>0</v>
      </c>
      <c r="F85" s="528">
        <v>0</v>
      </c>
      <c r="G85" s="528">
        <v>0</v>
      </c>
      <c r="H85" s="528">
        <v>0</v>
      </c>
      <c r="I85" s="528">
        <v>0</v>
      </c>
      <c r="J85" s="528">
        <v>0</v>
      </c>
      <c r="K85" s="528">
        <v>0</v>
      </c>
      <c r="L85" s="528">
        <v>0</v>
      </c>
      <c r="M85" s="529"/>
      <c r="N85" s="528">
        <v>0</v>
      </c>
      <c r="O85" s="528">
        <v>0</v>
      </c>
      <c r="P85" s="528">
        <v>0</v>
      </c>
      <c r="Q85" s="530">
        <f t="shared" si="5"/>
        <v>0</v>
      </c>
      <c r="R85" s="528">
        <v>0</v>
      </c>
      <c r="S85" s="528">
        <v>0</v>
      </c>
      <c r="T85" s="528">
        <v>0</v>
      </c>
      <c r="U85" s="528">
        <v>0</v>
      </c>
      <c r="V85" s="528">
        <v>0</v>
      </c>
      <c r="W85" s="528">
        <v>0</v>
      </c>
      <c r="X85" s="528">
        <v>0</v>
      </c>
      <c r="Y85" s="530">
        <f t="shared" si="6"/>
        <v>0</v>
      </c>
      <c r="Z85" s="528">
        <v>0</v>
      </c>
      <c r="AA85" s="434">
        <f>+'A1 - korekta'!M85+'A2 - korekta'!Z85+'A3 - korekta'!Q85+'A3 - korekta'!Y85+'A3 - korekta'!Z85</f>
        <v>0</v>
      </c>
      <c r="AB85" s="129"/>
      <c r="AC85" s="24"/>
    </row>
    <row r="86" spans="1:29" s="7" customFormat="1" ht="16.5" customHeight="1">
      <c r="A86" s="28"/>
      <c r="B86" s="103"/>
      <c r="C86" s="329" t="s">
        <v>52</v>
      </c>
      <c r="D86" s="528">
        <v>0</v>
      </c>
      <c r="E86" s="528">
        <v>0</v>
      </c>
      <c r="F86" s="528">
        <v>0</v>
      </c>
      <c r="G86" s="528">
        <v>0</v>
      </c>
      <c r="H86" s="528">
        <v>0</v>
      </c>
      <c r="I86" s="528">
        <v>0</v>
      </c>
      <c r="J86" s="528">
        <v>0</v>
      </c>
      <c r="K86" s="528">
        <v>0</v>
      </c>
      <c r="L86" s="528">
        <v>0</v>
      </c>
      <c r="M86" s="529"/>
      <c r="N86" s="528">
        <v>0</v>
      </c>
      <c r="O86" s="528">
        <v>0</v>
      </c>
      <c r="P86" s="528">
        <v>0</v>
      </c>
      <c r="Q86" s="530">
        <f t="shared" si="5"/>
        <v>0</v>
      </c>
      <c r="R86" s="528">
        <v>0</v>
      </c>
      <c r="S86" s="528">
        <v>0</v>
      </c>
      <c r="T86" s="528">
        <v>0</v>
      </c>
      <c r="U86" s="528">
        <v>0</v>
      </c>
      <c r="V86" s="528">
        <v>0</v>
      </c>
      <c r="W86" s="528">
        <v>0</v>
      </c>
      <c r="X86" s="528">
        <v>0</v>
      </c>
      <c r="Y86" s="530">
        <f t="shared" si="6"/>
        <v>0</v>
      </c>
      <c r="Z86" s="528">
        <v>0</v>
      </c>
      <c r="AA86" s="434">
        <f>+'A1 - korekta'!M86+'A2 - korekta'!Z86+'A3 - korekta'!Q86+'A3 - korekta'!Y86+'A3 - korekta'!Z86</f>
        <v>3.408283</v>
      </c>
      <c r="AB86" s="129"/>
      <c r="AC86" s="24"/>
    </row>
    <row r="87" spans="1:29" s="7" customFormat="1" ht="16.5" customHeight="1">
      <c r="A87" s="28"/>
      <c r="B87" s="103"/>
      <c r="C87" s="330" t="s">
        <v>53</v>
      </c>
      <c r="D87" s="528"/>
      <c r="E87" s="528"/>
      <c r="F87" s="528"/>
      <c r="G87" s="528"/>
      <c r="H87" s="528"/>
      <c r="I87" s="528"/>
      <c r="J87" s="528"/>
      <c r="K87" s="528"/>
      <c r="L87" s="528"/>
      <c r="M87" s="529"/>
      <c r="N87" s="528"/>
      <c r="O87" s="528"/>
      <c r="P87" s="528"/>
      <c r="Q87" s="530">
        <f t="shared" si="5"/>
        <v>0</v>
      </c>
      <c r="R87" s="528"/>
      <c r="S87" s="528"/>
      <c r="T87" s="528"/>
      <c r="U87" s="528"/>
      <c r="V87" s="528"/>
      <c r="W87" s="528"/>
      <c r="X87" s="528"/>
      <c r="Y87" s="530">
        <f t="shared" si="6"/>
        <v>0</v>
      </c>
      <c r="Z87" s="528"/>
      <c r="AA87" s="434">
        <f>+'A1 - korekta'!M87+'A2 - korekta'!Z87+'A3 - korekta'!Q87+'A3 - korekta'!Y87+'A3 - korekta'!Z87</f>
        <v>0</v>
      </c>
      <c r="AB87" s="129"/>
      <c r="AC87" s="24"/>
    </row>
    <row r="88" spans="1:29" s="8" customFormat="1" ht="16.5" customHeight="1">
      <c r="A88" s="25"/>
      <c r="B88" s="117"/>
      <c r="C88" s="325" t="s">
        <v>54</v>
      </c>
      <c r="D88" s="528">
        <v>0</v>
      </c>
      <c r="E88" s="528">
        <v>0</v>
      </c>
      <c r="F88" s="528">
        <v>0</v>
      </c>
      <c r="G88" s="528">
        <v>0</v>
      </c>
      <c r="H88" s="528">
        <v>0</v>
      </c>
      <c r="I88" s="528">
        <v>0</v>
      </c>
      <c r="J88" s="528">
        <v>0</v>
      </c>
      <c r="K88" s="528">
        <v>0</v>
      </c>
      <c r="L88" s="528">
        <v>0</v>
      </c>
      <c r="M88" s="529"/>
      <c r="N88" s="528">
        <v>0</v>
      </c>
      <c r="O88" s="528">
        <v>0</v>
      </c>
      <c r="P88" s="528">
        <v>0</v>
      </c>
      <c r="Q88" s="530">
        <f t="shared" si="5"/>
        <v>0</v>
      </c>
      <c r="R88" s="528">
        <v>0</v>
      </c>
      <c r="S88" s="528">
        <v>0</v>
      </c>
      <c r="T88" s="528">
        <v>0</v>
      </c>
      <c r="U88" s="528">
        <v>0</v>
      </c>
      <c r="V88" s="528">
        <v>0</v>
      </c>
      <c r="W88" s="528">
        <v>0</v>
      </c>
      <c r="X88" s="528">
        <v>0</v>
      </c>
      <c r="Y88" s="530">
        <f t="shared" si="6"/>
        <v>0</v>
      </c>
      <c r="Z88" s="528">
        <v>0</v>
      </c>
      <c r="AA88" s="434">
        <f>+'A1 - korekta'!M88+'A2 - korekta'!Z88+'A3 - korekta'!Q88+'A3 - korekta'!Y88+'A3 - korekta'!Z88</f>
        <v>703.28951154669835</v>
      </c>
      <c r="AB88" s="130"/>
      <c r="AC88" s="42"/>
    </row>
    <row r="89" spans="1:29" s="11" customFormat="1" ht="16.5" customHeight="1">
      <c r="A89" s="38"/>
      <c r="B89" s="118"/>
      <c r="C89" s="327" t="s">
        <v>45</v>
      </c>
      <c r="D89" s="530">
        <v>0</v>
      </c>
      <c r="E89" s="530">
        <v>0</v>
      </c>
      <c r="F89" s="530">
        <v>0</v>
      </c>
      <c r="G89" s="530">
        <v>0</v>
      </c>
      <c r="H89" s="530">
        <v>0</v>
      </c>
      <c r="I89" s="530">
        <v>0</v>
      </c>
      <c r="J89" s="530">
        <v>0</v>
      </c>
      <c r="K89" s="530">
        <v>0</v>
      </c>
      <c r="L89" s="530">
        <v>0</v>
      </c>
      <c r="M89" s="531"/>
      <c r="N89" s="530">
        <v>0</v>
      </c>
      <c r="O89" s="530">
        <v>0</v>
      </c>
      <c r="P89" s="530">
        <v>0</v>
      </c>
      <c r="Q89" s="530">
        <f t="shared" si="5"/>
        <v>0</v>
      </c>
      <c r="R89" s="530">
        <v>0</v>
      </c>
      <c r="S89" s="530">
        <v>0</v>
      </c>
      <c r="T89" s="530">
        <v>0</v>
      </c>
      <c r="U89" s="530">
        <v>0</v>
      </c>
      <c r="V89" s="530">
        <v>0</v>
      </c>
      <c r="W89" s="530">
        <v>0</v>
      </c>
      <c r="X89" s="530">
        <v>0</v>
      </c>
      <c r="Y89" s="530">
        <f t="shared" si="6"/>
        <v>0</v>
      </c>
      <c r="Z89" s="530">
        <v>0</v>
      </c>
      <c r="AA89" s="434">
        <f>+'A1 - korekta'!M89+'A2 - korekta'!Z89+'A3 - korekta'!Q89+'A3 - korekta'!Y89+'A3 - korekta'!Z89</f>
        <v>702.00061954669832</v>
      </c>
      <c r="AB89" s="131"/>
      <c r="AC89" s="43"/>
    </row>
    <row r="90" spans="1:29" s="7" customFormat="1" ht="16.5" customHeight="1">
      <c r="A90" s="28"/>
      <c r="B90" s="103"/>
      <c r="C90" s="327" t="s">
        <v>46</v>
      </c>
      <c r="D90" s="528">
        <v>0</v>
      </c>
      <c r="E90" s="528">
        <v>0</v>
      </c>
      <c r="F90" s="528">
        <v>0</v>
      </c>
      <c r="G90" s="528">
        <v>0</v>
      </c>
      <c r="H90" s="528">
        <v>0</v>
      </c>
      <c r="I90" s="528">
        <v>0</v>
      </c>
      <c r="J90" s="528">
        <v>0</v>
      </c>
      <c r="K90" s="528">
        <v>0</v>
      </c>
      <c r="L90" s="528">
        <v>0</v>
      </c>
      <c r="M90" s="529"/>
      <c r="N90" s="528">
        <v>0</v>
      </c>
      <c r="O90" s="528">
        <v>0</v>
      </c>
      <c r="P90" s="528">
        <v>0</v>
      </c>
      <c r="Q90" s="530">
        <f t="shared" si="5"/>
        <v>0</v>
      </c>
      <c r="R90" s="528">
        <v>0</v>
      </c>
      <c r="S90" s="528">
        <v>0</v>
      </c>
      <c r="T90" s="528">
        <v>0</v>
      </c>
      <c r="U90" s="528">
        <v>0</v>
      </c>
      <c r="V90" s="528">
        <v>0</v>
      </c>
      <c r="W90" s="528">
        <v>0</v>
      </c>
      <c r="X90" s="528">
        <v>0</v>
      </c>
      <c r="Y90" s="530">
        <f t="shared" si="6"/>
        <v>0</v>
      </c>
      <c r="Z90" s="528">
        <v>0</v>
      </c>
      <c r="AA90" s="434">
        <f>+'A1 - korekta'!M90+'A2 - korekta'!Z90+'A3 - korekta'!Q90+'A3 - korekta'!Y90+'A3 - korekta'!Z90</f>
        <v>1.2888919999999999</v>
      </c>
      <c r="AB90" s="129"/>
      <c r="AC90" s="24"/>
    </row>
    <row r="91" spans="1:29" s="8" customFormat="1" ht="24.95" customHeight="1">
      <c r="A91" s="25"/>
      <c r="B91" s="120"/>
      <c r="C91" s="325" t="s">
        <v>55</v>
      </c>
      <c r="D91" s="530">
        <f t="shared" ref="D91:Z91" si="7">+SUM(D88,D79,D76)</f>
        <v>0</v>
      </c>
      <c r="E91" s="530">
        <f t="shared" si="7"/>
        <v>0</v>
      </c>
      <c r="F91" s="530">
        <f t="shared" si="7"/>
        <v>15.768478161999999</v>
      </c>
      <c r="G91" s="530">
        <f t="shared" si="7"/>
        <v>0</v>
      </c>
      <c r="H91" s="530">
        <f t="shared" si="7"/>
        <v>0</v>
      </c>
      <c r="I91" s="530">
        <f t="shared" si="7"/>
        <v>0</v>
      </c>
      <c r="J91" s="530">
        <f t="shared" si="7"/>
        <v>0</v>
      </c>
      <c r="K91" s="530">
        <f t="shared" si="7"/>
        <v>0</v>
      </c>
      <c r="L91" s="530">
        <f t="shared" si="7"/>
        <v>0</v>
      </c>
      <c r="M91" s="531"/>
      <c r="N91" s="530">
        <f t="shared" si="7"/>
        <v>0</v>
      </c>
      <c r="O91" s="530">
        <f t="shared" si="7"/>
        <v>0</v>
      </c>
      <c r="P91" s="530">
        <f t="shared" si="7"/>
        <v>91.793284999999997</v>
      </c>
      <c r="Q91" s="530">
        <f t="shared" si="5"/>
        <v>107.56176316199999</v>
      </c>
      <c r="R91" s="530">
        <f t="shared" si="7"/>
        <v>0</v>
      </c>
      <c r="S91" s="530">
        <f t="shared" si="7"/>
        <v>0</v>
      </c>
      <c r="T91" s="530">
        <f t="shared" si="7"/>
        <v>0</v>
      </c>
      <c r="U91" s="530">
        <f t="shared" si="7"/>
        <v>0</v>
      </c>
      <c r="V91" s="530">
        <f>+SUM(V88,V79,V76)</f>
        <v>0</v>
      </c>
      <c r="W91" s="530">
        <f t="shared" si="7"/>
        <v>0</v>
      </c>
      <c r="X91" s="530">
        <f t="shared" si="7"/>
        <v>0</v>
      </c>
      <c r="Y91" s="530">
        <f t="shared" si="6"/>
        <v>0</v>
      </c>
      <c r="Z91" s="530">
        <f t="shared" si="7"/>
        <v>0</v>
      </c>
      <c r="AA91" s="443">
        <f>+'A1 - korekta'!M91+'A2 - korekta'!Z91+'A3 - korekta'!Q91+'A3 - korekta'!Y91+'A3 - korekta'!Z91</f>
        <v>3921.0173994351203</v>
      </c>
      <c r="AB91" s="107"/>
      <c r="AC91" s="42"/>
    </row>
    <row r="92" spans="1:29" s="176" customFormat="1" ht="16.5" customHeight="1">
      <c r="A92" s="170"/>
      <c r="B92" s="167"/>
      <c r="C92" s="432" t="s">
        <v>56</v>
      </c>
      <c r="D92" s="458">
        <v>0</v>
      </c>
      <c r="E92" s="458">
        <v>0</v>
      </c>
      <c r="F92" s="458">
        <v>0</v>
      </c>
      <c r="G92" s="458">
        <v>0</v>
      </c>
      <c r="H92" s="458">
        <v>0</v>
      </c>
      <c r="I92" s="458">
        <v>0</v>
      </c>
      <c r="J92" s="458">
        <v>0</v>
      </c>
      <c r="K92" s="458">
        <v>0</v>
      </c>
      <c r="L92" s="458">
        <v>0</v>
      </c>
      <c r="M92" s="491"/>
      <c r="N92" s="458">
        <v>0</v>
      </c>
      <c r="O92" s="458">
        <v>0</v>
      </c>
      <c r="P92" s="458">
        <v>0</v>
      </c>
      <c r="Q92" s="458">
        <f t="shared" si="5"/>
        <v>0</v>
      </c>
      <c r="R92" s="458">
        <v>0</v>
      </c>
      <c r="S92" s="458">
        <v>0</v>
      </c>
      <c r="T92" s="458">
        <v>0</v>
      </c>
      <c r="U92" s="458">
        <v>0</v>
      </c>
      <c r="V92" s="458">
        <v>0</v>
      </c>
      <c r="W92" s="458">
        <v>0</v>
      </c>
      <c r="X92" s="458">
        <v>0</v>
      </c>
      <c r="Y92" s="458">
        <f t="shared" si="6"/>
        <v>0</v>
      </c>
      <c r="Z92" s="458">
        <v>0</v>
      </c>
      <c r="AA92" s="172">
        <f>+'A1 - korekta'!M92+'A2 - korekta'!Z92+'A3 - korekta'!Q92+'A3 - korekta'!Y92+'A3 - korekta'!Z92</f>
        <v>0</v>
      </c>
      <c r="AB92" s="173"/>
      <c r="AC92" s="174"/>
    </row>
    <row r="93" spans="1:29" s="176" customFormat="1" ht="16.5" customHeight="1">
      <c r="A93" s="170"/>
      <c r="B93" s="171"/>
      <c r="C93" s="389" t="s">
        <v>57</v>
      </c>
      <c r="D93" s="460">
        <v>0</v>
      </c>
      <c r="E93" s="460">
        <v>0</v>
      </c>
      <c r="F93" s="460">
        <v>0</v>
      </c>
      <c r="G93" s="460">
        <v>0</v>
      </c>
      <c r="H93" s="460">
        <v>0</v>
      </c>
      <c r="I93" s="460">
        <v>0</v>
      </c>
      <c r="J93" s="460">
        <v>0</v>
      </c>
      <c r="K93" s="460">
        <v>0</v>
      </c>
      <c r="L93" s="460">
        <v>0</v>
      </c>
      <c r="M93" s="492"/>
      <c r="N93" s="460">
        <v>0</v>
      </c>
      <c r="O93" s="460">
        <v>0</v>
      </c>
      <c r="P93" s="460">
        <v>0</v>
      </c>
      <c r="Q93" s="458">
        <f t="shared" si="5"/>
        <v>0</v>
      </c>
      <c r="R93" s="460">
        <v>0</v>
      </c>
      <c r="S93" s="460">
        <v>0</v>
      </c>
      <c r="T93" s="460">
        <v>0</v>
      </c>
      <c r="U93" s="460">
        <v>0</v>
      </c>
      <c r="V93" s="460">
        <v>0</v>
      </c>
      <c r="W93" s="460">
        <v>0</v>
      </c>
      <c r="X93" s="460">
        <v>0</v>
      </c>
      <c r="Y93" s="458">
        <f t="shared" si="6"/>
        <v>0</v>
      </c>
      <c r="Z93" s="460">
        <v>0</v>
      </c>
      <c r="AA93" s="172">
        <f>+'A1 - korekta'!M93+'A2 - korekta'!Z93+'A3 - korekta'!Q93+'A3 - korekta'!Y93+'A3 - korekta'!Z93</f>
        <v>0</v>
      </c>
      <c r="AB93" s="175"/>
      <c r="AC93" s="174"/>
    </row>
    <row r="94" spans="1:29" s="8" customFormat="1" ht="36.950000000000003" customHeight="1">
      <c r="A94" s="25"/>
      <c r="B94" s="106"/>
      <c r="C94" s="333" t="s">
        <v>66</v>
      </c>
      <c r="D94" s="195"/>
      <c r="E94" s="195"/>
      <c r="F94" s="195"/>
      <c r="G94" s="195"/>
      <c r="H94" s="195"/>
      <c r="I94" s="195"/>
      <c r="J94" s="195"/>
      <c r="K94" s="195"/>
      <c r="L94" s="195"/>
      <c r="M94" s="494"/>
      <c r="N94" s="195"/>
      <c r="O94" s="195"/>
      <c r="P94" s="195"/>
      <c r="Q94" s="194"/>
      <c r="R94" s="195"/>
      <c r="S94" s="195"/>
      <c r="T94" s="195"/>
      <c r="U94" s="195"/>
      <c r="V94" s="195"/>
      <c r="W94" s="195"/>
      <c r="X94" s="195"/>
      <c r="Y94" s="194"/>
      <c r="Z94" s="195"/>
      <c r="AA94" s="85"/>
      <c r="AB94" s="107"/>
      <c r="AC94" s="42"/>
    </row>
    <row r="95" spans="1:29" s="8" customFormat="1" ht="24.95" customHeight="1">
      <c r="A95" s="25"/>
      <c r="B95" s="106"/>
      <c r="C95" s="333" t="s">
        <v>67</v>
      </c>
      <c r="D95" s="195"/>
      <c r="E95" s="195"/>
      <c r="F95" s="195"/>
      <c r="G95" s="195"/>
      <c r="H95" s="195"/>
      <c r="I95" s="195"/>
      <c r="J95" s="195"/>
      <c r="K95" s="195"/>
      <c r="L95" s="195"/>
      <c r="M95" s="494"/>
      <c r="N95" s="195"/>
      <c r="O95" s="195"/>
      <c r="P95" s="195"/>
      <c r="Q95" s="194"/>
      <c r="R95" s="195"/>
      <c r="S95" s="195"/>
      <c r="T95" s="195"/>
      <c r="U95" s="195"/>
      <c r="V95" s="195"/>
      <c r="W95" s="195"/>
      <c r="X95" s="195"/>
      <c r="Y95" s="194"/>
      <c r="Z95" s="195"/>
      <c r="AA95" s="85"/>
      <c r="AB95" s="107"/>
      <c r="AC95" s="42"/>
    </row>
    <row r="96" spans="1:29" s="7" customFormat="1" ht="16.5" customHeight="1">
      <c r="A96" s="28"/>
      <c r="B96" s="101"/>
      <c r="C96" s="324" t="s">
        <v>44</v>
      </c>
      <c r="D96" s="528">
        <v>0</v>
      </c>
      <c r="E96" s="528">
        <v>0</v>
      </c>
      <c r="F96" s="528">
        <v>0.10008300000000001</v>
      </c>
      <c r="G96" s="528">
        <v>0</v>
      </c>
      <c r="H96" s="528">
        <v>0</v>
      </c>
      <c r="I96" s="528">
        <v>4.2916999999999997E-2</v>
      </c>
      <c r="J96" s="528">
        <v>0</v>
      </c>
      <c r="K96" s="528">
        <v>0</v>
      </c>
      <c r="L96" s="528">
        <v>0</v>
      </c>
      <c r="M96" s="529"/>
      <c r="N96" s="528">
        <v>0</v>
      </c>
      <c r="O96" s="528">
        <v>0</v>
      </c>
      <c r="P96" s="528">
        <v>0</v>
      </c>
      <c r="Q96" s="530">
        <f t="shared" si="5"/>
        <v>0.14300000000000002</v>
      </c>
      <c r="R96" s="528">
        <v>0</v>
      </c>
      <c r="S96" s="528">
        <v>0</v>
      </c>
      <c r="T96" s="528">
        <v>0</v>
      </c>
      <c r="U96" s="528">
        <v>0</v>
      </c>
      <c r="V96" s="528">
        <v>0</v>
      </c>
      <c r="W96" s="528">
        <v>0</v>
      </c>
      <c r="X96" s="528">
        <v>0</v>
      </c>
      <c r="Y96" s="530">
        <f t="shared" si="6"/>
        <v>0</v>
      </c>
      <c r="Z96" s="528">
        <v>4.5789999999999997E-2</v>
      </c>
      <c r="AA96" s="434">
        <f>+'A1 - korekta'!M96+'A2 - korekta'!Z96+'A3 - korekta'!Q96+'A3 - korekta'!Y96+'A3 - korekta'!Z96</f>
        <v>390.03673996738576</v>
      </c>
      <c r="AB96" s="129"/>
      <c r="AC96" s="24"/>
    </row>
    <row r="97" spans="1:30" s="7" customFormat="1" ht="16.5" customHeight="1">
      <c r="A97" s="28"/>
      <c r="B97" s="103"/>
      <c r="C97" s="327" t="s">
        <v>45</v>
      </c>
      <c r="D97" s="528">
        <v>0</v>
      </c>
      <c r="E97" s="528">
        <v>0</v>
      </c>
      <c r="F97" s="528">
        <v>0</v>
      </c>
      <c r="G97" s="528">
        <v>0</v>
      </c>
      <c r="H97" s="528">
        <v>0</v>
      </c>
      <c r="I97" s="528">
        <v>0</v>
      </c>
      <c r="J97" s="528">
        <v>0</v>
      </c>
      <c r="K97" s="528">
        <v>0</v>
      </c>
      <c r="L97" s="528">
        <v>0</v>
      </c>
      <c r="M97" s="529"/>
      <c r="N97" s="528">
        <v>0</v>
      </c>
      <c r="O97" s="528">
        <v>0</v>
      </c>
      <c r="P97" s="528">
        <v>0</v>
      </c>
      <c r="Q97" s="530">
        <f t="shared" si="5"/>
        <v>0</v>
      </c>
      <c r="R97" s="528">
        <v>0</v>
      </c>
      <c r="S97" s="528">
        <v>0</v>
      </c>
      <c r="T97" s="528">
        <v>0</v>
      </c>
      <c r="U97" s="528">
        <v>0</v>
      </c>
      <c r="V97" s="528">
        <v>0</v>
      </c>
      <c r="W97" s="528">
        <v>0</v>
      </c>
      <c r="X97" s="528">
        <v>0</v>
      </c>
      <c r="Y97" s="530">
        <f t="shared" si="6"/>
        <v>0</v>
      </c>
      <c r="Z97" s="528">
        <v>0</v>
      </c>
      <c r="AA97" s="434">
        <f>+'A1 - korekta'!M97+'A2 - korekta'!Z97+'A3 - korekta'!Q97+'A3 - korekta'!Y97+'A3 - korekta'!Z97</f>
        <v>7.6617133505582764</v>
      </c>
      <c r="AB97" s="129"/>
      <c r="AC97" s="24"/>
    </row>
    <row r="98" spans="1:30" s="7" customFormat="1" ht="16.5" customHeight="1">
      <c r="A98" s="28"/>
      <c r="B98" s="103"/>
      <c r="C98" s="327" t="s">
        <v>46</v>
      </c>
      <c r="D98" s="528">
        <v>0</v>
      </c>
      <c r="E98" s="528">
        <v>0</v>
      </c>
      <c r="F98" s="528">
        <v>0.10008300000000001</v>
      </c>
      <c r="G98" s="528">
        <v>0</v>
      </c>
      <c r="H98" s="528">
        <v>0</v>
      </c>
      <c r="I98" s="528">
        <v>4.2916999999999997E-2</v>
      </c>
      <c r="J98" s="528">
        <v>0</v>
      </c>
      <c r="K98" s="528">
        <v>0</v>
      </c>
      <c r="L98" s="528">
        <v>0</v>
      </c>
      <c r="M98" s="529"/>
      <c r="N98" s="528">
        <v>0</v>
      </c>
      <c r="O98" s="528">
        <v>0</v>
      </c>
      <c r="P98" s="528">
        <v>0</v>
      </c>
      <c r="Q98" s="530">
        <f t="shared" si="5"/>
        <v>0.14300000000000002</v>
      </c>
      <c r="R98" s="528">
        <v>0</v>
      </c>
      <c r="S98" s="528">
        <v>0</v>
      </c>
      <c r="T98" s="528">
        <v>0</v>
      </c>
      <c r="U98" s="528">
        <v>0</v>
      </c>
      <c r="V98" s="528">
        <v>0</v>
      </c>
      <c r="W98" s="528">
        <v>0</v>
      </c>
      <c r="X98" s="528">
        <v>0</v>
      </c>
      <c r="Y98" s="530">
        <f t="shared" si="6"/>
        <v>0</v>
      </c>
      <c r="Z98" s="528">
        <v>4.5789999999999997E-2</v>
      </c>
      <c r="AA98" s="434">
        <f>+'A1 - korekta'!M98+'A2 - korekta'!Z98+'A3 - korekta'!Q98+'A3 - korekta'!Y98+'A3 - korekta'!Z98</f>
        <v>382.37502661682748</v>
      </c>
      <c r="AB98" s="129"/>
      <c r="AC98" s="24"/>
    </row>
    <row r="99" spans="1:30" s="7" customFormat="1" ht="16.5" customHeight="1">
      <c r="A99" s="28"/>
      <c r="B99" s="101"/>
      <c r="C99" s="324" t="s">
        <v>47</v>
      </c>
      <c r="D99" s="528">
        <v>0</v>
      </c>
      <c r="E99" s="528">
        <v>0</v>
      </c>
      <c r="F99" s="528">
        <v>0</v>
      </c>
      <c r="G99" s="528">
        <v>0</v>
      </c>
      <c r="H99" s="528">
        <v>0</v>
      </c>
      <c r="I99" s="528">
        <v>0</v>
      </c>
      <c r="J99" s="528">
        <v>0</v>
      </c>
      <c r="K99" s="528">
        <v>0</v>
      </c>
      <c r="L99" s="528">
        <v>0</v>
      </c>
      <c r="M99" s="529"/>
      <c r="N99" s="528">
        <v>0</v>
      </c>
      <c r="O99" s="528">
        <v>0</v>
      </c>
      <c r="P99" s="528">
        <v>0</v>
      </c>
      <c r="Q99" s="530">
        <f t="shared" si="5"/>
        <v>0</v>
      </c>
      <c r="R99" s="528">
        <v>0</v>
      </c>
      <c r="S99" s="528">
        <v>0</v>
      </c>
      <c r="T99" s="528">
        <v>0</v>
      </c>
      <c r="U99" s="528">
        <v>0</v>
      </c>
      <c r="V99" s="528">
        <v>0</v>
      </c>
      <c r="W99" s="528">
        <v>0</v>
      </c>
      <c r="X99" s="528">
        <v>0</v>
      </c>
      <c r="Y99" s="530">
        <f t="shared" si="6"/>
        <v>0</v>
      </c>
      <c r="Z99" s="528">
        <v>0</v>
      </c>
      <c r="AA99" s="434">
        <f>+'A1 - korekta'!M99+'A2 - korekta'!Z99+'A3 - korekta'!Q99+'A3 - korekta'!Y99+'A3 - korekta'!Z99</f>
        <v>49.218396301125793</v>
      </c>
      <c r="AB99" s="129"/>
      <c r="AC99" s="24"/>
    </row>
    <row r="100" spans="1:30" s="7" customFormat="1" ht="16.5" customHeight="1">
      <c r="A100" s="28"/>
      <c r="B100" s="101"/>
      <c r="C100" s="327" t="s">
        <v>45</v>
      </c>
      <c r="D100" s="528">
        <v>0</v>
      </c>
      <c r="E100" s="528">
        <v>0</v>
      </c>
      <c r="F100" s="528">
        <v>0</v>
      </c>
      <c r="G100" s="528">
        <v>0</v>
      </c>
      <c r="H100" s="528">
        <v>0</v>
      </c>
      <c r="I100" s="528">
        <v>0</v>
      </c>
      <c r="J100" s="528">
        <v>0</v>
      </c>
      <c r="K100" s="528">
        <v>0</v>
      </c>
      <c r="L100" s="528">
        <v>0</v>
      </c>
      <c r="M100" s="529"/>
      <c r="N100" s="528">
        <v>0</v>
      </c>
      <c r="O100" s="528">
        <v>0</v>
      </c>
      <c r="P100" s="528">
        <v>0</v>
      </c>
      <c r="Q100" s="530">
        <f t="shared" si="5"/>
        <v>0</v>
      </c>
      <c r="R100" s="528">
        <v>0</v>
      </c>
      <c r="S100" s="528">
        <v>0</v>
      </c>
      <c r="T100" s="528">
        <v>0</v>
      </c>
      <c r="U100" s="528">
        <v>0</v>
      </c>
      <c r="V100" s="528">
        <v>0</v>
      </c>
      <c r="W100" s="528">
        <v>0</v>
      </c>
      <c r="X100" s="528">
        <v>0</v>
      </c>
      <c r="Y100" s="530">
        <f t="shared" si="6"/>
        <v>0</v>
      </c>
      <c r="Z100" s="528">
        <v>0</v>
      </c>
      <c r="AA100" s="434">
        <f>+'A1 - korekta'!M100+'A2 - korekta'!Z100+'A3 - korekta'!Q100+'A3 - korekta'!Y100+'A3 - korekta'!Z100</f>
        <v>0</v>
      </c>
      <c r="AB100" s="129"/>
      <c r="AC100" s="24"/>
    </row>
    <row r="101" spans="1:30" s="7" customFormat="1" ht="16.5" customHeight="1">
      <c r="A101" s="28"/>
      <c r="B101" s="101"/>
      <c r="C101" s="327" t="s">
        <v>46</v>
      </c>
      <c r="D101" s="528">
        <v>0</v>
      </c>
      <c r="E101" s="528">
        <v>0</v>
      </c>
      <c r="F101" s="528">
        <v>0</v>
      </c>
      <c r="G101" s="528">
        <v>0</v>
      </c>
      <c r="H101" s="528">
        <v>0</v>
      </c>
      <c r="I101" s="528">
        <v>0</v>
      </c>
      <c r="J101" s="528">
        <v>0</v>
      </c>
      <c r="K101" s="528">
        <v>0</v>
      </c>
      <c r="L101" s="528">
        <v>0</v>
      </c>
      <c r="M101" s="529"/>
      <c r="N101" s="528">
        <v>0</v>
      </c>
      <c r="O101" s="528">
        <v>0</v>
      </c>
      <c r="P101" s="528">
        <v>0</v>
      </c>
      <c r="Q101" s="530">
        <f t="shared" si="5"/>
        <v>0</v>
      </c>
      <c r="R101" s="528">
        <v>0</v>
      </c>
      <c r="S101" s="528">
        <v>0</v>
      </c>
      <c r="T101" s="528">
        <v>0</v>
      </c>
      <c r="U101" s="528">
        <v>0</v>
      </c>
      <c r="V101" s="528">
        <v>0</v>
      </c>
      <c r="W101" s="528">
        <v>0</v>
      </c>
      <c r="X101" s="528">
        <v>0</v>
      </c>
      <c r="Y101" s="530">
        <f t="shared" si="6"/>
        <v>0</v>
      </c>
      <c r="Z101" s="528">
        <v>0</v>
      </c>
      <c r="AA101" s="434">
        <f>+'A1 - korekta'!M101+'A2 - korekta'!Z101+'A3 - korekta'!Q101+'A3 - korekta'!Y101+'A3 - korekta'!Z101</f>
        <v>49.218396301125793</v>
      </c>
      <c r="AB101" s="129"/>
      <c r="AC101" s="24"/>
    </row>
    <row r="102" spans="1:30" s="8" customFormat="1" ht="16.5" customHeight="1">
      <c r="A102" s="25"/>
      <c r="B102" s="117"/>
      <c r="C102" s="328" t="s">
        <v>48</v>
      </c>
      <c r="D102" s="528">
        <v>0</v>
      </c>
      <c r="E102" s="528">
        <v>0</v>
      </c>
      <c r="F102" s="528">
        <v>0</v>
      </c>
      <c r="G102" s="528">
        <v>0</v>
      </c>
      <c r="H102" s="528">
        <v>0</v>
      </c>
      <c r="I102" s="528">
        <v>0</v>
      </c>
      <c r="J102" s="528">
        <v>0</v>
      </c>
      <c r="K102" s="528">
        <v>0</v>
      </c>
      <c r="L102" s="528">
        <v>0</v>
      </c>
      <c r="M102" s="529"/>
      <c r="N102" s="528">
        <v>0</v>
      </c>
      <c r="O102" s="528">
        <v>0</v>
      </c>
      <c r="P102" s="528">
        <v>0</v>
      </c>
      <c r="Q102" s="530">
        <f t="shared" si="5"/>
        <v>0</v>
      </c>
      <c r="R102" s="528">
        <v>0</v>
      </c>
      <c r="S102" s="528">
        <v>0</v>
      </c>
      <c r="T102" s="528">
        <v>0</v>
      </c>
      <c r="U102" s="528">
        <v>0</v>
      </c>
      <c r="V102" s="528">
        <v>0</v>
      </c>
      <c r="W102" s="528">
        <v>0</v>
      </c>
      <c r="X102" s="528">
        <v>0</v>
      </c>
      <c r="Y102" s="530">
        <f t="shared" si="6"/>
        <v>0</v>
      </c>
      <c r="Z102" s="528">
        <v>0</v>
      </c>
      <c r="AA102" s="434">
        <f>+'A1 - korekta'!M102+'A2 - korekta'!Z102+'A3 - korekta'!Q102+'A3 - korekta'!Y102+'A3 - korekta'!Z102</f>
        <v>49.218396301125793</v>
      </c>
      <c r="AB102" s="130"/>
      <c r="AC102" s="42"/>
    </row>
    <row r="103" spans="1:30" s="7" customFormat="1" ht="16.5" customHeight="1">
      <c r="A103" s="28"/>
      <c r="B103" s="103"/>
      <c r="C103" s="327" t="s">
        <v>49</v>
      </c>
      <c r="D103" s="528">
        <v>0</v>
      </c>
      <c r="E103" s="528">
        <v>0</v>
      </c>
      <c r="F103" s="528">
        <v>0</v>
      </c>
      <c r="G103" s="528">
        <v>0</v>
      </c>
      <c r="H103" s="528">
        <v>0</v>
      </c>
      <c r="I103" s="528">
        <v>0</v>
      </c>
      <c r="J103" s="528">
        <v>0</v>
      </c>
      <c r="K103" s="528">
        <v>0</v>
      </c>
      <c r="L103" s="528">
        <v>0</v>
      </c>
      <c r="M103" s="529"/>
      <c r="N103" s="528">
        <v>0</v>
      </c>
      <c r="O103" s="528">
        <v>0</v>
      </c>
      <c r="P103" s="528">
        <v>0</v>
      </c>
      <c r="Q103" s="530">
        <f t="shared" si="5"/>
        <v>0</v>
      </c>
      <c r="R103" s="528">
        <v>0</v>
      </c>
      <c r="S103" s="528">
        <v>0</v>
      </c>
      <c r="T103" s="528">
        <v>0</v>
      </c>
      <c r="U103" s="528">
        <v>0</v>
      </c>
      <c r="V103" s="528">
        <v>0</v>
      </c>
      <c r="W103" s="528">
        <v>0</v>
      </c>
      <c r="X103" s="528">
        <v>0</v>
      </c>
      <c r="Y103" s="530">
        <f t="shared" si="6"/>
        <v>0</v>
      </c>
      <c r="Z103" s="528">
        <v>0</v>
      </c>
      <c r="AA103" s="434">
        <f>+'A1 - korekta'!M103+'A2 - korekta'!Z103+'A3 - korekta'!Q103+'A3 - korekta'!Y103+'A3 - korekta'!Z103</f>
        <v>0</v>
      </c>
      <c r="AB103" s="129"/>
      <c r="AC103" s="24"/>
    </row>
    <row r="104" spans="1:30" s="7" customFormat="1" ht="16.5" customHeight="1">
      <c r="A104" s="28"/>
      <c r="B104" s="103"/>
      <c r="C104" s="327" t="s">
        <v>50</v>
      </c>
      <c r="D104" s="528">
        <v>0</v>
      </c>
      <c r="E104" s="528">
        <v>0</v>
      </c>
      <c r="F104" s="528">
        <v>0</v>
      </c>
      <c r="G104" s="528">
        <v>0</v>
      </c>
      <c r="H104" s="528">
        <v>0</v>
      </c>
      <c r="I104" s="528">
        <v>0</v>
      </c>
      <c r="J104" s="528">
        <v>0</v>
      </c>
      <c r="K104" s="528">
        <v>0</v>
      </c>
      <c r="L104" s="528">
        <v>0</v>
      </c>
      <c r="M104" s="529"/>
      <c r="N104" s="528">
        <v>0</v>
      </c>
      <c r="O104" s="528">
        <v>0</v>
      </c>
      <c r="P104" s="528">
        <v>0</v>
      </c>
      <c r="Q104" s="530">
        <f t="shared" si="5"/>
        <v>0</v>
      </c>
      <c r="R104" s="528">
        <v>0</v>
      </c>
      <c r="S104" s="528">
        <v>0</v>
      </c>
      <c r="T104" s="528">
        <v>0</v>
      </c>
      <c r="U104" s="528">
        <v>0</v>
      </c>
      <c r="V104" s="528">
        <v>0</v>
      </c>
      <c r="W104" s="528">
        <v>0</v>
      </c>
      <c r="X104" s="528">
        <v>0</v>
      </c>
      <c r="Y104" s="530">
        <f t="shared" si="6"/>
        <v>0</v>
      </c>
      <c r="Z104" s="528">
        <v>0</v>
      </c>
      <c r="AA104" s="434">
        <f>+'A1 - korekta'!M104+'A2 - korekta'!Z104+'A3 - korekta'!Q104+'A3 - korekta'!Y104+'A3 - korekta'!Z104</f>
        <v>0</v>
      </c>
      <c r="AB104" s="129"/>
      <c r="AC104" s="24"/>
    </row>
    <row r="105" spans="1:30" s="7" customFormat="1" ht="16.5" customHeight="1">
      <c r="A105" s="28"/>
      <c r="B105" s="103"/>
      <c r="C105" s="327" t="s">
        <v>51</v>
      </c>
      <c r="D105" s="528">
        <v>0</v>
      </c>
      <c r="E105" s="528">
        <v>0</v>
      </c>
      <c r="F105" s="528">
        <v>0</v>
      </c>
      <c r="G105" s="528">
        <v>0</v>
      </c>
      <c r="H105" s="528">
        <v>0</v>
      </c>
      <c r="I105" s="528">
        <v>0</v>
      </c>
      <c r="J105" s="528">
        <v>0</v>
      </c>
      <c r="K105" s="528">
        <v>0</v>
      </c>
      <c r="L105" s="528">
        <v>0</v>
      </c>
      <c r="M105" s="529"/>
      <c r="N105" s="528">
        <v>0</v>
      </c>
      <c r="O105" s="528">
        <v>0</v>
      </c>
      <c r="P105" s="528">
        <v>0</v>
      </c>
      <c r="Q105" s="530">
        <f t="shared" si="5"/>
        <v>0</v>
      </c>
      <c r="R105" s="528">
        <v>0</v>
      </c>
      <c r="S105" s="528">
        <v>0</v>
      </c>
      <c r="T105" s="528">
        <v>0</v>
      </c>
      <c r="U105" s="528">
        <v>0</v>
      </c>
      <c r="V105" s="528">
        <v>0</v>
      </c>
      <c r="W105" s="528">
        <v>0</v>
      </c>
      <c r="X105" s="528">
        <v>0</v>
      </c>
      <c r="Y105" s="530">
        <f t="shared" si="6"/>
        <v>0</v>
      </c>
      <c r="Z105" s="528">
        <v>0</v>
      </c>
      <c r="AA105" s="434">
        <f>+'A1 - korekta'!M105+'A2 - korekta'!Z105+'A3 - korekta'!Q105+'A3 - korekta'!Y105+'A3 - korekta'!Z105</f>
        <v>0</v>
      </c>
      <c r="AB105" s="129"/>
      <c r="AC105" s="24"/>
    </row>
    <row r="106" spans="1:30" s="7" customFormat="1" ht="16.5" customHeight="1">
      <c r="A106" s="28"/>
      <c r="B106" s="103"/>
      <c r="C106" s="329" t="s">
        <v>52</v>
      </c>
      <c r="D106" s="528">
        <v>0</v>
      </c>
      <c r="E106" s="528">
        <v>0</v>
      </c>
      <c r="F106" s="528">
        <v>0</v>
      </c>
      <c r="G106" s="528">
        <v>0</v>
      </c>
      <c r="H106" s="528">
        <v>0</v>
      </c>
      <c r="I106" s="528">
        <v>0</v>
      </c>
      <c r="J106" s="528">
        <v>0</v>
      </c>
      <c r="K106" s="528">
        <v>0</v>
      </c>
      <c r="L106" s="528">
        <v>0</v>
      </c>
      <c r="M106" s="529"/>
      <c r="N106" s="528">
        <v>0</v>
      </c>
      <c r="O106" s="528">
        <v>0</v>
      </c>
      <c r="P106" s="528">
        <v>0</v>
      </c>
      <c r="Q106" s="530">
        <f t="shared" si="5"/>
        <v>0</v>
      </c>
      <c r="R106" s="528">
        <v>0</v>
      </c>
      <c r="S106" s="528">
        <v>0</v>
      </c>
      <c r="T106" s="528">
        <v>0</v>
      </c>
      <c r="U106" s="528">
        <v>0</v>
      </c>
      <c r="V106" s="528">
        <v>0</v>
      </c>
      <c r="W106" s="528">
        <v>0</v>
      </c>
      <c r="X106" s="528">
        <v>0</v>
      </c>
      <c r="Y106" s="530">
        <f t="shared" si="6"/>
        <v>0</v>
      </c>
      <c r="Z106" s="528">
        <v>0</v>
      </c>
      <c r="AA106" s="434">
        <f>+'A1 - korekta'!M106+'A2 - korekta'!Z106+'A3 - korekta'!Q106+'A3 - korekta'!Y106+'A3 - korekta'!Z106</f>
        <v>0</v>
      </c>
      <c r="AB106" s="129"/>
      <c r="AC106" s="24"/>
    </row>
    <row r="107" spans="1:30" s="7" customFormat="1" ht="16.5" customHeight="1">
      <c r="A107" s="28"/>
      <c r="B107" s="103"/>
      <c r="C107" s="330" t="s">
        <v>53</v>
      </c>
      <c r="D107" s="528"/>
      <c r="E107" s="528"/>
      <c r="F107" s="528"/>
      <c r="G107" s="528"/>
      <c r="H107" s="528"/>
      <c r="I107" s="528"/>
      <c r="J107" s="528"/>
      <c r="K107" s="528"/>
      <c r="L107" s="528"/>
      <c r="M107" s="529"/>
      <c r="N107" s="528"/>
      <c r="O107" s="528"/>
      <c r="P107" s="528"/>
      <c r="Q107" s="530">
        <f t="shared" si="5"/>
        <v>0</v>
      </c>
      <c r="R107" s="528"/>
      <c r="S107" s="528"/>
      <c r="T107" s="528"/>
      <c r="U107" s="528"/>
      <c r="V107" s="528"/>
      <c r="W107" s="528"/>
      <c r="X107" s="528"/>
      <c r="Y107" s="530">
        <f t="shared" si="6"/>
        <v>0</v>
      </c>
      <c r="Z107" s="528"/>
      <c r="AA107" s="434">
        <f>+'A1 - korekta'!M107+'A2 - korekta'!Z107+'A3 - korekta'!Q107+'A3 - korekta'!Y107+'A3 - korekta'!Z107</f>
        <v>0</v>
      </c>
      <c r="AB107" s="129"/>
      <c r="AC107" s="24"/>
    </row>
    <row r="108" spans="1:30" s="8" customFormat="1" ht="16.5" customHeight="1">
      <c r="A108" s="25"/>
      <c r="B108" s="117"/>
      <c r="C108" s="325" t="s">
        <v>54</v>
      </c>
      <c r="D108" s="528">
        <v>0</v>
      </c>
      <c r="E108" s="528">
        <v>0</v>
      </c>
      <c r="F108" s="528">
        <v>0</v>
      </c>
      <c r="G108" s="528">
        <v>0</v>
      </c>
      <c r="H108" s="528">
        <v>0</v>
      </c>
      <c r="I108" s="528">
        <v>0</v>
      </c>
      <c r="J108" s="528">
        <v>0</v>
      </c>
      <c r="K108" s="528">
        <v>0</v>
      </c>
      <c r="L108" s="528">
        <v>0</v>
      </c>
      <c r="M108" s="529"/>
      <c r="N108" s="528">
        <v>0</v>
      </c>
      <c r="O108" s="528">
        <v>0</v>
      </c>
      <c r="P108" s="528">
        <v>0</v>
      </c>
      <c r="Q108" s="530">
        <f t="shared" si="5"/>
        <v>0</v>
      </c>
      <c r="R108" s="528">
        <v>0</v>
      </c>
      <c r="S108" s="528">
        <v>0</v>
      </c>
      <c r="T108" s="528">
        <v>0</v>
      </c>
      <c r="U108" s="528">
        <v>0</v>
      </c>
      <c r="V108" s="528">
        <v>0</v>
      </c>
      <c r="W108" s="528">
        <v>0</v>
      </c>
      <c r="X108" s="528">
        <v>0</v>
      </c>
      <c r="Y108" s="530">
        <f t="shared" si="6"/>
        <v>0</v>
      </c>
      <c r="Z108" s="528">
        <v>0</v>
      </c>
      <c r="AA108" s="434">
        <f>+'A1 - korekta'!M108+'A2 - korekta'!Z108+'A3 - korekta'!Q108+'A3 - korekta'!Y108+'A3 - korekta'!Z108</f>
        <v>223.70871948679638</v>
      </c>
      <c r="AB108" s="130"/>
      <c r="AC108" s="42"/>
    </row>
    <row r="109" spans="1:30" s="11" customFormat="1" ht="16.5" customHeight="1">
      <c r="A109" s="38"/>
      <c r="B109" s="118"/>
      <c r="C109" s="327" t="s">
        <v>45</v>
      </c>
      <c r="D109" s="530">
        <v>0</v>
      </c>
      <c r="E109" s="530">
        <v>0</v>
      </c>
      <c r="F109" s="530">
        <v>0</v>
      </c>
      <c r="G109" s="530">
        <v>0</v>
      </c>
      <c r="H109" s="530">
        <v>0</v>
      </c>
      <c r="I109" s="530">
        <v>0</v>
      </c>
      <c r="J109" s="530">
        <v>0</v>
      </c>
      <c r="K109" s="530">
        <v>0</v>
      </c>
      <c r="L109" s="530">
        <v>0</v>
      </c>
      <c r="M109" s="531"/>
      <c r="N109" s="530">
        <v>0</v>
      </c>
      <c r="O109" s="530">
        <v>0</v>
      </c>
      <c r="P109" s="530">
        <v>0</v>
      </c>
      <c r="Q109" s="530">
        <f t="shared" si="5"/>
        <v>0</v>
      </c>
      <c r="R109" s="530">
        <v>0</v>
      </c>
      <c r="S109" s="530">
        <v>0</v>
      </c>
      <c r="T109" s="530">
        <v>0</v>
      </c>
      <c r="U109" s="530">
        <v>0</v>
      </c>
      <c r="V109" s="530">
        <v>0</v>
      </c>
      <c r="W109" s="530">
        <v>0</v>
      </c>
      <c r="X109" s="530">
        <v>0</v>
      </c>
      <c r="Y109" s="530">
        <f t="shared" si="6"/>
        <v>0</v>
      </c>
      <c r="Z109" s="530">
        <v>0</v>
      </c>
      <c r="AA109" s="434">
        <f>+'A1 - korekta'!M109+'A2 - korekta'!Z109+'A3 - korekta'!Q109+'A3 - korekta'!Y109+'A3 - korekta'!Z109</f>
        <v>223.70871948679638</v>
      </c>
      <c r="AB109" s="131"/>
      <c r="AC109" s="43"/>
      <c r="AD109" s="7"/>
    </row>
    <row r="110" spans="1:30" s="7" customFormat="1" ht="16.5" customHeight="1">
      <c r="A110" s="28"/>
      <c r="B110" s="103"/>
      <c r="C110" s="327" t="s">
        <v>46</v>
      </c>
      <c r="D110" s="528">
        <v>0</v>
      </c>
      <c r="E110" s="528">
        <v>0</v>
      </c>
      <c r="F110" s="528">
        <v>0</v>
      </c>
      <c r="G110" s="528">
        <v>0</v>
      </c>
      <c r="H110" s="528">
        <v>0</v>
      </c>
      <c r="I110" s="528">
        <v>0</v>
      </c>
      <c r="J110" s="528">
        <v>0</v>
      </c>
      <c r="K110" s="528">
        <v>0</v>
      </c>
      <c r="L110" s="528">
        <v>0</v>
      </c>
      <c r="M110" s="529"/>
      <c r="N110" s="528">
        <v>0</v>
      </c>
      <c r="O110" s="528">
        <v>0</v>
      </c>
      <c r="P110" s="528">
        <v>0</v>
      </c>
      <c r="Q110" s="530">
        <f t="shared" si="5"/>
        <v>0</v>
      </c>
      <c r="R110" s="528">
        <v>0</v>
      </c>
      <c r="S110" s="528">
        <v>0</v>
      </c>
      <c r="T110" s="528">
        <v>0</v>
      </c>
      <c r="U110" s="528">
        <v>0</v>
      </c>
      <c r="V110" s="528">
        <v>0</v>
      </c>
      <c r="W110" s="528">
        <v>0</v>
      </c>
      <c r="X110" s="528">
        <v>0</v>
      </c>
      <c r="Y110" s="530">
        <f t="shared" si="6"/>
        <v>0</v>
      </c>
      <c r="Z110" s="528">
        <v>0</v>
      </c>
      <c r="AA110" s="434">
        <f>+'A1 - korekta'!M110+'A2 - korekta'!Z110+'A3 - korekta'!Q110+'A3 - korekta'!Y110+'A3 - korekta'!Z110</f>
        <v>0</v>
      </c>
      <c r="AB110" s="129"/>
      <c r="AC110" s="24"/>
    </row>
    <row r="111" spans="1:30" s="8" customFormat="1" ht="24.95" customHeight="1">
      <c r="A111" s="25"/>
      <c r="B111" s="120"/>
      <c r="C111" s="325" t="s">
        <v>55</v>
      </c>
      <c r="D111" s="530">
        <f t="shared" ref="D111:Z111" si="8">+SUM(D108,D99,D96)</f>
        <v>0</v>
      </c>
      <c r="E111" s="530">
        <f t="shared" si="8"/>
        <v>0</v>
      </c>
      <c r="F111" s="530">
        <f t="shared" si="8"/>
        <v>0.10008300000000001</v>
      </c>
      <c r="G111" s="530">
        <f t="shared" si="8"/>
        <v>0</v>
      </c>
      <c r="H111" s="530">
        <f t="shared" si="8"/>
        <v>0</v>
      </c>
      <c r="I111" s="530">
        <f t="shared" si="8"/>
        <v>4.2916999999999997E-2</v>
      </c>
      <c r="J111" s="530">
        <f t="shared" si="8"/>
        <v>0</v>
      </c>
      <c r="K111" s="530">
        <f t="shared" si="8"/>
        <v>0</v>
      </c>
      <c r="L111" s="530">
        <f t="shared" si="8"/>
        <v>0</v>
      </c>
      <c r="M111" s="531"/>
      <c r="N111" s="530">
        <f t="shared" si="8"/>
        <v>0</v>
      </c>
      <c r="O111" s="530">
        <f t="shared" si="8"/>
        <v>0</v>
      </c>
      <c r="P111" s="530">
        <f t="shared" si="8"/>
        <v>0</v>
      </c>
      <c r="Q111" s="530">
        <f t="shared" si="5"/>
        <v>0.14300000000000002</v>
      </c>
      <c r="R111" s="530">
        <f t="shared" si="8"/>
        <v>0</v>
      </c>
      <c r="S111" s="530">
        <f t="shared" si="8"/>
        <v>0</v>
      </c>
      <c r="T111" s="530">
        <f t="shared" si="8"/>
        <v>0</v>
      </c>
      <c r="U111" s="530">
        <f t="shared" si="8"/>
        <v>0</v>
      </c>
      <c r="V111" s="530">
        <f>+SUM(V108,V99,V96)</f>
        <v>0</v>
      </c>
      <c r="W111" s="530">
        <f t="shared" si="8"/>
        <v>0</v>
      </c>
      <c r="X111" s="530">
        <f t="shared" si="8"/>
        <v>0</v>
      </c>
      <c r="Y111" s="530">
        <f t="shared" si="6"/>
        <v>0</v>
      </c>
      <c r="Z111" s="530">
        <f t="shared" si="8"/>
        <v>4.5789999999999997E-2</v>
      </c>
      <c r="AA111" s="434">
        <f>+'A1 - korekta'!M111+'A2 - korekta'!Z111+'A3 - korekta'!Q111+'A3 - korekta'!Y111+'A3 - korekta'!Z111</f>
        <v>662.96385575530792</v>
      </c>
      <c r="AB111" s="107"/>
      <c r="AC111" s="42"/>
    </row>
    <row r="112" spans="1:30" s="176" customFormat="1" ht="16.5" customHeight="1">
      <c r="A112" s="170"/>
      <c r="B112" s="167"/>
      <c r="C112" s="331" t="s">
        <v>56</v>
      </c>
      <c r="D112" s="450">
        <v>0</v>
      </c>
      <c r="E112" s="450">
        <v>0</v>
      </c>
      <c r="F112" s="450">
        <v>0</v>
      </c>
      <c r="G112" s="450">
        <v>0</v>
      </c>
      <c r="H112" s="450">
        <v>0</v>
      </c>
      <c r="I112" s="450">
        <v>0</v>
      </c>
      <c r="J112" s="450">
        <v>0</v>
      </c>
      <c r="K112" s="450">
        <v>0</v>
      </c>
      <c r="L112" s="450">
        <v>0</v>
      </c>
      <c r="M112" s="490"/>
      <c r="N112" s="450">
        <v>0</v>
      </c>
      <c r="O112" s="450">
        <v>0</v>
      </c>
      <c r="P112" s="450">
        <v>0</v>
      </c>
      <c r="Q112" s="450">
        <f t="shared" si="5"/>
        <v>0</v>
      </c>
      <c r="R112" s="450">
        <v>0</v>
      </c>
      <c r="S112" s="450">
        <v>0</v>
      </c>
      <c r="T112" s="450">
        <v>0</v>
      </c>
      <c r="U112" s="450">
        <v>0</v>
      </c>
      <c r="V112" s="450">
        <v>0</v>
      </c>
      <c r="W112" s="450">
        <v>0</v>
      </c>
      <c r="X112" s="450">
        <v>0</v>
      </c>
      <c r="Y112" s="450">
        <f t="shared" si="6"/>
        <v>0</v>
      </c>
      <c r="Z112" s="450">
        <v>0</v>
      </c>
      <c r="AA112" s="85">
        <f>+'A1 - korekta'!M112+'A2 - korekta'!Z112+'A3 - korekta'!Q112+'A3 - korekta'!Y112+'A3 - korekta'!Z112</f>
        <v>0</v>
      </c>
      <c r="AB112" s="173"/>
      <c r="AC112" s="174"/>
    </row>
    <row r="113" spans="1:29" s="176" customFormat="1" ht="16.5" customHeight="1">
      <c r="A113" s="170"/>
      <c r="B113" s="171"/>
      <c r="C113" s="332" t="s">
        <v>57</v>
      </c>
      <c r="D113" s="451">
        <v>0</v>
      </c>
      <c r="E113" s="451">
        <v>0</v>
      </c>
      <c r="F113" s="451">
        <v>0</v>
      </c>
      <c r="G113" s="451">
        <v>0</v>
      </c>
      <c r="H113" s="451">
        <v>0</v>
      </c>
      <c r="I113" s="451">
        <v>0</v>
      </c>
      <c r="J113" s="451">
        <v>0</v>
      </c>
      <c r="K113" s="451">
        <v>0</v>
      </c>
      <c r="L113" s="451">
        <v>0</v>
      </c>
      <c r="M113" s="495"/>
      <c r="N113" s="451">
        <v>0</v>
      </c>
      <c r="O113" s="451">
        <v>0</v>
      </c>
      <c r="P113" s="451">
        <v>0</v>
      </c>
      <c r="Q113" s="450">
        <f t="shared" si="5"/>
        <v>0</v>
      </c>
      <c r="R113" s="451">
        <v>0</v>
      </c>
      <c r="S113" s="451">
        <v>0</v>
      </c>
      <c r="T113" s="451">
        <v>0</v>
      </c>
      <c r="U113" s="451">
        <v>0</v>
      </c>
      <c r="V113" s="451">
        <v>0</v>
      </c>
      <c r="W113" s="451">
        <v>0</v>
      </c>
      <c r="X113" s="451">
        <v>0</v>
      </c>
      <c r="Y113" s="450">
        <f t="shared" si="6"/>
        <v>0</v>
      </c>
      <c r="Z113" s="451">
        <v>0</v>
      </c>
      <c r="AA113" s="85">
        <f>+'A1 - korekta'!M113+'A2 - korekta'!Z113+'A3 - korekta'!Q113+'A3 - korekta'!Y113+'A3 - korekta'!Z113</f>
        <v>4.0261999999999999E-2</v>
      </c>
      <c r="AB113" s="175"/>
      <c r="AC113" s="174"/>
    </row>
    <row r="114" spans="1:29" s="8" customFormat="1" ht="24.95" customHeight="1">
      <c r="A114" s="25"/>
      <c r="B114" s="106"/>
      <c r="C114" s="333" t="s">
        <v>68</v>
      </c>
      <c r="D114" s="195"/>
      <c r="E114" s="195"/>
      <c r="F114" s="195"/>
      <c r="G114" s="195"/>
      <c r="H114" s="195"/>
      <c r="I114" s="195"/>
      <c r="J114" s="195"/>
      <c r="K114" s="195"/>
      <c r="L114" s="195"/>
      <c r="M114" s="494"/>
      <c r="N114" s="195"/>
      <c r="O114" s="195"/>
      <c r="P114" s="195"/>
      <c r="Q114" s="194"/>
      <c r="R114" s="195"/>
      <c r="S114" s="195"/>
      <c r="T114" s="195"/>
      <c r="U114" s="195"/>
      <c r="V114" s="195"/>
      <c r="W114" s="195"/>
      <c r="X114" s="195"/>
      <c r="Y114" s="194"/>
      <c r="Z114" s="195"/>
      <c r="AA114" s="85"/>
      <c r="AB114" s="107"/>
      <c r="AC114" s="42"/>
    </row>
    <row r="115" spans="1:29" s="7" customFormat="1" ht="16.5" customHeight="1">
      <c r="A115" s="28"/>
      <c r="B115" s="101"/>
      <c r="C115" s="324" t="s">
        <v>44</v>
      </c>
      <c r="D115" s="528">
        <v>0</v>
      </c>
      <c r="E115" s="528">
        <v>0</v>
      </c>
      <c r="F115" s="528">
        <v>0</v>
      </c>
      <c r="G115" s="528">
        <v>0</v>
      </c>
      <c r="H115" s="528">
        <v>0</v>
      </c>
      <c r="I115" s="528">
        <v>0</v>
      </c>
      <c r="J115" s="528">
        <v>0</v>
      </c>
      <c r="K115" s="528">
        <v>0</v>
      </c>
      <c r="L115" s="528">
        <v>0</v>
      </c>
      <c r="M115" s="529"/>
      <c r="N115" s="528">
        <v>0</v>
      </c>
      <c r="O115" s="528">
        <v>0</v>
      </c>
      <c r="P115" s="528">
        <v>0</v>
      </c>
      <c r="Q115" s="530">
        <f t="shared" si="5"/>
        <v>0</v>
      </c>
      <c r="R115" s="528">
        <v>0</v>
      </c>
      <c r="S115" s="528">
        <v>0</v>
      </c>
      <c r="T115" s="528">
        <v>0</v>
      </c>
      <c r="U115" s="528">
        <v>0</v>
      </c>
      <c r="V115" s="528">
        <v>0</v>
      </c>
      <c r="W115" s="528">
        <v>0</v>
      </c>
      <c r="X115" s="528">
        <v>0</v>
      </c>
      <c r="Y115" s="530">
        <f t="shared" si="6"/>
        <v>0</v>
      </c>
      <c r="Z115" s="528">
        <v>0</v>
      </c>
      <c r="AA115" s="434">
        <f>+'A1 - korekta'!M115+'A2 - korekta'!Z115+'A3 - korekta'!Q115+'A3 - korekta'!Y115+'A3 - korekta'!Z115</f>
        <v>362.79132289199276</v>
      </c>
      <c r="AB115" s="129"/>
      <c r="AC115" s="24"/>
    </row>
    <row r="116" spans="1:29" s="7" customFormat="1" ht="16.5" customHeight="1">
      <c r="A116" s="28"/>
      <c r="B116" s="103"/>
      <c r="C116" s="327" t="s">
        <v>45</v>
      </c>
      <c r="D116" s="528">
        <v>0</v>
      </c>
      <c r="E116" s="528">
        <v>0</v>
      </c>
      <c r="F116" s="528">
        <v>0</v>
      </c>
      <c r="G116" s="528">
        <v>0</v>
      </c>
      <c r="H116" s="528">
        <v>0</v>
      </c>
      <c r="I116" s="528">
        <v>0</v>
      </c>
      <c r="J116" s="528">
        <v>0</v>
      </c>
      <c r="K116" s="528">
        <v>0</v>
      </c>
      <c r="L116" s="528">
        <v>0</v>
      </c>
      <c r="M116" s="529"/>
      <c r="N116" s="528">
        <v>0</v>
      </c>
      <c r="O116" s="528">
        <v>0</v>
      </c>
      <c r="P116" s="528">
        <v>0</v>
      </c>
      <c r="Q116" s="530">
        <f t="shared" si="5"/>
        <v>0</v>
      </c>
      <c r="R116" s="528">
        <v>0</v>
      </c>
      <c r="S116" s="528">
        <v>0</v>
      </c>
      <c r="T116" s="528">
        <v>0</v>
      </c>
      <c r="U116" s="528">
        <v>0</v>
      </c>
      <c r="V116" s="528">
        <v>0</v>
      </c>
      <c r="W116" s="528">
        <v>0</v>
      </c>
      <c r="X116" s="528">
        <v>0</v>
      </c>
      <c r="Y116" s="530">
        <f t="shared" si="6"/>
        <v>0</v>
      </c>
      <c r="Z116" s="528">
        <v>0</v>
      </c>
      <c r="AA116" s="434">
        <f>+'A1 - korekta'!M116+'A2 - korekta'!Z116+'A3 - korekta'!Q116+'A3 - korekta'!Y116+'A3 - korekta'!Z116</f>
        <v>53.374966016048063</v>
      </c>
      <c r="AB116" s="129"/>
      <c r="AC116" s="24"/>
    </row>
    <row r="117" spans="1:29" s="7" customFormat="1" ht="16.5" customHeight="1">
      <c r="A117" s="28"/>
      <c r="B117" s="103"/>
      <c r="C117" s="327" t="s">
        <v>46</v>
      </c>
      <c r="D117" s="528">
        <v>0</v>
      </c>
      <c r="E117" s="528">
        <v>0</v>
      </c>
      <c r="F117" s="528">
        <v>0</v>
      </c>
      <c r="G117" s="528">
        <v>0</v>
      </c>
      <c r="H117" s="528">
        <v>0</v>
      </c>
      <c r="I117" s="528">
        <v>0</v>
      </c>
      <c r="J117" s="528">
        <v>0</v>
      </c>
      <c r="K117" s="528">
        <v>0</v>
      </c>
      <c r="L117" s="528">
        <v>0</v>
      </c>
      <c r="M117" s="529"/>
      <c r="N117" s="528">
        <v>0</v>
      </c>
      <c r="O117" s="528">
        <v>0</v>
      </c>
      <c r="P117" s="528">
        <v>0</v>
      </c>
      <c r="Q117" s="530">
        <f t="shared" si="5"/>
        <v>0</v>
      </c>
      <c r="R117" s="528">
        <v>0</v>
      </c>
      <c r="S117" s="528">
        <v>0</v>
      </c>
      <c r="T117" s="528">
        <v>0</v>
      </c>
      <c r="U117" s="528">
        <v>0</v>
      </c>
      <c r="V117" s="528">
        <v>0</v>
      </c>
      <c r="W117" s="528">
        <v>0</v>
      </c>
      <c r="X117" s="528">
        <v>0</v>
      </c>
      <c r="Y117" s="530">
        <f t="shared" si="6"/>
        <v>0</v>
      </c>
      <c r="Z117" s="528">
        <v>0</v>
      </c>
      <c r="AA117" s="434">
        <f>+'A1 - korekta'!M117+'A2 - korekta'!Z117+'A3 - korekta'!Q117+'A3 - korekta'!Y117+'A3 - korekta'!Z117</f>
        <v>309.4163568759447</v>
      </c>
      <c r="AB117" s="129"/>
      <c r="AC117" s="24"/>
    </row>
    <row r="118" spans="1:29" s="7" customFormat="1" ht="16.5" customHeight="1">
      <c r="A118" s="28"/>
      <c r="B118" s="101"/>
      <c r="C118" s="324" t="s">
        <v>47</v>
      </c>
      <c r="D118" s="528">
        <v>0</v>
      </c>
      <c r="E118" s="528">
        <v>0</v>
      </c>
      <c r="F118" s="528">
        <v>0</v>
      </c>
      <c r="G118" s="528">
        <v>0</v>
      </c>
      <c r="H118" s="528">
        <v>0</v>
      </c>
      <c r="I118" s="528">
        <v>0</v>
      </c>
      <c r="J118" s="528">
        <v>0</v>
      </c>
      <c r="K118" s="528">
        <v>0</v>
      </c>
      <c r="L118" s="528">
        <v>0</v>
      </c>
      <c r="M118" s="529"/>
      <c r="N118" s="528">
        <v>0</v>
      </c>
      <c r="O118" s="528">
        <v>0</v>
      </c>
      <c r="P118" s="528">
        <v>0</v>
      </c>
      <c r="Q118" s="530">
        <f t="shared" si="5"/>
        <v>0</v>
      </c>
      <c r="R118" s="528">
        <v>0</v>
      </c>
      <c r="S118" s="528">
        <v>0</v>
      </c>
      <c r="T118" s="528">
        <v>0</v>
      </c>
      <c r="U118" s="528">
        <v>0</v>
      </c>
      <c r="V118" s="528">
        <v>0</v>
      </c>
      <c r="W118" s="528">
        <v>0</v>
      </c>
      <c r="X118" s="528">
        <v>0</v>
      </c>
      <c r="Y118" s="530">
        <f t="shared" si="6"/>
        <v>0</v>
      </c>
      <c r="Z118" s="528">
        <v>0</v>
      </c>
      <c r="AA118" s="434">
        <f>+'A1 - korekta'!M118+'A2 - korekta'!Z118+'A3 - korekta'!Q118+'A3 - korekta'!Y118+'A3 - korekta'!Z118</f>
        <v>64.125078527726259</v>
      </c>
      <c r="AB118" s="129"/>
      <c r="AC118" s="24"/>
    </row>
    <row r="119" spans="1:29" s="7" customFormat="1" ht="16.5" customHeight="1">
      <c r="A119" s="28"/>
      <c r="B119" s="101"/>
      <c r="C119" s="327" t="s">
        <v>45</v>
      </c>
      <c r="D119" s="528">
        <v>0</v>
      </c>
      <c r="E119" s="528">
        <v>0</v>
      </c>
      <c r="F119" s="528">
        <v>0</v>
      </c>
      <c r="G119" s="528">
        <v>0</v>
      </c>
      <c r="H119" s="528">
        <v>0</v>
      </c>
      <c r="I119" s="528">
        <v>0</v>
      </c>
      <c r="J119" s="528">
        <v>0</v>
      </c>
      <c r="K119" s="528">
        <v>0</v>
      </c>
      <c r="L119" s="528">
        <v>0</v>
      </c>
      <c r="M119" s="529"/>
      <c r="N119" s="528">
        <v>0</v>
      </c>
      <c r="O119" s="528">
        <v>0</v>
      </c>
      <c r="P119" s="528">
        <v>0</v>
      </c>
      <c r="Q119" s="530">
        <f t="shared" si="5"/>
        <v>0</v>
      </c>
      <c r="R119" s="528">
        <v>0</v>
      </c>
      <c r="S119" s="528">
        <v>0</v>
      </c>
      <c r="T119" s="528">
        <v>0</v>
      </c>
      <c r="U119" s="528">
        <v>0</v>
      </c>
      <c r="V119" s="528">
        <v>0</v>
      </c>
      <c r="W119" s="528">
        <v>0</v>
      </c>
      <c r="X119" s="528">
        <v>0</v>
      </c>
      <c r="Y119" s="530">
        <f t="shared" si="6"/>
        <v>0</v>
      </c>
      <c r="Z119" s="528">
        <v>0</v>
      </c>
      <c r="AA119" s="434">
        <f>+'A1 - korekta'!M119+'A2 - korekta'!Z119+'A3 - korekta'!Q119+'A3 - korekta'!Y119+'A3 - korekta'!Z119</f>
        <v>0</v>
      </c>
      <c r="AB119" s="129"/>
      <c r="AC119" s="24"/>
    </row>
    <row r="120" spans="1:29" s="7" customFormat="1" ht="16.5" customHeight="1">
      <c r="A120" s="28"/>
      <c r="B120" s="101"/>
      <c r="C120" s="327" t="s">
        <v>46</v>
      </c>
      <c r="D120" s="528">
        <v>0</v>
      </c>
      <c r="E120" s="528">
        <v>0</v>
      </c>
      <c r="F120" s="528">
        <v>0</v>
      </c>
      <c r="G120" s="528">
        <v>0</v>
      </c>
      <c r="H120" s="528">
        <v>0</v>
      </c>
      <c r="I120" s="528">
        <v>0</v>
      </c>
      <c r="J120" s="528">
        <v>0</v>
      </c>
      <c r="K120" s="528">
        <v>0</v>
      </c>
      <c r="L120" s="528">
        <v>0</v>
      </c>
      <c r="M120" s="529"/>
      <c r="N120" s="528">
        <v>0</v>
      </c>
      <c r="O120" s="528">
        <v>0</v>
      </c>
      <c r="P120" s="528">
        <v>0</v>
      </c>
      <c r="Q120" s="530">
        <f t="shared" si="5"/>
        <v>0</v>
      </c>
      <c r="R120" s="528">
        <v>0</v>
      </c>
      <c r="S120" s="528">
        <v>0</v>
      </c>
      <c r="T120" s="528">
        <v>0</v>
      </c>
      <c r="U120" s="528">
        <v>0</v>
      </c>
      <c r="V120" s="528">
        <v>0</v>
      </c>
      <c r="W120" s="528">
        <v>0</v>
      </c>
      <c r="X120" s="528">
        <v>0</v>
      </c>
      <c r="Y120" s="530">
        <f t="shared" si="6"/>
        <v>0</v>
      </c>
      <c r="Z120" s="528">
        <v>0</v>
      </c>
      <c r="AA120" s="434">
        <f>+'A1 - korekta'!M120+'A2 - korekta'!Z120+'A3 - korekta'!Q120+'A3 - korekta'!Y120+'A3 - korekta'!Z120</f>
        <v>64.125078527726259</v>
      </c>
      <c r="AB120" s="129"/>
      <c r="AC120" s="24"/>
    </row>
    <row r="121" spans="1:29" s="7" customFormat="1" ht="16.5" customHeight="1">
      <c r="A121" s="28"/>
      <c r="B121" s="103"/>
      <c r="C121" s="328" t="s">
        <v>48</v>
      </c>
      <c r="D121" s="528">
        <v>0</v>
      </c>
      <c r="E121" s="528">
        <v>0</v>
      </c>
      <c r="F121" s="528">
        <v>0</v>
      </c>
      <c r="G121" s="528">
        <v>0</v>
      </c>
      <c r="H121" s="528">
        <v>0</v>
      </c>
      <c r="I121" s="528">
        <v>0</v>
      </c>
      <c r="J121" s="528">
        <v>0</v>
      </c>
      <c r="K121" s="528">
        <v>0</v>
      </c>
      <c r="L121" s="528">
        <v>0</v>
      </c>
      <c r="M121" s="529"/>
      <c r="N121" s="528">
        <v>0</v>
      </c>
      <c r="O121" s="528">
        <v>0</v>
      </c>
      <c r="P121" s="528">
        <v>0</v>
      </c>
      <c r="Q121" s="530">
        <f t="shared" si="5"/>
        <v>0</v>
      </c>
      <c r="R121" s="528">
        <v>0</v>
      </c>
      <c r="S121" s="528">
        <v>0</v>
      </c>
      <c r="T121" s="528">
        <v>0</v>
      </c>
      <c r="U121" s="528">
        <v>0</v>
      </c>
      <c r="V121" s="528">
        <v>0</v>
      </c>
      <c r="W121" s="528">
        <v>0</v>
      </c>
      <c r="X121" s="528">
        <v>0</v>
      </c>
      <c r="Y121" s="530">
        <f t="shared" si="6"/>
        <v>0</v>
      </c>
      <c r="Z121" s="528">
        <v>0</v>
      </c>
      <c r="AA121" s="434">
        <f>+'A1 - korekta'!M121+'A2 - korekta'!Z121+'A3 - korekta'!Q121+'A3 - korekta'!Y121+'A3 - korekta'!Z121</f>
        <v>64.125078527726259</v>
      </c>
      <c r="AB121" s="129"/>
      <c r="AC121" s="24"/>
    </row>
    <row r="122" spans="1:29" s="7" customFormat="1" ht="16.5" customHeight="1">
      <c r="A122" s="28"/>
      <c r="B122" s="103"/>
      <c r="C122" s="327" t="s">
        <v>49</v>
      </c>
      <c r="D122" s="528">
        <v>0</v>
      </c>
      <c r="E122" s="528">
        <v>0</v>
      </c>
      <c r="F122" s="528">
        <v>0</v>
      </c>
      <c r="G122" s="528">
        <v>0</v>
      </c>
      <c r="H122" s="528">
        <v>0</v>
      </c>
      <c r="I122" s="528">
        <v>0</v>
      </c>
      <c r="J122" s="528">
        <v>0</v>
      </c>
      <c r="K122" s="528">
        <v>0</v>
      </c>
      <c r="L122" s="528">
        <v>0</v>
      </c>
      <c r="M122" s="529"/>
      <c r="N122" s="528">
        <v>0</v>
      </c>
      <c r="O122" s="528">
        <v>0</v>
      </c>
      <c r="P122" s="528">
        <v>0</v>
      </c>
      <c r="Q122" s="530">
        <f t="shared" si="5"/>
        <v>0</v>
      </c>
      <c r="R122" s="528">
        <v>0</v>
      </c>
      <c r="S122" s="528">
        <v>0</v>
      </c>
      <c r="T122" s="528">
        <v>0</v>
      </c>
      <c r="U122" s="528">
        <v>0</v>
      </c>
      <c r="V122" s="528">
        <v>0</v>
      </c>
      <c r="W122" s="528">
        <v>0</v>
      </c>
      <c r="X122" s="528">
        <v>0</v>
      </c>
      <c r="Y122" s="530">
        <f t="shared" si="6"/>
        <v>0</v>
      </c>
      <c r="Z122" s="528">
        <v>0</v>
      </c>
      <c r="AA122" s="434">
        <f>+'A1 - korekta'!M122+'A2 - korekta'!Z122+'A3 - korekta'!Q122+'A3 - korekta'!Y122+'A3 - korekta'!Z122</f>
        <v>0</v>
      </c>
      <c r="AB122" s="129"/>
      <c r="AC122" s="24"/>
    </row>
    <row r="123" spans="1:29" s="7" customFormat="1" ht="16.5" customHeight="1">
      <c r="A123" s="28"/>
      <c r="B123" s="103"/>
      <c r="C123" s="327" t="s">
        <v>50</v>
      </c>
      <c r="D123" s="528">
        <v>0</v>
      </c>
      <c r="E123" s="528">
        <v>0</v>
      </c>
      <c r="F123" s="528">
        <v>0</v>
      </c>
      <c r="G123" s="528">
        <v>0</v>
      </c>
      <c r="H123" s="528">
        <v>0</v>
      </c>
      <c r="I123" s="528">
        <v>0</v>
      </c>
      <c r="J123" s="528">
        <v>0</v>
      </c>
      <c r="K123" s="528">
        <v>0</v>
      </c>
      <c r="L123" s="528">
        <v>0</v>
      </c>
      <c r="M123" s="529"/>
      <c r="N123" s="528">
        <v>0</v>
      </c>
      <c r="O123" s="528">
        <v>0</v>
      </c>
      <c r="P123" s="528">
        <v>0</v>
      </c>
      <c r="Q123" s="530">
        <f t="shared" si="5"/>
        <v>0</v>
      </c>
      <c r="R123" s="528">
        <v>0</v>
      </c>
      <c r="S123" s="528">
        <v>0</v>
      </c>
      <c r="T123" s="528">
        <v>0</v>
      </c>
      <c r="U123" s="528">
        <v>0</v>
      </c>
      <c r="V123" s="528">
        <v>0</v>
      </c>
      <c r="W123" s="528">
        <v>0</v>
      </c>
      <c r="X123" s="528">
        <v>0</v>
      </c>
      <c r="Y123" s="530">
        <f t="shared" si="6"/>
        <v>0</v>
      </c>
      <c r="Z123" s="528">
        <v>0</v>
      </c>
      <c r="AA123" s="434">
        <f>+'A1 - korekta'!M123+'A2 - korekta'!Z123+'A3 - korekta'!Q123+'A3 - korekta'!Y123+'A3 - korekta'!Z123</f>
        <v>0</v>
      </c>
      <c r="AB123" s="129"/>
      <c r="AC123" s="24"/>
    </row>
    <row r="124" spans="1:29" s="7" customFormat="1" ht="16.5" customHeight="1">
      <c r="A124" s="28"/>
      <c r="B124" s="103"/>
      <c r="C124" s="327" t="s">
        <v>51</v>
      </c>
      <c r="D124" s="528">
        <v>0</v>
      </c>
      <c r="E124" s="528">
        <v>0</v>
      </c>
      <c r="F124" s="528">
        <v>0</v>
      </c>
      <c r="G124" s="528">
        <v>0</v>
      </c>
      <c r="H124" s="528">
        <v>0</v>
      </c>
      <c r="I124" s="528">
        <v>0</v>
      </c>
      <c r="J124" s="528">
        <v>0</v>
      </c>
      <c r="K124" s="528">
        <v>0</v>
      </c>
      <c r="L124" s="528">
        <v>0</v>
      </c>
      <c r="M124" s="529"/>
      <c r="N124" s="528">
        <v>0</v>
      </c>
      <c r="O124" s="528">
        <v>0</v>
      </c>
      <c r="P124" s="528">
        <v>0</v>
      </c>
      <c r="Q124" s="530">
        <f t="shared" si="5"/>
        <v>0</v>
      </c>
      <c r="R124" s="528">
        <v>0</v>
      </c>
      <c r="S124" s="528">
        <v>0</v>
      </c>
      <c r="T124" s="528">
        <v>0</v>
      </c>
      <c r="U124" s="528">
        <v>0</v>
      </c>
      <c r="V124" s="528">
        <v>0</v>
      </c>
      <c r="W124" s="528">
        <v>0</v>
      </c>
      <c r="X124" s="528">
        <v>0</v>
      </c>
      <c r="Y124" s="530">
        <f t="shared" si="6"/>
        <v>0</v>
      </c>
      <c r="Z124" s="528">
        <v>0</v>
      </c>
      <c r="AA124" s="434">
        <f>+'A1 - korekta'!M124+'A2 - korekta'!Z124+'A3 - korekta'!Q124+'A3 - korekta'!Y124+'A3 - korekta'!Z124</f>
        <v>0</v>
      </c>
      <c r="AB124" s="129"/>
      <c r="AC124" s="24"/>
    </row>
    <row r="125" spans="1:29" s="7" customFormat="1" ht="16.5" customHeight="1">
      <c r="A125" s="28"/>
      <c r="B125" s="103"/>
      <c r="C125" s="329" t="s">
        <v>52</v>
      </c>
      <c r="D125" s="528">
        <v>0</v>
      </c>
      <c r="E125" s="528">
        <v>0</v>
      </c>
      <c r="F125" s="528">
        <v>0</v>
      </c>
      <c r="G125" s="528">
        <v>0</v>
      </c>
      <c r="H125" s="528">
        <v>0</v>
      </c>
      <c r="I125" s="528">
        <v>0</v>
      </c>
      <c r="J125" s="528">
        <v>0</v>
      </c>
      <c r="K125" s="528">
        <v>0</v>
      </c>
      <c r="L125" s="528">
        <v>0</v>
      </c>
      <c r="M125" s="529"/>
      <c r="N125" s="528">
        <v>0</v>
      </c>
      <c r="O125" s="528">
        <v>0</v>
      </c>
      <c r="P125" s="528">
        <v>0</v>
      </c>
      <c r="Q125" s="530">
        <f t="shared" si="5"/>
        <v>0</v>
      </c>
      <c r="R125" s="528">
        <v>0</v>
      </c>
      <c r="S125" s="528">
        <v>0</v>
      </c>
      <c r="T125" s="528">
        <v>0</v>
      </c>
      <c r="U125" s="528">
        <v>0</v>
      </c>
      <c r="V125" s="528">
        <v>0</v>
      </c>
      <c r="W125" s="528">
        <v>0</v>
      </c>
      <c r="X125" s="528">
        <v>0</v>
      </c>
      <c r="Y125" s="530">
        <f t="shared" si="6"/>
        <v>0</v>
      </c>
      <c r="Z125" s="528">
        <v>0</v>
      </c>
      <c r="AA125" s="434">
        <f>+'A1 - korekta'!M125+'A2 - korekta'!Z125+'A3 - korekta'!Q125+'A3 - korekta'!Y125+'A3 - korekta'!Z125</f>
        <v>0</v>
      </c>
      <c r="AB125" s="129"/>
      <c r="AC125" s="24"/>
    </row>
    <row r="126" spans="1:29" s="7" customFormat="1" ht="16.5" customHeight="1">
      <c r="A126" s="28"/>
      <c r="B126" s="103"/>
      <c r="C126" s="330" t="s">
        <v>53</v>
      </c>
      <c r="D126" s="528"/>
      <c r="E126" s="528"/>
      <c r="F126" s="528"/>
      <c r="G126" s="528"/>
      <c r="H126" s="528"/>
      <c r="I126" s="528"/>
      <c r="J126" s="528"/>
      <c r="K126" s="528"/>
      <c r="L126" s="528"/>
      <c r="M126" s="529"/>
      <c r="N126" s="528"/>
      <c r="O126" s="528"/>
      <c r="P126" s="528"/>
      <c r="Q126" s="530">
        <f t="shared" si="5"/>
        <v>0</v>
      </c>
      <c r="R126" s="528"/>
      <c r="S126" s="528"/>
      <c r="T126" s="528"/>
      <c r="U126" s="528"/>
      <c r="V126" s="528"/>
      <c r="W126" s="528"/>
      <c r="X126" s="528"/>
      <c r="Y126" s="530">
        <f t="shared" si="6"/>
        <v>0</v>
      </c>
      <c r="Z126" s="528"/>
      <c r="AA126" s="434">
        <f>+'A1 - korekta'!M126+'A2 - korekta'!Z126+'A3 - korekta'!Q126+'A3 - korekta'!Y126+'A3 - korekta'!Z126</f>
        <v>0</v>
      </c>
      <c r="AB126" s="129"/>
      <c r="AC126" s="24"/>
    </row>
    <row r="127" spans="1:29" s="8" customFormat="1" ht="16.5" customHeight="1">
      <c r="A127" s="25"/>
      <c r="B127" s="117"/>
      <c r="C127" s="325" t="s">
        <v>54</v>
      </c>
      <c r="D127" s="528">
        <v>0</v>
      </c>
      <c r="E127" s="528">
        <v>0</v>
      </c>
      <c r="F127" s="528">
        <v>0.10008300000000001</v>
      </c>
      <c r="G127" s="528">
        <v>0</v>
      </c>
      <c r="H127" s="528">
        <v>0</v>
      </c>
      <c r="I127" s="528">
        <v>4.2916999999999997E-2</v>
      </c>
      <c r="J127" s="528">
        <v>0</v>
      </c>
      <c r="K127" s="528">
        <v>0</v>
      </c>
      <c r="L127" s="528">
        <v>0</v>
      </c>
      <c r="M127" s="529"/>
      <c r="N127" s="528">
        <v>0</v>
      </c>
      <c r="O127" s="528">
        <v>0</v>
      </c>
      <c r="P127" s="528">
        <v>4.0914649999999995</v>
      </c>
      <c r="Q127" s="530">
        <f t="shared" si="5"/>
        <v>4.2344649999999993</v>
      </c>
      <c r="R127" s="528">
        <v>0</v>
      </c>
      <c r="S127" s="528">
        <v>0</v>
      </c>
      <c r="T127" s="528">
        <v>0</v>
      </c>
      <c r="U127" s="528">
        <v>0</v>
      </c>
      <c r="V127" s="528">
        <v>0</v>
      </c>
      <c r="W127" s="528">
        <v>0</v>
      </c>
      <c r="X127" s="528">
        <v>0</v>
      </c>
      <c r="Y127" s="530">
        <f t="shared" si="6"/>
        <v>0</v>
      </c>
      <c r="Z127" s="528">
        <v>4.5789999999999997E-2</v>
      </c>
      <c r="AA127" s="434">
        <f>+'A1 - korekta'!M127+'A2 - korekta'!Z127+'A3 - korekta'!Q127+'A3 - korekta'!Y127+'A3 - korekta'!Z127</f>
        <v>404.83517952865719</v>
      </c>
      <c r="AB127" s="130"/>
      <c r="AC127" s="42"/>
    </row>
    <row r="128" spans="1:29" s="11" customFormat="1" ht="16.5" customHeight="1">
      <c r="A128" s="38"/>
      <c r="B128" s="118"/>
      <c r="C128" s="327" t="s">
        <v>45</v>
      </c>
      <c r="D128" s="530">
        <v>0</v>
      </c>
      <c r="E128" s="530">
        <v>0</v>
      </c>
      <c r="F128" s="530">
        <v>0.10008300000000001</v>
      </c>
      <c r="G128" s="530">
        <v>0</v>
      </c>
      <c r="H128" s="530">
        <v>0</v>
      </c>
      <c r="I128" s="530">
        <v>4.2916999999999997E-2</v>
      </c>
      <c r="J128" s="530">
        <v>0</v>
      </c>
      <c r="K128" s="530">
        <v>0</v>
      </c>
      <c r="L128" s="530">
        <v>0</v>
      </c>
      <c r="M128" s="531"/>
      <c r="N128" s="530">
        <v>0</v>
      </c>
      <c r="O128" s="530">
        <v>0</v>
      </c>
      <c r="P128" s="530">
        <v>4.0914649999999995</v>
      </c>
      <c r="Q128" s="530">
        <f t="shared" si="5"/>
        <v>4.2344649999999993</v>
      </c>
      <c r="R128" s="530">
        <v>0</v>
      </c>
      <c r="S128" s="530">
        <v>0</v>
      </c>
      <c r="T128" s="530">
        <v>0</v>
      </c>
      <c r="U128" s="530">
        <v>0</v>
      </c>
      <c r="V128" s="530">
        <v>0</v>
      </c>
      <c r="W128" s="530">
        <v>0</v>
      </c>
      <c r="X128" s="530">
        <v>0</v>
      </c>
      <c r="Y128" s="530">
        <f t="shared" si="6"/>
        <v>0</v>
      </c>
      <c r="Z128" s="530">
        <v>4.5789999999999997E-2</v>
      </c>
      <c r="AA128" s="434">
        <f>+'A1 - korekta'!M128+'A2 - korekta'!Z128+'A3 - korekta'!Q128+'A3 - korekta'!Y128+'A3 - korekta'!Z128</f>
        <v>404.55027366865716</v>
      </c>
      <c r="AB128" s="131"/>
      <c r="AC128" s="43"/>
    </row>
    <row r="129" spans="1:30" s="7" customFormat="1" ht="16.5" customHeight="1">
      <c r="A129" s="28"/>
      <c r="B129" s="103"/>
      <c r="C129" s="327" t="s">
        <v>46</v>
      </c>
      <c r="D129" s="528">
        <v>0</v>
      </c>
      <c r="E129" s="528">
        <v>0</v>
      </c>
      <c r="F129" s="528">
        <v>0</v>
      </c>
      <c r="G129" s="528">
        <v>0</v>
      </c>
      <c r="H129" s="528">
        <v>0</v>
      </c>
      <c r="I129" s="528">
        <v>0</v>
      </c>
      <c r="J129" s="528">
        <v>0</v>
      </c>
      <c r="K129" s="528">
        <v>0</v>
      </c>
      <c r="L129" s="528">
        <v>0</v>
      </c>
      <c r="M129" s="529"/>
      <c r="N129" s="528">
        <v>0</v>
      </c>
      <c r="O129" s="528">
        <v>0</v>
      </c>
      <c r="P129" s="528">
        <v>0</v>
      </c>
      <c r="Q129" s="530">
        <f t="shared" si="5"/>
        <v>0</v>
      </c>
      <c r="R129" s="528">
        <v>0</v>
      </c>
      <c r="S129" s="528">
        <v>0</v>
      </c>
      <c r="T129" s="528">
        <v>0</v>
      </c>
      <c r="U129" s="528">
        <v>0</v>
      </c>
      <c r="V129" s="528">
        <v>0</v>
      </c>
      <c r="W129" s="528">
        <v>0</v>
      </c>
      <c r="X129" s="528">
        <v>0</v>
      </c>
      <c r="Y129" s="530">
        <f t="shared" si="6"/>
        <v>0</v>
      </c>
      <c r="Z129" s="528">
        <v>0</v>
      </c>
      <c r="AA129" s="434">
        <f>+'A1 - korekta'!M129+'A2 - korekta'!Z129+'A3 - korekta'!Q129+'A3 - korekta'!Y129+'A3 - korekta'!Z129</f>
        <v>0.28490586000000001</v>
      </c>
      <c r="AB129" s="129"/>
      <c r="AC129" s="24"/>
    </row>
    <row r="130" spans="1:30" s="8" customFormat="1" ht="24.95" customHeight="1">
      <c r="A130" s="25"/>
      <c r="B130" s="120"/>
      <c r="C130" s="325" t="s">
        <v>55</v>
      </c>
      <c r="D130" s="530">
        <f t="shared" ref="D130:Z130" si="9">+SUM(D127,D118,D115)</f>
        <v>0</v>
      </c>
      <c r="E130" s="530">
        <f t="shared" si="9"/>
        <v>0</v>
      </c>
      <c r="F130" s="530">
        <f t="shared" si="9"/>
        <v>0.10008300000000001</v>
      </c>
      <c r="G130" s="530">
        <f t="shared" si="9"/>
        <v>0</v>
      </c>
      <c r="H130" s="530">
        <f t="shared" si="9"/>
        <v>0</v>
      </c>
      <c r="I130" s="530">
        <f t="shared" si="9"/>
        <v>4.2916999999999997E-2</v>
      </c>
      <c r="J130" s="530">
        <f t="shared" si="9"/>
        <v>0</v>
      </c>
      <c r="K130" s="530">
        <f t="shared" si="9"/>
        <v>0</v>
      </c>
      <c r="L130" s="530">
        <f t="shared" si="9"/>
        <v>0</v>
      </c>
      <c r="M130" s="531"/>
      <c r="N130" s="530">
        <f t="shared" si="9"/>
        <v>0</v>
      </c>
      <c r="O130" s="530">
        <f t="shared" si="9"/>
        <v>0</v>
      </c>
      <c r="P130" s="530">
        <f t="shared" si="9"/>
        <v>4.0914649999999995</v>
      </c>
      <c r="Q130" s="530">
        <f t="shared" si="5"/>
        <v>4.2344649999999993</v>
      </c>
      <c r="R130" s="530">
        <f t="shared" si="9"/>
        <v>0</v>
      </c>
      <c r="S130" s="530">
        <f t="shared" si="9"/>
        <v>0</v>
      </c>
      <c r="T130" s="530">
        <f t="shared" si="9"/>
        <v>0</v>
      </c>
      <c r="U130" s="530">
        <f t="shared" si="9"/>
        <v>0</v>
      </c>
      <c r="V130" s="530">
        <f>+SUM(V127,V118,V115)</f>
        <v>0</v>
      </c>
      <c r="W130" s="530">
        <f t="shared" si="9"/>
        <v>0</v>
      </c>
      <c r="X130" s="530">
        <f t="shared" si="9"/>
        <v>0</v>
      </c>
      <c r="Y130" s="530">
        <f t="shared" si="6"/>
        <v>0</v>
      </c>
      <c r="Z130" s="530">
        <f t="shared" si="9"/>
        <v>4.5789999999999997E-2</v>
      </c>
      <c r="AA130" s="434">
        <f>+'A1 - korekta'!M130+'A2 - korekta'!Z130+'A3 - korekta'!Q130+'A3 - korekta'!Y130+'A3 - korekta'!Z130</f>
        <v>831.75158094837616</v>
      </c>
      <c r="AB130" s="107"/>
      <c r="AC130" s="42"/>
    </row>
    <row r="131" spans="1:30" s="176" customFormat="1" ht="16.5" customHeight="1">
      <c r="A131" s="170"/>
      <c r="B131" s="167"/>
      <c r="C131" s="432" t="s">
        <v>56</v>
      </c>
      <c r="D131" s="458">
        <v>0</v>
      </c>
      <c r="E131" s="458">
        <v>0</v>
      </c>
      <c r="F131" s="458">
        <v>0</v>
      </c>
      <c r="G131" s="458">
        <v>0</v>
      </c>
      <c r="H131" s="458">
        <v>0</v>
      </c>
      <c r="I131" s="458">
        <v>0</v>
      </c>
      <c r="J131" s="458">
        <v>0</v>
      </c>
      <c r="K131" s="458">
        <v>0</v>
      </c>
      <c r="L131" s="458">
        <v>0</v>
      </c>
      <c r="M131" s="491"/>
      <c r="N131" s="458">
        <v>0</v>
      </c>
      <c r="O131" s="458">
        <v>0</v>
      </c>
      <c r="P131" s="458">
        <v>0</v>
      </c>
      <c r="Q131" s="458">
        <f t="shared" si="5"/>
        <v>0</v>
      </c>
      <c r="R131" s="458">
        <v>0</v>
      </c>
      <c r="S131" s="458">
        <v>0</v>
      </c>
      <c r="T131" s="458">
        <v>0</v>
      </c>
      <c r="U131" s="458">
        <v>0</v>
      </c>
      <c r="V131" s="458">
        <v>0</v>
      </c>
      <c r="W131" s="458">
        <v>0</v>
      </c>
      <c r="X131" s="458">
        <v>0</v>
      </c>
      <c r="Y131" s="458">
        <f t="shared" si="6"/>
        <v>0</v>
      </c>
      <c r="Z131" s="458">
        <v>0</v>
      </c>
      <c r="AA131" s="172">
        <f>+'A1 - korekta'!M131+'A2 - korekta'!Z131+'A3 - korekta'!Q131+'A3 - korekta'!Y131+'A3 - korekta'!Z131</f>
        <v>0</v>
      </c>
      <c r="AB131" s="173"/>
      <c r="AC131" s="174"/>
    </row>
    <row r="132" spans="1:30" s="176" customFormat="1" ht="16.5" customHeight="1">
      <c r="A132" s="170"/>
      <c r="B132" s="171"/>
      <c r="C132" s="389" t="s">
        <v>57</v>
      </c>
      <c r="D132" s="460">
        <v>0</v>
      </c>
      <c r="E132" s="460">
        <v>0</v>
      </c>
      <c r="F132" s="460">
        <v>0.10008300000000001</v>
      </c>
      <c r="G132" s="460">
        <v>0</v>
      </c>
      <c r="H132" s="460">
        <v>0</v>
      </c>
      <c r="I132" s="460">
        <v>4.2916999999999997E-2</v>
      </c>
      <c r="J132" s="460">
        <v>0</v>
      </c>
      <c r="K132" s="460">
        <v>0</v>
      </c>
      <c r="L132" s="460">
        <v>0</v>
      </c>
      <c r="M132" s="492"/>
      <c r="N132" s="460">
        <v>0</v>
      </c>
      <c r="O132" s="460">
        <v>0</v>
      </c>
      <c r="P132" s="460">
        <v>0</v>
      </c>
      <c r="Q132" s="458">
        <f t="shared" si="5"/>
        <v>0.14300000000000002</v>
      </c>
      <c r="R132" s="460">
        <v>0</v>
      </c>
      <c r="S132" s="460">
        <v>0</v>
      </c>
      <c r="T132" s="460">
        <v>0</v>
      </c>
      <c r="U132" s="460">
        <v>0</v>
      </c>
      <c r="V132" s="460">
        <v>0</v>
      </c>
      <c r="W132" s="460">
        <v>0</v>
      </c>
      <c r="X132" s="460">
        <v>0</v>
      </c>
      <c r="Y132" s="458">
        <f t="shared" si="6"/>
        <v>0</v>
      </c>
      <c r="Z132" s="460">
        <v>4.5789999999999997E-2</v>
      </c>
      <c r="AA132" s="172">
        <f>+'A1 - korekta'!M132+'A2 - korekta'!Z132+'A3 - korekta'!Q132+'A3 - korekta'!Y132+'A3 - korekta'!Z132</f>
        <v>116.65877283839755</v>
      </c>
      <c r="AB132" s="175"/>
      <c r="AC132" s="174"/>
    </row>
    <row r="133" spans="1:30" s="8" customFormat="1" ht="24.95" customHeight="1">
      <c r="A133" s="25"/>
      <c r="B133" s="106"/>
      <c r="C133" s="333" t="s">
        <v>69</v>
      </c>
      <c r="D133" s="532">
        <f>+D130+D111</f>
        <v>0</v>
      </c>
      <c r="E133" s="532">
        <f t="shared" ref="E133:P133" si="10">+E130+E111</f>
        <v>0</v>
      </c>
      <c r="F133" s="532">
        <f t="shared" si="10"/>
        <v>0.20016600000000001</v>
      </c>
      <c r="G133" s="532">
        <f t="shared" si="10"/>
        <v>0</v>
      </c>
      <c r="H133" s="532">
        <f t="shared" si="10"/>
        <v>0</v>
      </c>
      <c r="I133" s="532">
        <f t="shared" si="10"/>
        <v>8.5833999999999994E-2</v>
      </c>
      <c r="J133" s="532">
        <f t="shared" si="10"/>
        <v>0</v>
      </c>
      <c r="K133" s="532">
        <f t="shared" si="10"/>
        <v>0</v>
      </c>
      <c r="L133" s="532">
        <f t="shared" si="10"/>
        <v>0</v>
      </c>
      <c r="M133" s="533"/>
      <c r="N133" s="532">
        <f t="shared" si="10"/>
        <v>0</v>
      </c>
      <c r="O133" s="532">
        <f t="shared" si="10"/>
        <v>0</v>
      </c>
      <c r="P133" s="532">
        <f t="shared" si="10"/>
        <v>4.0914649999999995</v>
      </c>
      <c r="Q133" s="532">
        <f t="shared" si="5"/>
        <v>4.3774649999999991</v>
      </c>
      <c r="R133" s="532">
        <f>+R130+R111</f>
        <v>0</v>
      </c>
      <c r="S133" s="532">
        <f t="shared" ref="S133:Z133" si="11">+S130+S111</f>
        <v>0</v>
      </c>
      <c r="T133" s="532">
        <f t="shared" si="11"/>
        <v>0</v>
      </c>
      <c r="U133" s="532">
        <f t="shared" si="11"/>
        <v>0</v>
      </c>
      <c r="V133" s="532">
        <f t="shared" si="11"/>
        <v>0</v>
      </c>
      <c r="W133" s="532">
        <f t="shared" si="11"/>
        <v>0</v>
      </c>
      <c r="X133" s="532">
        <f t="shared" si="11"/>
        <v>0</v>
      </c>
      <c r="Y133" s="532">
        <f t="shared" si="6"/>
        <v>0</v>
      </c>
      <c r="Z133" s="532">
        <f t="shared" si="11"/>
        <v>9.1579999999999995E-2</v>
      </c>
      <c r="AA133" s="443">
        <f>+'A1 - korekta'!M133+'A2 - korekta'!Z133+'A3 - korekta'!Q133+'A3 - korekta'!Y133+'A3 - korekta'!Z133</f>
        <v>1494.7154367036842</v>
      </c>
      <c r="AB133" s="107"/>
      <c r="AC133" s="42"/>
    </row>
    <row r="134" spans="1:30" s="8" customFormat="1" ht="36.950000000000003" customHeight="1">
      <c r="A134" s="25"/>
      <c r="B134" s="106"/>
      <c r="C134" s="333" t="s">
        <v>85</v>
      </c>
      <c r="D134" s="189"/>
      <c r="E134" s="189"/>
      <c r="F134" s="189"/>
      <c r="G134" s="189"/>
      <c r="H134" s="189"/>
      <c r="I134" s="189"/>
      <c r="J134" s="189"/>
      <c r="K134" s="189"/>
      <c r="L134" s="189"/>
      <c r="M134" s="496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  <c r="Z134" s="189"/>
      <c r="AA134" s="82"/>
      <c r="AB134" s="107"/>
      <c r="AC134" s="42"/>
    </row>
    <row r="135" spans="1:30" s="8" customFormat="1" ht="36.950000000000003" customHeight="1">
      <c r="A135" s="25"/>
      <c r="B135" s="106"/>
      <c r="C135" s="333" t="s">
        <v>70</v>
      </c>
      <c r="D135" s="532">
        <f t="shared" ref="D135:Z135" si="12">+D25+D44+D68+D91+D133</f>
        <v>43.804121747218133</v>
      </c>
      <c r="E135" s="532">
        <f t="shared" si="12"/>
        <v>298.63605918684823</v>
      </c>
      <c r="F135" s="532">
        <f t="shared" si="12"/>
        <v>1757.3060749808897</v>
      </c>
      <c r="G135" s="532">
        <f t="shared" si="12"/>
        <v>2.7925746049350031</v>
      </c>
      <c r="H135" s="532">
        <f t="shared" si="12"/>
        <v>112.00969476711478</v>
      </c>
      <c r="I135" s="532">
        <f t="shared" si="12"/>
        <v>2243.2114373806826</v>
      </c>
      <c r="J135" s="532">
        <f t="shared" si="12"/>
        <v>423.29799721847576</v>
      </c>
      <c r="K135" s="532">
        <f t="shared" si="12"/>
        <v>165.54806836564234</v>
      </c>
      <c r="L135" s="532">
        <f t="shared" si="12"/>
        <v>340.30646513781539</v>
      </c>
      <c r="M135" s="533"/>
      <c r="N135" s="532">
        <f t="shared" si="12"/>
        <v>164.91167765221559</v>
      </c>
      <c r="O135" s="532">
        <f t="shared" si="12"/>
        <v>50.080985333847124</v>
      </c>
      <c r="P135" s="532">
        <f t="shared" si="12"/>
        <v>1017.6608775149309</v>
      </c>
      <c r="Q135" s="532">
        <f t="shared" si="5"/>
        <v>6619.5660338906164</v>
      </c>
      <c r="R135" s="532">
        <f t="shared" si="12"/>
        <v>426.67132659999999</v>
      </c>
      <c r="S135" s="532">
        <f t="shared" si="12"/>
        <v>0</v>
      </c>
      <c r="T135" s="532">
        <f t="shared" si="12"/>
        <v>99.711695600000013</v>
      </c>
      <c r="U135" s="532">
        <f>+U25+U44+U68+U91+U133</f>
        <v>12.497693999999999</v>
      </c>
      <c r="V135" s="532">
        <f>+V25+V44+V68+V91+V133</f>
        <v>0</v>
      </c>
      <c r="W135" s="532">
        <f t="shared" si="12"/>
        <v>0</v>
      </c>
      <c r="X135" s="532">
        <f t="shared" si="12"/>
        <v>460.60876907372801</v>
      </c>
      <c r="Y135" s="532">
        <f t="shared" si="6"/>
        <v>999.48948527372806</v>
      </c>
      <c r="Z135" s="532">
        <f t="shared" si="12"/>
        <v>217.1214100149443</v>
      </c>
      <c r="AA135" s="459">
        <f>+AA25+AA44+AA68+AA91+AA133</f>
        <v>201347.74048830642</v>
      </c>
      <c r="AB135" s="107"/>
      <c r="AC135" s="42"/>
      <c r="AD135" s="11"/>
    </row>
    <row r="136" spans="1:30" s="176" customFormat="1" ht="16.5" customHeight="1">
      <c r="A136" s="170"/>
      <c r="B136" s="167"/>
      <c r="C136" s="432" t="s">
        <v>56</v>
      </c>
      <c r="D136" s="458">
        <f t="shared" ref="D136:Z137" si="13">+D26+D45+D69+D92+D112+D131</f>
        <v>0</v>
      </c>
      <c r="E136" s="458">
        <f t="shared" si="13"/>
        <v>0</v>
      </c>
      <c r="F136" s="458">
        <f t="shared" si="13"/>
        <v>0</v>
      </c>
      <c r="G136" s="458">
        <f t="shared" si="13"/>
        <v>0</v>
      </c>
      <c r="H136" s="458">
        <f t="shared" si="13"/>
        <v>0</v>
      </c>
      <c r="I136" s="458">
        <f t="shared" si="13"/>
        <v>0</v>
      </c>
      <c r="J136" s="458">
        <f t="shared" si="13"/>
        <v>0</v>
      </c>
      <c r="K136" s="458">
        <f t="shared" si="13"/>
        <v>0</v>
      </c>
      <c r="L136" s="458">
        <f t="shared" si="13"/>
        <v>0</v>
      </c>
      <c r="M136" s="491"/>
      <c r="N136" s="458">
        <f t="shared" si="13"/>
        <v>0</v>
      </c>
      <c r="O136" s="458">
        <f t="shared" si="13"/>
        <v>0</v>
      </c>
      <c r="P136" s="458">
        <f t="shared" si="13"/>
        <v>0</v>
      </c>
      <c r="Q136" s="458">
        <f t="shared" si="5"/>
        <v>0</v>
      </c>
      <c r="R136" s="458">
        <f t="shared" si="13"/>
        <v>0</v>
      </c>
      <c r="S136" s="458">
        <f t="shared" si="13"/>
        <v>0</v>
      </c>
      <c r="T136" s="458">
        <f t="shared" si="13"/>
        <v>0</v>
      </c>
      <c r="U136" s="458">
        <f t="shared" si="13"/>
        <v>0</v>
      </c>
      <c r="V136" s="458">
        <f>+V26+V45+V69+V92+V112+V131</f>
        <v>0</v>
      </c>
      <c r="W136" s="458">
        <f t="shared" si="13"/>
        <v>0</v>
      </c>
      <c r="X136" s="458">
        <f t="shared" si="13"/>
        <v>0</v>
      </c>
      <c r="Y136" s="458">
        <f t="shared" si="6"/>
        <v>0</v>
      </c>
      <c r="Z136" s="458">
        <f t="shared" si="13"/>
        <v>0</v>
      </c>
      <c r="AA136" s="452">
        <f t="shared" ref="AA136" si="14">+AA26+AA45+AA69+AA92+AA112+AA131</f>
        <v>0</v>
      </c>
      <c r="AB136" s="173"/>
      <c r="AC136" s="174"/>
    </row>
    <row r="137" spans="1:30" s="176" customFormat="1" ht="16.5" customHeight="1">
      <c r="A137" s="170"/>
      <c r="B137" s="167"/>
      <c r="C137" s="389" t="s">
        <v>57</v>
      </c>
      <c r="D137" s="458">
        <f t="shared" si="13"/>
        <v>15.0389005</v>
      </c>
      <c r="E137" s="458">
        <f t="shared" si="13"/>
        <v>41.028917999999997</v>
      </c>
      <c r="F137" s="458">
        <f t="shared" si="13"/>
        <v>15.880858428681202</v>
      </c>
      <c r="G137" s="458">
        <f t="shared" si="13"/>
        <v>0</v>
      </c>
      <c r="H137" s="458">
        <f t="shared" si="13"/>
        <v>6.0780509763724816E-2</v>
      </c>
      <c r="I137" s="458">
        <f t="shared" si="13"/>
        <v>33.938867647956457</v>
      </c>
      <c r="J137" s="458">
        <f t="shared" si="13"/>
        <v>1.26882E-2</v>
      </c>
      <c r="K137" s="458">
        <f t="shared" si="13"/>
        <v>59.6584389</v>
      </c>
      <c r="L137" s="458">
        <f t="shared" si="13"/>
        <v>1.2571745999999999</v>
      </c>
      <c r="M137" s="491"/>
      <c r="N137" s="458">
        <f t="shared" si="13"/>
        <v>0.15074850000000001</v>
      </c>
      <c r="O137" s="458">
        <f t="shared" si="13"/>
        <v>11.149089246212997</v>
      </c>
      <c r="P137" s="458">
        <f t="shared" si="13"/>
        <v>3.2835963000000001</v>
      </c>
      <c r="Q137" s="458">
        <f t="shared" si="5"/>
        <v>181.4600608326144</v>
      </c>
      <c r="R137" s="458">
        <f t="shared" si="13"/>
        <v>213.2579748</v>
      </c>
      <c r="S137" s="458">
        <f t="shared" si="13"/>
        <v>0</v>
      </c>
      <c r="T137" s="458">
        <f t="shared" si="13"/>
        <v>49.836751300000003</v>
      </c>
      <c r="U137" s="458">
        <f t="shared" si="13"/>
        <v>6.2488469999999996</v>
      </c>
      <c r="V137" s="458">
        <f>+V27+V46+V70+V93+V113+V132</f>
        <v>0</v>
      </c>
      <c r="W137" s="458">
        <f t="shared" si="13"/>
        <v>0</v>
      </c>
      <c r="X137" s="458">
        <f t="shared" si="13"/>
        <v>116.20362602</v>
      </c>
      <c r="Y137" s="458">
        <f t="shared" si="6"/>
        <v>385.54719912000002</v>
      </c>
      <c r="Z137" s="458">
        <f t="shared" si="13"/>
        <v>61.43813007546224</v>
      </c>
      <c r="AA137" s="452">
        <f t="shared" ref="AA137" si="15">+AA27+AA46+AA70+AA93+AA113+AA132</f>
        <v>4021.9672856702186</v>
      </c>
      <c r="AB137" s="173"/>
      <c r="AC137" s="174"/>
      <c r="AD137" s="177"/>
    </row>
    <row r="138" spans="1:30" s="181" customFormat="1" ht="16.5" customHeight="1">
      <c r="A138" s="178"/>
      <c r="B138" s="167"/>
      <c r="C138" s="432" t="s">
        <v>86</v>
      </c>
      <c r="D138" s="441"/>
      <c r="E138" s="441"/>
      <c r="F138" s="441"/>
      <c r="G138" s="441"/>
      <c r="H138" s="441"/>
      <c r="I138" s="441"/>
      <c r="J138" s="441"/>
      <c r="K138" s="441"/>
      <c r="L138" s="441"/>
      <c r="M138" s="474"/>
      <c r="N138" s="441"/>
      <c r="O138" s="441"/>
      <c r="P138" s="441"/>
      <c r="Q138" s="441"/>
      <c r="R138" s="441"/>
      <c r="S138" s="441"/>
      <c r="T138" s="441"/>
      <c r="U138" s="441"/>
      <c r="V138" s="441"/>
      <c r="W138" s="441"/>
      <c r="X138" s="441"/>
      <c r="Y138" s="441"/>
      <c r="Z138" s="441"/>
      <c r="AA138" s="484">
        <v>58117.251607904669</v>
      </c>
      <c r="AB138" s="173"/>
      <c r="AC138" s="179"/>
      <c r="AD138" s="180"/>
    </row>
    <row r="139" spans="1:30" s="17" customFormat="1" ht="9.9499999999999993" customHeight="1">
      <c r="A139" s="45"/>
      <c r="B139" s="108"/>
      <c r="C139" s="86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121"/>
      <c r="AB139" s="122"/>
      <c r="AC139" s="46"/>
      <c r="AD139" s="9"/>
    </row>
    <row r="140" spans="1:30"/>
    <row r="141" spans="1:30" hidden="1"/>
    <row r="142" spans="1:30" hidden="1"/>
  </sheetData>
  <dataConsolidate/>
  <mergeCells count="9">
    <mergeCell ref="C2:AA2"/>
    <mergeCell ref="C3:AA3"/>
    <mergeCell ref="C4:AA4"/>
    <mergeCell ref="C5:AA5"/>
    <mergeCell ref="Z7:Z8"/>
    <mergeCell ref="AA7:AA8"/>
    <mergeCell ref="D6:AB6"/>
    <mergeCell ref="D7:Q7"/>
    <mergeCell ref="R7:Y7"/>
  </mergeCells>
  <conditionalFormatting sqref="AB132 AB29:AB43 AB113 AB93 AB70 AB53:AB67 AB27 AB46 AB76:AB90 AB96:AB110 AB115:AB129 AB10:AB24">
    <cfRule type="expression" dxfId="33" priority="23" stopIfTrue="1">
      <formula>AB10=1</formula>
    </cfRule>
  </conditionalFormatting>
  <conditionalFormatting sqref="D9:AA9 D139:AA139 D138:Z138 AA10:AA134">
    <cfRule type="expression" dxfId="32" priority="24" stopIfTrue="1">
      <formula>AND(D9&lt;&gt;"",OR(D9&lt;0,NOT(ISNUMBER(D9))))</formula>
    </cfRule>
  </conditionalFormatting>
  <conditionalFormatting sqref="D6:F6">
    <cfRule type="expression" dxfId="31" priority="25" stopIfTrue="1">
      <formula>COUNTA(D10:AA138)&lt;&gt;COUNTIF(D10:AA138,"&gt;=0")</formula>
    </cfRule>
  </conditionalFormatting>
  <conditionalFormatting sqref="G6:AB6">
    <cfRule type="expression" dxfId="30" priority="26" stopIfTrue="1">
      <formula>COUNTA(G10:AC138)&lt;&gt;COUNTIF(G10:AC138,"&gt;=0")</formula>
    </cfRule>
  </conditionalFormatting>
  <conditionalFormatting sqref="AA138">
    <cfRule type="expression" dxfId="29" priority="2" stopIfTrue="1">
      <formula>AND(AA138&lt;&gt;"",OR(AA138&lt;0,NOT(ISNUMBER(AA138))))</formula>
    </cfRule>
  </conditionalFormatting>
  <conditionalFormatting sqref="D10:Z137 AA135:AA137">
    <cfRule type="expression" dxfId="28" priority="1" stopIfTrue="1">
      <formula>AND(D10&lt;&gt;"",OR(D10&lt;0,NOT(ISNUMBER(D10))))</formula>
    </cfRule>
  </conditionalFormatting>
  <pageMargins left="0.74803149606299213" right="0.45" top="0.98425196850393704" bottom="0.98425196850393704" header="0.51181102362204722" footer="0.51181102362204722"/>
  <pageSetup paperSize="8" scale="60" orientation="portrait" r:id="rId1"/>
  <headerFooter alignWithMargins="0">
    <oddFooter>&amp;R2013 Triennial Central Bank Survey</oddFooter>
  </headerFooter>
  <rowBreaks count="1" manualBreakCount="1">
    <brk id="74" min="1" max="2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outlinePr summaryBelow="0" summaryRight="0"/>
  </sheetPr>
  <dimension ref="A1:AP140"/>
  <sheetViews>
    <sheetView showGridLines="0" zoomScale="55" zoomScaleNormal="55" zoomScaleSheetLayoutView="70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D9" sqref="D9"/>
    </sheetView>
  </sheetViews>
  <sheetFormatPr defaultColWidth="0" defaultRowHeight="12" zeroHeight="1"/>
  <cols>
    <col min="1" max="2" width="1.7109375" style="13" customWidth="1"/>
    <col min="3" max="3" width="105.140625" style="13" customWidth="1"/>
    <col min="4" max="26" width="7.7109375" style="13" customWidth="1"/>
    <col min="27" max="27" width="7.7109375" style="27" customWidth="1"/>
    <col min="28" max="38" width="7.7109375" style="15" customWidth="1"/>
    <col min="39" max="39" width="8.85546875" style="15" customWidth="1"/>
    <col min="40" max="41" width="1.7109375" style="13" customWidth="1"/>
    <col min="42" max="42" width="0" style="9" hidden="1" customWidth="1"/>
    <col min="43" max="254" width="9.140625" style="9" hidden="1" customWidth="1"/>
    <col min="255" max="16384" width="9.140625" style="9" hidden="1"/>
  </cols>
  <sheetData>
    <row r="1" spans="1:42" s="5" customFormat="1" ht="20.100000000000001" customHeight="1">
      <c r="A1" s="12"/>
      <c r="B1" s="349" t="s">
        <v>87</v>
      </c>
      <c r="C1" s="350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47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2"/>
      <c r="AN1" s="346"/>
      <c r="AO1" s="351"/>
    </row>
    <row r="2" spans="1:42" s="5" customFormat="1" ht="20.100000000000001" customHeight="1">
      <c r="A2" s="12"/>
      <c r="B2" s="348"/>
      <c r="C2" s="561" t="s">
        <v>28</v>
      </c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561"/>
      <c r="AH2" s="561"/>
      <c r="AI2" s="561"/>
      <c r="AJ2" s="561"/>
      <c r="AK2" s="561"/>
      <c r="AL2" s="561"/>
      <c r="AM2" s="561"/>
      <c r="AN2" s="346"/>
      <c r="AO2" s="353"/>
    </row>
    <row r="3" spans="1:42" s="5" customFormat="1" ht="20.100000000000001" customHeight="1">
      <c r="A3" s="12"/>
      <c r="B3" s="347"/>
      <c r="C3" s="561" t="s">
        <v>72</v>
      </c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561"/>
      <c r="X3" s="561"/>
      <c r="Y3" s="561"/>
      <c r="Z3" s="561"/>
      <c r="AA3" s="561"/>
      <c r="AB3" s="561"/>
      <c r="AC3" s="561"/>
      <c r="AD3" s="561"/>
      <c r="AE3" s="561"/>
      <c r="AF3" s="561"/>
      <c r="AG3" s="561"/>
      <c r="AH3" s="561"/>
      <c r="AI3" s="561"/>
      <c r="AJ3" s="561"/>
      <c r="AK3" s="561"/>
      <c r="AL3" s="561"/>
      <c r="AM3" s="561"/>
      <c r="AN3" s="561"/>
      <c r="AO3" s="561"/>
    </row>
    <row r="4" spans="1:42" s="5" customFormat="1" ht="20.100000000000001" customHeight="1">
      <c r="A4" s="12"/>
      <c r="B4" s="347"/>
      <c r="C4" s="561" t="s">
        <v>73</v>
      </c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1"/>
      <c r="S4" s="561"/>
      <c r="T4" s="561"/>
      <c r="U4" s="561"/>
      <c r="V4" s="561"/>
      <c r="W4" s="561"/>
      <c r="X4" s="561"/>
      <c r="Y4" s="561"/>
      <c r="Z4" s="561"/>
      <c r="AA4" s="561"/>
      <c r="AB4" s="561"/>
      <c r="AC4" s="561"/>
      <c r="AD4" s="561"/>
      <c r="AE4" s="561"/>
      <c r="AF4" s="561"/>
      <c r="AG4" s="561"/>
      <c r="AH4" s="561"/>
      <c r="AI4" s="561"/>
      <c r="AJ4" s="561"/>
      <c r="AK4" s="561"/>
      <c r="AL4" s="561"/>
      <c r="AM4" s="561"/>
      <c r="AN4" s="561"/>
      <c r="AO4" s="561"/>
    </row>
    <row r="5" spans="1:42" s="5" customFormat="1" ht="20.100000000000001" customHeight="1">
      <c r="A5" s="12"/>
      <c r="B5" s="347"/>
      <c r="C5" s="561" t="s">
        <v>74</v>
      </c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1"/>
      <c r="R5" s="561"/>
      <c r="S5" s="561"/>
      <c r="T5" s="561"/>
      <c r="U5" s="561"/>
      <c r="V5" s="561"/>
      <c r="W5" s="561"/>
      <c r="X5" s="561"/>
      <c r="Y5" s="561"/>
      <c r="Z5" s="561"/>
      <c r="AA5" s="561"/>
      <c r="AB5" s="561"/>
      <c r="AC5" s="561"/>
      <c r="AD5" s="561"/>
      <c r="AE5" s="561"/>
      <c r="AF5" s="561"/>
      <c r="AG5" s="561"/>
      <c r="AH5" s="561"/>
      <c r="AI5" s="561"/>
      <c r="AJ5" s="561"/>
      <c r="AK5" s="561"/>
      <c r="AL5" s="561"/>
      <c r="AM5" s="561"/>
      <c r="AN5" s="561"/>
      <c r="AO5" s="561"/>
      <c r="AP5" s="10"/>
    </row>
    <row r="6" spans="1:42" s="5" customFormat="1" ht="39.950000000000003" customHeight="1">
      <c r="A6" s="12"/>
      <c r="B6" s="347"/>
      <c r="C6" s="347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4"/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64"/>
      <c r="AA6" s="564"/>
      <c r="AB6" s="564"/>
      <c r="AC6" s="564"/>
      <c r="AD6" s="564"/>
      <c r="AE6" s="564"/>
      <c r="AF6" s="564"/>
      <c r="AG6" s="564"/>
      <c r="AH6" s="564"/>
      <c r="AI6" s="564"/>
      <c r="AJ6" s="564"/>
      <c r="AK6" s="564"/>
      <c r="AL6" s="564"/>
      <c r="AM6" s="564"/>
      <c r="AN6" s="564"/>
      <c r="AO6" s="351"/>
    </row>
    <row r="7" spans="1:42" s="7" customFormat="1" ht="27.95" customHeight="1">
      <c r="A7" s="28"/>
      <c r="B7" s="356"/>
      <c r="C7" s="357" t="s">
        <v>75</v>
      </c>
      <c r="D7" s="571" t="s">
        <v>88</v>
      </c>
      <c r="E7" s="572"/>
      <c r="F7" s="572"/>
      <c r="G7" s="572"/>
      <c r="H7" s="572"/>
      <c r="I7" s="572"/>
      <c r="J7" s="572"/>
      <c r="K7" s="572"/>
      <c r="L7" s="572"/>
      <c r="M7" s="572"/>
      <c r="N7" s="572"/>
      <c r="O7" s="572"/>
      <c r="P7" s="572"/>
      <c r="Q7" s="572"/>
      <c r="R7" s="572"/>
      <c r="S7" s="572"/>
      <c r="T7" s="572"/>
      <c r="U7" s="572"/>
      <c r="V7" s="572"/>
      <c r="W7" s="572"/>
      <c r="X7" s="572"/>
      <c r="Y7" s="572"/>
      <c r="Z7" s="572"/>
      <c r="AA7" s="572"/>
      <c r="AB7" s="572"/>
      <c r="AC7" s="572"/>
      <c r="AD7" s="572"/>
      <c r="AE7" s="572"/>
      <c r="AF7" s="572"/>
      <c r="AG7" s="572"/>
      <c r="AH7" s="572"/>
      <c r="AI7" s="572"/>
      <c r="AJ7" s="572"/>
      <c r="AK7" s="572"/>
      <c r="AL7" s="572"/>
      <c r="AM7" s="572"/>
      <c r="AN7" s="572"/>
      <c r="AO7" s="363"/>
    </row>
    <row r="8" spans="1:42" s="7" customFormat="1" ht="27.95" customHeight="1">
      <c r="A8" s="28"/>
      <c r="B8" s="358"/>
      <c r="C8" s="359"/>
      <c r="D8" s="360" t="s">
        <v>31</v>
      </c>
      <c r="E8" s="360" t="s">
        <v>5</v>
      </c>
      <c r="F8" s="360" t="s">
        <v>38</v>
      </c>
      <c r="G8" s="360" t="s">
        <v>32</v>
      </c>
      <c r="H8" s="360" t="s">
        <v>9</v>
      </c>
      <c r="I8" s="360" t="s">
        <v>4</v>
      </c>
      <c r="J8" s="360" t="s">
        <v>3</v>
      </c>
      <c r="K8" s="360" t="s">
        <v>30</v>
      </c>
      <c r="L8" s="360" t="s">
        <v>21</v>
      </c>
      <c r="M8" s="360" t="s">
        <v>33</v>
      </c>
      <c r="N8" s="360" t="s">
        <v>10</v>
      </c>
      <c r="O8" s="360" t="s">
        <v>7</v>
      </c>
      <c r="P8" s="360" t="s">
        <v>2</v>
      </c>
      <c r="Q8" s="360" t="s">
        <v>11</v>
      </c>
      <c r="R8" s="360" t="s">
        <v>12</v>
      </c>
      <c r="S8" s="360" t="s">
        <v>22</v>
      </c>
      <c r="T8" s="360" t="s">
        <v>34</v>
      </c>
      <c r="U8" s="360" t="s">
        <v>23</v>
      </c>
      <c r="V8" s="360" t="s">
        <v>13</v>
      </c>
      <c r="W8" s="360" t="s">
        <v>14</v>
      </c>
      <c r="X8" s="360" t="s">
        <v>35</v>
      </c>
      <c r="Y8" s="360" t="s">
        <v>25</v>
      </c>
      <c r="Z8" s="360" t="s">
        <v>24</v>
      </c>
      <c r="AA8" s="360" t="s">
        <v>36</v>
      </c>
      <c r="AB8" s="360" t="s">
        <v>15</v>
      </c>
      <c r="AC8" s="361" t="s">
        <v>16</v>
      </c>
      <c r="AD8" s="360" t="s">
        <v>39</v>
      </c>
      <c r="AE8" s="360" t="s">
        <v>17</v>
      </c>
      <c r="AF8" s="360" t="s">
        <v>37</v>
      </c>
      <c r="AG8" s="360" t="s">
        <v>8</v>
      </c>
      <c r="AH8" s="360" t="s">
        <v>26</v>
      </c>
      <c r="AI8" s="360" t="s">
        <v>18</v>
      </c>
      <c r="AJ8" s="360" t="s">
        <v>40</v>
      </c>
      <c r="AK8" s="360" t="s">
        <v>19</v>
      </c>
      <c r="AL8" s="360" t="s">
        <v>20</v>
      </c>
      <c r="AM8" s="364" t="s">
        <v>77</v>
      </c>
      <c r="AN8" s="362"/>
      <c r="AO8" s="354"/>
    </row>
    <row r="9" spans="1:42" s="8" customFormat="1" ht="36.950000000000003" customHeight="1">
      <c r="A9" s="25"/>
      <c r="B9" s="93"/>
      <c r="C9" s="386" t="s">
        <v>43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42"/>
      <c r="AN9" s="100"/>
      <c r="AO9" s="42"/>
    </row>
    <row r="10" spans="1:42" s="7" customFormat="1" ht="16.5" customHeight="1">
      <c r="A10" s="28"/>
      <c r="B10" s="101"/>
      <c r="C10" s="384" t="s">
        <v>44</v>
      </c>
      <c r="D10" s="110">
        <v>0</v>
      </c>
      <c r="E10" s="110">
        <v>11.811</v>
      </c>
      <c r="F10" s="110">
        <v>9.3562785595073628</v>
      </c>
      <c r="G10" s="110">
        <v>0</v>
      </c>
      <c r="H10" s="110">
        <v>0</v>
      </c>
      <c r="I10" s="110">
        <v>12.553278823821687</v>
      </c>
      <c r="J10" s="110">
        <v>9.0093756096719062</v>
      </c>
      <c r="K10" s="110">
        <v>0</v>
      </c>
      <c r="L10" s="110">
        <v>1.2466470000000001</v>
      </c>
      <c r="M10" s="110">
        <v>0</v>
      </c>
      <c r="N10" s="110">
        <v>151.50541265854702</v>
      </c>
      <c r="O10" s="110">
        <v>1.1565241727292674</v>
      </c>
      <c r="P10" s="110">
        <v>246.98627039922161</v>
      </c>
      <c r="Q10" s="110">
        <v>0</v>
      </c>
      <c r="R10" s="110">
        <v>17.073899542893567</v>
      </c>
      <c r="S10" s="110">
        <v>0</v>
      </c>
      <c r="T10" s="110">
        <v>0</v>
      </c>
      <c r="U10" s="110">
        <v>8.5176999999999989E-2</v>
      </c>
      <c r="V10" s="110">
        <v>0</v>
      </c>
      <c r="W10" s="110">
        <v>9.2163298752630761E-3</v>
      </c>
      <c r="X10" s="110">
        <v>0</v>
      </c>
      <c r="Y10" s="110">
        <v>16.738808081821439</v>
      </c>
      <c r="Z10" s="110">
        <v>0.17003599999999999</v>
      </c>
      <c r="AA10" s="110">
        <v>0</v>
      </c>
      <c r="AB10" s="110">
        <v>0</v>
      </c>
      <c r="AC10" s="471"/>
      <c r="AD10" s="110">
        <v>46.794310782255486</v>
      </c>
      <c r="AE10" s="110">
        <v>8.6035820401160095</v>
      </c>
      <c r="AF10" s="110">
        <v>0</v>
      </c>
      <c r="AG10" s="110">
        <v>14.086368</v>
      </c>
      <c r="AH10" s="110">
        <v>0.13132099999999999</v>
      </c>
      <c r="AI10" s="110">
        <v>0.97944932000000007</v>
      </c>
      <c r="AJ10" s="110">
        <v>2.5520038499955082</v>
      </c>
      <c r="AK10" s="110">
        <v>0</v>
      </c>
      <c r="AL10" s="110">
        <v>0.31983789513707472</v>
      </c>
      <c r="AM10" s="111">
        <v>11.833728929999999</v>
      </c>
      <c r="AN10" s="102"/>
      <c r="AO10" s="28"/>
    </row>
    <row r="11" spans="1:42" s="7" customFormat="1" ht="16.5" customHeight="1">
      <c r="A11" s="28"/>
      <c r="B11" s="103"/>
      <c r="C11" s="387" t="s">
        <v>45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10">
        <v>14.948815975460999</v>
      </c>
      <c r="O11" s="110">
        <v>0</v>
      </c>
      <c r="P11" s="110">
        <v>31.668647</v>
      </c>
      <c r="Q11" s="110">
        <v>0</v>
      </c>
      <c r="R11" s="110">
        <v>9.9232688499999995</v>
      </c>
      <c r="S11" s="110">
        <v>0</v>
      </c>
      <c r="T11" s="110">
        <v>0</v>
      </c>
      <c r="U11" s="110">
        <v>0</v>
      </c>
      <c r="V11" s="110">
        <v>0</v>
      </c>
      <c r="W11" s="110">
        <v>0</v>
      </c>
      <c r="X11" s="110">
        <v>0</v>
      </c>
      <c r="Y11" s="110">
        <v>0</v>
      </c>
      <c r="Z11" s="110">
        <v>0</v>
      </c>
      <c r="AA11" s="110">
        <v>0</v>
      </c>
      <c r="AB11" s="110">
        <v>0</v>
      </c>
      <c r="AC11" s="471"/>
      <c r="AD11" s="110">
        <v>16.988826448174919</v>
      </c>
      <c r="AE11" s="110">
        <v>0.34134100000000001</v>
      </c>
      <c r="AF11" s="110">
        <v>0</v>
      </c>
      <c r="AG11" s="110">
        <v>0</v>
      </c>
      <c r="AH11" s="110">
        <v>0</v>
      </c>
      <c r="AI11" s="110">
        <v>0</v>
      </c>
      <c r="AJ11" s="110">
        <v>0.81342400000000004</v>
      </c>
      <c r="AK11" s="110">
        <v>0</v>
      </c>
      <c r="AL11" s="110">
        <v>0</v>
      </c>
      <c r="AM11" s="111">
        <v>0</v>
      </c>
      <c r="AN11" s="102"/>
      <c r="AO11" s="28"/>
    </row>
    <row r="12" spans="1:42" s="7" customFormat="1" ht="16.5" customHeight="1">
      <c r="A12" s="28"/>
      <c r="B12" s="103"/>
      <c r="C12" s="387" t="s">
        <v>46</v>
      </c>
      <c r="D12" s="110">
        <v>0</v>
      </c>
      <c r="E12" s="110">
        <v>11.811</v>
      </c>
      <c r="F12" s="110">
        <v>9.3562785595073628</v>
      </c>
      <c r="G12" s="110">
        <v>0</v>
      </c>
      <c r="H12" s="110">
        <v>0</v>
      </c>
      <c r="I12" s="110">
        <v>12.553278823821687</v>
      </c>
      <c r="J12" s="110">
        <v>9.0093756096719062</v>
      </c>
      <c r="K12" s="110">
        <v>0</v>
      </c>
      <c r="L12" s="110">
        <v>1.2466470000000001</v>
      </c>
      <c r="M12" s="110">
        <v>0</v>
      </c>
      <c r="N12" s="110">
        <v>136.55659668308601</v>
      </c>
      <c r="O12" s="110">
        <v>1.1565241727292674</v>
      </c>
      <c r="P12" s="110">
        <v>215.31762339922162</v>
      </c>
      <c r="Q12" s="110">
        <v>0</v>
      </c>
      <c r="R12" s="110">
        <v>7.150630692893567</v>
      </c>
      <c r="S12" s="110">
        <v>0</v>
      </c>
      <c r="T12" s="110">
        <v>0</v>
      </c>
      <c r="U12" s="110">
        <v>8.5176999999999989E-2</v>
      </c>
      <c r="V12" s="110">
        <v>0</v>
      </c>
      <c r="W12" s="110">
        <v>9.2163298752630761E-3</v>
      </c>
      <c r="X12" s="110">
        <v>0</v>
      </c>
      <c r="Y12" s="110">
        <v>16.738808081821439</v>
      </c>
      <c r="Z12" s="110">
        <v>0.17003599999999999</v>
      </c>
      <c r="AA12" s="110">
        <v>0</v>
      </c>
      <c r="AB12" s="110">
        <v>0</v>
      </c>
      <c r="AC12" s="471"/>
      <c r="AD12" s="110">
        <v>29.805484334080568</v>
      </c>
      <c r="AE12" s="110">
        <v>8.2622410401160096</v>
      </c>
      <c r="AF12" s="110">
        <v>0</v>
      </c>
      <c r="AG12" s="110">
        <v>14.086368</v>
      </c>
      <c r="AH12" s="110">
        <v>0.13132099999999999</v>
      </c>
      <c r="AI12" s="110">
        <v>0.97944932000000007</v>
      </c>
      <c r="AJ12" s="110">
        <v>1.7385798499955083</v>
      </c>
      <c r="AK12" s="110">
        <v>0</v>
      </c>
      <c r="AL12" s="110">
        <v>0.31983789513707472</v>
      </c>
      <c r="AM12" s="111">
        <v>11.833728929999999</v>
      </c>
      <c r="AN12" s="102"/>
      <c r="AO12" s="28"/>
    </row>
    <row r="13" spans="1:42" s="7" customFormat="1" ht="16.5" customHeight="1">
      <c r="A13" s="28"/>
      <c r="B13" s="101"/>
      <c r="C13" s="385" t="s">
        <v>47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2.6787477642887518</v>
      </c>
      <c r="K13" s="110">
        <v>0</v>
      </c>
      <c r="L13" s="110">
        <v>4.3292596304042787E-2</v>
      </c>
      <c r="M13" s="110">
        <v>0</v>
      </c>
      <c r="N13" s="110">
        <v>64.411685537145175</v>
      </c>
      <c r="O13" s="110">
        <v>36.708445396535311</v>
      </c>
      <c r="P13" s="110">
        <v>7.9912319839158359</v>
      </c>
      <c r="Q13" s="110">
        <v>0</v>
      </c>
      <c r="R13" s="110">
        <v>74.765852957700218</v>
      </c>
      <c r="S13" s="110">
        <v>0</v>
      </c>
      <c r="T13" s="110">
        <v>0</v>
      </c>
      <c r="U13" s="110">
        <v>0</v>
      </c>
      <c r="V13" s="110">
        <v>0</v>
      </c>
      <c r="W13" s="110">
        <v>7.76E-4</v>
      </c>
      <c r="X13" s="110">
        <v>0</v>
      </c>
      <c r="Y13" s="110">
        <v>64.909538029329241</v>
      </c>
      <c r="Z13" s="110">
        <v>0</v>
      </c>
      <c r="AA13" s="110">
        <v>0</v>
      </c>
      <c r="AB13" s="110">
        <v>0</v>
      </c>
      <c r="AC13" s="471"/>
      <c r="AD13" s="110">
        <v>31.626893426085054</v>
      </c>
      <c r="AE13" s="110">
        <v>19.740916720172596</v>
      </c>
      <c r="AF13" s="110">
        <v>0</v>
      </c>
      <c r="AG13" s="110">
        <v>2.1412524632037459E-2</v>
      </c>
      <c r="AH13" s="110">
        <v>0</v>
      </c>
      <c r="AI13" s="110">
        <v>0</v>
      </c>
      <c r="AJ13" s="110">
        <v>81.891771256324603</v>
      </c>
      <c r="AK13" s="110">
        <v>0</v>
      </c>
      <c r="AL13" s="110">
        <v>9.8040000295091051E-2</v>
      </c>
      <c r="AM13" s="111">
        <v>0.68097116079999997</v>
      </c>
      <c r="AN13" s="102"/>
      <c r="AO13" s="28"/>
    </row>
    <row r="14" spans="1:42" s="7" customFormat="1" ht="16.5" customHeight="1">
      <c r="A14" s="28"/>
      <c r="B14" s="101"/>
      <c r="C14" s="387" t="s">
        <v>45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0.12035714425251226</v>
      </c>
      <c r="K14" s="110">
        <v>0</v>
      </c>
      <c r="L14" s="110">
        <v>4.3292596304042787E-2</v>
      </c>
      <c r="M14" s="110">
        <v>0</v>
      </c>
      <c r="N14" s="110">
        <v>60.833307314495286</v>
      </c>
      <c r="O14" s="110">
        <v>36.096921603470619</v>
      </c>
      <c r="P14" s="110">
        <v>3.6191384003133784</v>
      </c>
      <c r="Q14" s="110">
        <v>0</v>
      </c>
      <c r="R14" s="110">
        <v>74.727852102880234</v>
      </c>
      <c r="S14" s="110">
        <v>0</v>
      </c>
      <c r="T14" s="110">
        <v>0</v>
      </c>
      <c r="U14" s="110">
        <v>0</v>
      </c>
      <c r="V14" s="110">
        <v>0</v>
      </c>
      <c r="W14" s="110">
        <v>7.76E-4</v>
      </c>
      <c r="X14" s="110">
        <v>0</v>
      </c>
      <c r="Y14" s="110">
        <v>64.799925459734879</v>
      </c>
      <c r="Z14" s="110">
        <v>0</v>
      </c>
      <c r="AA14" s="110">
        <v>0</v>
      </c>
      <c r="AB14" s="110">
        <v>0</v>
      </c>
      <c r="AC14" s="471"/>
      <c r="AD14" s="110">
        <v>27.570396157878818</v>
      </c>
      <c r="AE14" s="110">
        <v>18.222090901984199</v>
      </c>
      <c r="AF14" s="110">
        <v>0</v>
      </c>
      <c r="AG14" s="110">
        <v>0</v>
      </c>
      <c r="AH14" s="110">
        <v>0</v>
      </c>
      <c r="AI14" s="110">
        <v>0</v>
      </c>
      <c r="AJ14" s="110">
        <v>80.4841152563246</v>
      </c>
      <c r="AK14" s="110">
        <v>0</v>
      </c>
      <c r="AL14" s="110">
        <v>2.8591999999999999E-2</v>
      </c>
      <c r="AM14" s="111">
        <v>1.4920000000000001E-3</v>
      </c>
      <c r="AN14" s="102"/>
      <c r="AO14" s="28"/>
    </row>
    <row r="15" spans="1:42" s="7" customFormat="1" ht="16.5" customHeight="1">
      <c r="A15" s="28"/>
      <c r="B15" s="101"/>
      <c r="C15" s="387" t="s">
        <v>46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2.5583906200362394</v>
      </c>
      <c r="K15" s="110">
        <v>0</v>
      </c>
      <c r="L15" s="110">
        <v>0</v>
      </c>
      <c r="M15" s="110">
        <v>0</v>
      </c>
      <c r="N15" s="110">
        <v>3.5783782226498859</v>
      </c>
      <c r="O15" s="110">
        <v>0.61152379306469107</v>
      </c>
      <c r="P15" s="110">
        <v>4.3720935836024575</v>
      </c>
      <c r="Q15" s="110">
        <v>0</v>
      </c>
      <c r="R15" s="110">
        <v>3.8000854819977073E-2</v>
      </c>
      <c r="S15" s="110">
        <v>0</v>
      </c>
      <c r="T15" s="110">
        <v>0</v>
      </c>
      <c r="U15" s="110">
        <v>0</v>
      </c>
      <c r="V15" s="110">
        <v>0</v>
      </c>
      <c r="W15" s="110">
        <v>0</v>
      </c>
      <c r="X15" s="110">
        <v>0</v>
      </c>
      <c r="Y15" s="110">
        <v>0.10961256959435922</v>
      </c>
      <c r="Z15" s="110">
        <v>0</v>
      </c>
      <c r="AA15" s="110">
        <v>0</v>
      </c>
      <c r="AB15" s="110">
        <v>0</v>
      </c>
      <c r="AC15" s="471"/>
      <c r="AD15" s="110">
        <v>4.0564972682062361</v>
      </c>
      <c r="AE15" s="110">
        <v>1.5188258181883962</v>
      </c>
      <c r="AF15" s="110">
        <v>0</v>
      </c>
      <c r="AG15" s="110">
        <v>2.1412524632037459E-2</v>
      </c>
      <c r="AH15" s="110">
        <v>0</v>
      </c>
      <c r="AI15" s="110">
        <v>0</v>
      </c>
      <c r="AJ15" s="110">
        <v>1.4076559999999998</v>
      </c>
      <c r="AK15" s="110">
        <v>0</v>
      </c>
      <c r="AL15" s="110">
        <v>6.9448000295091045E-2</v>
      </c>
      <c r="AM15" s="111">
        <v>0.67947916079999993</v>
      </c>
      <c r="AN15" s="102"/>
      <c r="AO15" s="28"/>
    </row>
    <row r="16" spans="1:42" s="8" customFormat="1" ht="16.5" customHeight="1">
      <c r="A16" s="25"/>
      <c r="B16" s="117"/>
      <c r="C16" s="388" t="s">
        <v>48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1.7223107097797943</v>
      </c>
      <c r="K16" s="110">
        <v>0</v>
      </c>
      <c r="L16" s="110">
        <v>4.3212E-2</v>
      </c>
      <c r="M16" s="110">
        <v>0</v>
      </c>
      <c r="N16" s="110">
        <v>3.8156054468269325</v>
      </c>
      <c r="O16" s="110">
        <v>0.60330281306469091</v>
      </c>
      <c r="P16" s="110">
        <v>6.9033355697797942</v>
      </c>
      <c r="Q16" s="110">
        <v>0</v>
      </c>
      <c r="R16" s="110">
        <v>0.19326536990809895</v>
      </c>
      <c r="S16" s="110">
        <v>0</v>
      </c>
      <c r="T16" s="110">
        <v>0</v>
      </c>
      <c r="U16" s="110">
        <v>0</v>
      </c>
      <c r="V16" s="110">
        <v>0</v>
      </c>
      <c r="W16" s="110">
        <v>0</v>
      </c>
      <c r="X16" s="110">
        <v>0</v>
      </c>
      <c r="Y16" s="110">
        <v>0.20611048252839792</v>
      </c>
      <c r="Z16" s="110">
        <v>0</v>
      </c>
      <c r="AA16" s="110">
        <v>0</v>
      </c>
      <c r="AB16" s="110">
        <v>0</v>
      </c>
      <c r="AC16" s="471"/>
      <c r="AD16" s="110">
        <v>4.0564972682062361</v>
      </c>
      <c r="AE16" s="110">
        <v>1.5188258181883962</v>
      </c>
      <c r="AF16" s="110">
        <v>0</v>
      </c>
      <c r="AG16" s="110">
        <v>0</v>
      </c>
      <c r="AH16" s="110">
        <v>0</v>
      </c>
      <c r="AI16" s="110">
        <v>0</v>
      </c>
      <c r="AJ16" s="110">
        <v>1.4076559999999998</v>
      </c>
      <c r="AK16" s="110">
        <v>0</v>
      </c>
      <c r="AL16" s="110">
        <v>6.9448000295091045E-2</v>
      </c>
      <c r="AM16" s="111">
        <v>0.67947916079999993</v>
      </c>
      <c r="AN16" s="107"/>
      <c r="AO16" s="25"/>
    </row>
    <row r="17" spans="1:41" s="7" customFormat="1" ht="16.5" customHeight="1">
      <c r="A17" s="28"/>
      <c r="B17" s="103"/>
      <c r="C17" s="387" t="s">
        <v>49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4.7320999999999995E-2</v>
      </c>
      <c r="K17" s="110">
        <v>0</v>
      </c>
      <c r="L17" s="110">
        <v>0</v>
      </c>
      <c r="M17" s="110">
        <v>0</v>
      </c>
      <c r="N17" s="110">
        <v>25.908540578431197</v>
      </c>
      <c r="O17" s="110">
        <v>18.226314759660607</v>
      </c>
      <c r="P17" s="110">
        <v>0.15164363741001591</v>
      </c>
      <c r="Q17" s="110">
        <v>0</v>
      </c>
      <c r="R17" s="110">
        <v>71.714991483993145</v>
      </c>
      <c r="S17" s="110">
        <v>0</v>
      </c>
      <c r="T17" s="110">
        <v>0</v>
      </c>
      <c r="U17" s="110">
        <v>0</v>
      </c>
      <c r="V17" s="110">
        <v>0</v>
      </c>
      <c r="W17" s="110">
        <v>0</v>
      </c>
      <c r="X17" s="110">
        <v>0</v>
      </c>
      <c r="Y17" s="110">
        <v>16.454494118571251</v>
      </c>
      <c r="Z17" s="110">
        <v>0</v>
      </c>
      <c r="AA17" s="110">
        <v>0</v>
      </c>
      <c r="AB17" s="110">
        <v>0</v>
      </c>
      <c r="AC17" s="471"/>
      <c r="AD17" s="110">
        <v>27.526369529147541</v>
      </c>
      <c r="AE17" s="110">
        <v>2.8721359999999998</v>
      </c>
      <c r="AF17" s="110">
        <v>0</v>
      </c>
      <c r="AG17" s="110">
        <v>0</v>
      </c>
      <c r="AH17" s="110">
        <v>0</v>
      </c>
      <c r="AI17" s="110">
        <v>0</v>
      </c>
      <c r="AJ17" s="110">
        <v>76.553011806213107</v>
      </c>
      <c r="AK17" s="110">
        <v>0</v>
      </c>
      <c r="AL17" s="110">
        <v>2.8591999999999999E-2</v>
      </c>
      <c r="AM17" s="111">
        <v>1.4920000000000001E-3</v>
      </c>
      <c r="AN17" s="102"/>
      <c r="AO17" s="28"/>
    </row>
    <row r="18" spans="1:41" s="7" customFormat="1" ht="16.5" customHeight="1">
      <c r="A18" s="28"/>
      <c r="B18" s="103"/>
      <c r="C18" s="387" t="s">
        <v>50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0">
        <v>0</v>
      </c>
      <c r="O18" s="110">
        <v>0</v>
      </c>
      <c r="P18" s="110">
        <v>0</v>
      </c>
      <c r="Q18" s="110">
        <v>0</v>
      </c>
      <c r="R18" s="110">
        <v>0</v>
      </c>
      <c r="S18" s="110">
        <v>0</v>
      </c>
      <c r="T18" s="110">
        <v>0</v>
      </c>
      <c r="U18" s="110">
        <v>0</v>
      </c>
      <c r="V18" s="110">
        <v>0</v>
      </c>
      <c r="W18" s="110">
        <v>0</v>
      </c>
      <c r="X18" s="110">
        <v>0</v>
      </c>
      <c r="Y18" s="110">
        <v>0</v>
      </c>
      <c r="Z18" s="110">
        <v>0</v>
      </c>
      <c r="AA18" s="110">
        <v>0</v>
      </c>
      <c r="AB18" s="110">
        <v>0</v>
      </c>
      <c r="AC18" s="471"/>
      <c r="AD18" s="110">
        <v>0</v>
      </c>
      <c r="AE18" s="110">
        <v>0</v>
      </c>
      <c r="AF18" s="110">
        <v>0</v>
      </c>
      <c r="AG18" s="110">
        <v>0</v>
      </c>
      <c r="AH18" s="110">
        <v>0</v>
      </c>
      <c r="AI18" s="110">
        <v>0</v>
      </c>
      <c r="AJ18" s="110">
        <v>0</v>
      </c>
      <c r="AK18" s="110">
        <v>0</v>
      </c>
      <c r="AL18" s="110">
        <v>0</v>
      </c>
      <c r="AM18" s="111">
        <v>0</v>
      </c>
      <c r="AN18" s="102"/>
      <c r="AO18" s="28"/>
    </row>
    <row r="19" spans="1:41" s="7" customFormat="1" ht="16.5" customHeight="1">
      <c r="A19" s="28"/>
      <c r="B19" s="103"/>
      <c r="C19" s="387" t="s">
        <v>51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0">
        <v>0</v>
      </c>
      <c r="O19" s="110">
        <v>0</v>
      </c>
      <c r="P19" s="110">
        <v>0</v>
      </c>
      <c r="Q19" s="110">
        <v>0</v>
      </c>
      <c r="R19" s="110">
        <v>0</v>
      </c>
      <c r="S19" s="110">
        <v>0</v>
      </c>
      <c r="T19" s="110">
        <v>0</v>
      </c>
      <c r="U19" s="110">
        <v>0</v>
      </c>
      <c r="V19" s="110">
        <v>0</v>
      </c>
      <c r="W19" s="110">
        <v>0</v>
      </c>
      <c r="X19" s="110">
        <v>0</v>
      </c>
      <c r="Y19" s="110">
        <v>0</v>
      </c>
      <c r="Z19" s="110">
        <v>0</v>
      </c>
      <c r="AA19" s="110">
        <v>0</v>
      </c>
      <c r="AB19" s="110">
        <v>0</v>
      </c>
      <c r="AC19" s="471"/>
      <c r="AD19" s="110">
        <v>0</v>
      </c>
      <c r="AE19" s="110">
        <v>0</v>
      </c>
      <c r="AF19" s="110">
        <v>0</v>
      </c>
      <c r="AG19" s="110">
        <v>0</v>
      </c>
      <c r="AH19" s="110">
        <v>0</v>
      </c>
      <c r="AI19" s="110">
        <v>0</v>
      </c>
      <c r="AJ19" s="110">
        <v>0</v>
      </c>
      <c r="AK19" s="110">
        <v>0</v>
      </c>
      <c r="AL19" s="110">
        <v>0</v>
      </c>
      <c r="AM19" s="111">
        <v>0</v>
      </c>
      <c r="AN19" s="102"/>
      <c r="AO19" s="28"/>
    </row>
    <row r="20" spans="1:41" s="7" customFormat="1" ht="16.5" customHeight="1">
      <c r="A20" s="28"/>
      <c r="B20" s="103"/>
      <c r="C20" s="392" t="s">
        <v>52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0.90911605450895761</v>
      </c>
      <c r="K20" s="110">
        <v>0</v>
      </c>
      <c r="L20" s="110">
        <v>8.0596304042784139E-5</v>
      </c>
      <c r="M20" s="110">
        <v>0</v>
      </c>
      <c r="N20" s="110">
        <v>34.687539511887039</v>
      </c>
      <c r="O20" s="110">
        <v>17.878827823809999</v>
      </c>
      <c r="P20" s="110">
        <v>0.93625277672602492</v>
      </c>
      <c r="Q20" s="110">
        <v>0</v>
      </c>
      <c r="R20" s="110">
        <v>2.8575961037989601</v>
      </c>
      <c r="S20" s="110">
        <v>0</v>
      </c>
      <c r="T20" s="110">
        <v>0</v>
      </c>
      <c r="U20" s="110">
        <v>0</v>
      </c>
      <c r="V20" s="110">
        <v>0</v>
      </c>
      <c r="W20" s="110">
        <v>7.76E-4</v>
      </c>
      <c r="X20" s="110">
        <v>0</v>
      </c>
      <c r="Y20" s="110">
        <v>48.248933428229577</v>
      </c>
      <c r="Z20" s="110">
        <v>0</v>
      </c>
      <c r="AA20" s="110">
        <v>0</v>
      </c>
      <c r="AB20" s="110">
        <v>0</v>
      </c>
      <c r="AC20" s="471"/>
      <c r="AD20" s="110">
        <v>4.4026628731278709E-2</v>
      </c>
      <c r="AE20" s="110">
        <v>15.3499549019842</v>
      </c>
      <c r="AF20" s="110">
        <v>0</v>
      </c>
      <c r="AG20" s="110">
        <v>2.1413000000000001E-2</v>
      </c>
      <c r="AH20" s="110">
        <v>0</v>
      </c>
      <c r="AI20" s="110">
        <v>0</v>
      </c>
      <c r="AJ20" s="110">
        <v>3.9311029999999998</v>
      </c>
      <c r="AK20" s="110">
        <v>0</v>
      </c>
      <c r="AL20" s="110">
        <v>0</v>
      </c>
      <c r="AM20" s="111">
        <v>0</v>
      </c>
      <c r="AN20" s="102"/>
      <c r="AO20" s="28"/>
    </row>
    <row r="21" spans="1:41" s="7" customFormat="1" ht="16.5" customHeight="1">
      <c r="A21" s="28"/>
      <c r="B21" s="103"/>
      <c r="C21" s="388" t="s">
        <v>53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471"/>
      <c r="AD21" s="110"/>
      <c r="AE21" s="110"/>
      <c r="AF21" s="110"/>
      <c r="AG21" s="110"/>
      <c r="AH21" s="110"/>
      <c r="AI21" s="110"/>
      <c r="AJ21" s="110"/>
      <c r="AK21" s="110"/>
      <c r="AL21" s="110"/>
      <c r="AM21" s="111"/>
      <c r="AN21" s="102"/>
      <c r="AO21" s="28"/>
    </row>
    <row r="22" spans="1:41" s="8" customFormat="1" ht="16.5" customHeight="1">
      <c r="A22" s="25"/>
      <c r="B22" s="117"/>
      <c r="C22" s="385" t="s">
        <v>54</v>
      </c>
      <c r="D22" s="110">
        <v>0</v>
      </c>
      <c r="E22" s="110">
        <v>0</v>
      </c>
      <c r="F22" s="110">
        <v>10.069829</v>
      </c>
      <c r="G22" s="110">
        <v>0</v>
      </c>
      <c r="H22" s="110">
        <v>0</v>
      </c>
      <c r="I22" s="110">
        <v>0</v>
      </c>
      <c r="J22" s="110">
        <v>0.76370303882511525</v>
      </c>
      <c r="K22" s="110">
        <v>0</v>
      </c>
      <c r="L22" s="110">
        <v>2.7585440760349731</v>
      </c>
      <c r="M22" s="110">
        <v>0</v>
      </c>
      <c r="N22" s="110">
        <v>124.09053760504717</v>
      </c>
      <c r="O22" s="110">
        <v>25.766065014925349</v>
      </c>
      <c r="P22" s="110">
        <v>0.9137422283944393</v>
      </c>
      <c r="Q22" s="110">
        <v>0</v>
      </c>
      <c r="R22" s="110">
        <v>18.416919263759613</v>
      </c>
      <c r="S22" s="110">
        <v>0</v>
      </c>
      <c r="T22" s="110">
        <v>3.7199999999999999E-4</v>
      </c>
      <c r="U22" s="110">
        <v>0</v>
      </c>
      <c r="V22" s="110">
        <v>0</v>
      </c>
      <c r="W22" s="110">
        <v>1.109545942659965E-2</v>
      </c>
      <c r="X22" s="110">
        <v>0</v>
      </c>
      <c r="Y22" s="110">
        <v>54.64316569775108</v>
      </c>
      <c r="Z22" s="110">
        <v>0.21476400000000001</v>
      </c>
      <c r="AA22" s="110">
        <v>0</v>
      </c>
      <c r="AB22" s="110">
        <v>0</v>
      </c>
      <c r="AC22" s="471"/>
      <c r="AD22" s="110">
        <v>26.981002131714316</v>
      </c>
      <c r="AE22" s="110">
        <v>36.777740799719652</v>
      </c>
      <c r="AF22" s="110">
        <v>0</v>
      </c>
      <c r="AG22" s="110">
        <v>0.110262</v>
      </c>
      <c r="AH22" s="110">
        <v>0.218004</v>
      </c>
      <c r="AI22" s="110">
        <v>0</v>
      </c>
      <c r="AJ22" s="110">
        <v>1.960952621317835</v>
      </c>
      <c r="AK22" s="110">
        <v>0</v>
      </c>
      <c r="AL22" s="110">
        <v>0.51859182507461088</v>
      </c>
      <c r="AM22" s="111">
        <v>1.8538406180000002</v>
      </c>
      <c r="AN22" s="107"/>
      <c r="AO22" s="25"/>
    </row>
    <row r="23" spans="1:41" s="11" customFormat="1" ht="16.5" customHeight="1">
      <c r="A23" s="38"/>
      <c r="B23" s="118"/>
      <c r="C23" s="387" t="s">
        <v>45</v>
      </c>
      <c r="D23" s="437">
        <v>0</v>
      </c>
      <c r="E23" s="437">
        <v>0</v>
      </c>
      <c r="F23" s="437">
        <v>9.2518200000000004</v>
      </c>
      <c r="G23" s="437">
        <v>0</v>
      </c>
      <c r="H23" s="437">
        <v>0</v>
      </c>
      <c r="I23" s="437">
        <v>0</v>
      </c>
      <c r="J23" s="437">
        <v>0.76262640026316053</v>
      </c>
      <c r="K23" s="437">
        <v>0</v>
      </c>
      <c r="L23" s="437">
        <v>2.7585440760349731</v>
      </c>
      <c r="M23" s="437">
        <v>0</v>
      </c>
      <c r="N23" s="437">
        <v>121.07884270356938</v>
      </c>
      <c r="O23" s="437">
        <v>25.538470267518164</v>
      </c>
      <c r="P23" s="437">
        <v>0.88419758983248453</v>
      </c>
      <c r="Q23" s="437">
        <v>0</v>
      </c>
      <c r="R23" s="437">
        <v>16.58008983873551</v>
      </c>
      <c r="S23" s="437">
        <v>0</v>
      </c>
      <c r="T23" s="437">
        <v>3.7199999999999999E-4</v>
      </c>
      <c r="U23" s="437">
        <v>0</v>
      </c>
      <c r="V23" s="437">
        <v>0</v>
      </c>
      <c r="W23" s="437">
        <v>1.109545942659965E-2</v>
      </c>
      <c r="X23" s="437">
        <v>0</v>
      </c>
      <c r="Y23" s="437">
        <v>53.796198687581793</v>
      </c>
      <c r="Z23" s="437">
        <v>0.21476400000000001</v>
      </c>
      <c r="AA23" s="437">
        <v>0</v>
      </c>
      <c r="AB23" s="437">
        <v>0</v>
      </c>
      <c r="AC23" s="472"/>
      <c r="AD23" s="437">
        <v>25.572952131714317</v>
      </c>
      <c r="AE23" s="437">
        <v>35.946813461100376</v>
      </c>
      <c r="AF23" s="437">
        <v>0</v>
      </c>
      <c r="AG23" s="437">
        <v>1.2854000000000001E-2</v>
      </c>
      <c r="AH23" s="437">
        <v>0.218004</v>
      </c>
      <c r="AI23" s="437">
        <v>0</v>
      </c>
      <c r="AJ23" s="437">
        <v>1.960952621317835</v>
      </c>
      <c r="AK23" s="437">
        <v>0</v>
      </c>
      <c r="AL23" s="437">
        <v>0.51859182507461088</v>
      </c>
      <c r="AM23" s="497">
        <v>1.5154136180000002</v>
      </c>
      <c r="AN23" s="119"/>
      <c r="AO23" s="38"/>
    </row>
    <row r="24" spans="1:41" s="7" customFormat="1" ht="16.5" customHeight="1">
      <c r="A24" s="28"/>
      <c r="B24" s="103"/>
      <c r="C24" s="387" t="s">
        <v>46</v>
      </c>
      <c r="D24" s="110">
        <v>0</v>
      </c>
      <c r="E24" s="110">
        <v>0</v>
      </c>
      <c r="F24" s="110">
        <v>0.81800899999999999</v>
      </c>
      <c r="G24" s="110">
        <v>0</v>
      </c>
      <c r="H24" s="110">
        <v>0</v>
      </c>
      <c r="I24" s="110">
        <v>0</v>
      </c>
      <c r="J24" s="110">
        <v>1.0766385619547264E-3</v>
      </c>
      <c r="K24" s="110">
        <v>0</v>
      </c>
      <c r="L24" s="110">
        <v>0</v>
      </c>
      <c r="M24" s="110">
        <v>0</v>
      </c>
      <c r="N24" s="110">
        <v>3.0116949014777998</v>
      </c>
      <c r="O24" s="110">
        <v>0.22759474740718502</v>
      </c>
      <c r="P24" s="110">
        <v>2.9544638561954727E-2</v>
      </c>
      <c r="Q24" s="110">
        <v>0</v>
      </c>
      <c r="R24" s="110">
        <v>1.8368294250241031</v>
      </c>
      <c r="S24" s="110">
        <v>0</v>
      </c>
      <c r="T24" s="110">
        <v>0</v>
      </c>
      <c r="U24" s="110">
        <v>0</v>
      </c>
      <c r="V24" s="110">
        <v>0</v>
      </c>
      <c r="W24" s="110">
        <v>0</v>
      </c>
      <c r="X24" s="110">
        <v>0</v>
      </c>
      <c r="Y24" s="110">
        <v>0.84696701016928433</v>
      </c>
      <c r="Z24" s="110">
        <v>0</v>
      </c>
      <c r="AA24" s="110">
        <v>0</v>
      </c>
      <c r="AB24" s="110">
        <v>0</v>
      </c>
      <c r="AC24" s="471"/>
      <c r="AD24" s="110">
        <v>1.40805</v>
      </c>
      <c r="AE24" s="110">
        <v>0.83092733861927592</v>
      </c>
      <c r="AF24" s="110">
        <v>0</v>
      </c>
      <c r="AG24" s="110">
        <v>9.7407999999999995E-2</v>
      </c>
      <c r="AH24" s="110">
        <v>0</v>
      </c>
      <c r="AI24" s="110">
        <v>0</v>
      </c>
      <c r="AJ24" s="110">
        <v>0</v>
      </c>
      <c r="AK24" s="110">
        <v>0</v>
      </c>
      <c r="AL24" s="110">
        <v>0</v>
      </c>
      <c r="AM24" s="111">
        <v>0.33842699999999998</v>
      </c>
      <c r="AN24" s="102"/>
      <c r="AO24" s="28"/>
    </row>
    <row r="25" spans="1:41" s="8" customFormat="1" ht="24.95" customHeight="1">
      <c r="A25" s="25"/>
      <c r="B25" s="120"/>
      <c r="C25" s="385" t="s">
        <v>55</v>
      </c>
      <c r="D25" s="112">
        <f t="shared" ref="D25:K25" si="0">+SUM(D22,D13,D10)</f>
        <v>0</v>
      </c>
      <c r="E25" s="112">
        <f t="shared" si="0"/>
        <v>11.811</v>
      </c>
      <c r="F25" s="112">
        <f t="shared" si="0"/>
        <v>19.426107559507365</v>
      </c>
      <c r="G25" s="112">
        <f t="shared" si="0"/>
        <v>0</v>
      </c>
      <c r="H25" s="112">
        <f t="shared" si="0"/>
        <v>0</v>
      </c>
      <c r="I25" s="112">
        <f t="shared" si="0"/>
        <v>12.553278823821687</v>
      </c>
      <c r="J25" s="112">
        <f t="shared" si="0"/>
        <v>12.451826412785774</v>
      </c>
      <c r="K25" s="112">
        <f t="shared" si="0"/>
        <v>0</v>
      </c>
      <c r="L25" s="112">
        <f t="shared" ref="L25:AM25" si="1">+SUM(L22,L13,L10)</f>
        <v>4.0484836723390156</v>
      </c>
      <c r="M25" s="112">
        <f t="shared" si="1"/>
        <v>0</v>
      </c>
      <c r="N25" s="112">
        <f t="shared" si="1"/>
        <v>340.00763580073937</v>
      </c>
      <c r="O25" s="112">
        <f t="shared" si="1"/>
        <v>63.631034584189926</v>
      </c>
      <c r="P25" s="112">
        <f t="shared" si="1"/>
        <v>255.89124461153187</v>
      </c>
      <c r="Q25" s="112">
        <f t="shared" si="1"/>
        <v>0</v>
      </c>
      <c r="R25" s="112">
        <f t="shared" si="1"/>
        <v>110.2566717643534</v>
      </c>
      <c r="S25" s="112">
        <f t="shared" si="1"/>
        <v>0</v>
      </c>
      <c r="T25" s="112">
        <f t="shared" si="1"/>
        <v>3.7199999999999999E-4</v>
      </c>
      <c r="U25" s="112">
        <f t="shared" si="1"/>
        <v>8.5176999999999989E-2</v>
      </c>
      <c r="V25" s="112">
        <f t="shared" si="1"/>
        <v>0</v>
      </c>
      <c r="W25" s="112">
        <f t="shared" si="1"/>
        <v>2.1087789301862725E-2</v>
      </c>
      <c r="X25" s="112">
        <f t="shared" si="1"/>
        <v>0</v>
      </c>
      <c r="Y25" s="112">
        <f t="shared" si="1"/>
        <v>136.29151180890176</v>
      </c>
      <c r="Z25" s="112">
        <f t="shared" si="1"/>
        <v>0.38480000000000003</v>
      </c>
      <c r="AA25" s="112">
        <f t="shared" si="1"/>
        <v>0</v>
      </c>
      <c r="AB25" s="112">
        <f t="shared" si="1"/>
        <v>0</v>
      </c>
      <c r="AC25" s="473"/>
      <c r="AD25" s="112">
        <f t="shared" si="1"/>
        <v>105.40220634005485</v>
      </c>
      <c r="AE25" s="112">
        <f t="shared" si="1"/>
        <v>65.122239560008254</v>
      </c>
      <c r="AF25" s="112">
        <f t="shared" si="1"/>
        <v>0</v>
      </c>
      <c r="AG25" s="112">
        <f t="shared" si="1"/>
        <v>14.218042524632038</v>
      </c>
      <c r="AH25" s="112">
        <f t="shared" si="1"/>
        <v>0.349325</v>
      </c>
      <c r="AI25" s="112">
        <f t="shared" si="1"/>
        <v>0.97944932000000007</v>
      </c>
      <c r="AJ25" s="112">
        <f t="shared" si="1"/>
        <v>86.404727727637948</v>
      </c>
      <c r="AK25" s="112">
        <f t="shared" si="1"/>
        <v>0</v>
      </c>
      <c r="AL25" s="112">
        <f t="shared" si="1"/>
        <v>0.93646972050677668</v>
      </c>
      <c r="AM25" s="85">
        <f t="shared" si="1"/>
        <v>14.368540708799999</v>
      </c>
      <c r="AN25" s="107"/>
      <c r="AO25" s="42"/>
    </row>
    <row r="26" spans="1:41" s="176" customFormat="1" ht="16.5" customHeight="1">
      <c r="A26" s="170"/>
      <c r="B26" s="167"/>
      <c r="C26" s="432" t="s">
        <v>56</v>
      </c>
      <c r="D26" s="438">
        <v>0</v>
      </c>
      <c r="E26" s="438">
        <v>0</v>
      </c>
      <c r="F26" s="438">
        <v>0</v>
      </c>
      <c r="G26" s="438">
        <v>0</v>
      </c>
      <c r="H26" s="438">
        <v>0</v>
      </c>
      <c r="I26" s="438">
        <v>0</v>
      </c>
      <c r="J26" s="438">
        <v>0</v>
      </c>
      <c r="K26" s="438">
        <v>0</v>
      </c>
      <c r="L26" s="438">
        <v>0</v>
      </c>
      <c r="M26" s="438">
        <v>0</v>
      </c>
      <c r="N26" s="438">
        <v>0</v>
      </c>
      <c r="O26" s="438">
        <v>0</v>
      </c>
      <c r="P26" s="438">
        <v>0</v>
      </c>
      <c r="Q26" s="438">
        <v>0</v>
      </c>
      <c r="R26" s="438">
        <v>0</v>
      </c>
      <c r="S26" s="438">
        <v>0</v>
      </c>
      <c r="T26" s="438">
        <v>0</v>
      </c>
      <c r="U26" s="438">
        <v>0</v>
      </c>
      <c r="V26" s="438">
        <v>0</v>
      </c>
      <c r="W26" s="438">
        <v>0</v>
      </c>
      <c r="X26" s="438">
        <v>0</v>
      </c>
      <c r="Y26" s="438">
        <v>0</v>
      </c>
      <c r="Z26" s="438">
        <v>0</v>
      </c>
      <c r="AA26" s="438">
        <v>0</v>
      </c>
      <c r="AB26" s="438">
        <v>0</v>
      </c>
      <c r="AC26" s="480"/>
      <c r="AD26" s="438">
        <v>0</v>
      </c>
      <c r="AE26" s="438">
        <v>0</v>
      </c>
      <c r="AF26" s="438">
        <v>0</v>
      </c>
      <c r="AG26" s="438">
        <v>0</v>
      </c>
      <c r="AH26" s="438">
        <v>0</v>
      </c>
      <c r="AI26" s="438">
        <v>0</v>
      </c>
      <c r="AJ26" s="438">
        <v>0</v>
      </c>
      <c r="AK26" s="438">
        <v>0</v>
      </c>
      <c r="AL26" s="438">
        <v>0</v>
      </c>
      <c r="AM26" s="484">
        <v>0</v>
      </c>
      <c r="AN26" s="173"/>
      <c r="AO26" s="174"/>
    </row>
    <row r="27" spans="1:41" s="176" customFormat="1" ht="16.5" customHeight="1">
      <c r="A27" s="170"/>
      <c r="B27" s="167"/>
      <c r="C27" s="432" t="s">
        <v>57</v>
      </c>
      <c r="D27" s="438">
        <v>0</v>
      </c>
      <c r="E27" s="438">
        <v>0</v>
      </c>
      <c r="F27" s="438">
        <v>0</v>
      </c>
      <c r="G27" s="438">
        <v>0</v>
      </c>
      <c r="H27" s="438">
        <v>0</v>
      </c>
      <c r="I27" s="438">
        <v>0</v>
      </c>
      <c r="J27" s="438">
        <v>0.26868007546224326</v>
      </c>
      <c r="K27" s="438">
        <v>0</v>
      </c>
      <c r="L27" s="438">
        <v>3.08534604704773E-3</v>
      </c>
      <c r="M27" s="438">
        <v>0</v>
      </c>
      <c r="N27" s="438">
        <v>1.73451939405489</v>
      </c>
      <c r="O27" s="438">
        <v>2.0250277347404535</v>
      </c>
      <c r="P27" s="438">
        <v>0.26872007546224325</v>
      </c>
      <c r="Q27" s="438">
        <v>0</v>
      </c>
      <c r="R27" s="438">
        <v>0.44989543270297105</v>
      </c>
      <c r="S27" s="438">
        <v>0</v>
      </c>
      <c r="T27" s="438">
        <v>0</v>
      </c>
      <c r="U27" s="438">
        <v>0</v>
      </c>
      <c r="V27" s="438">
        <v>0</v>
      </c>
      <c r="W27" s="438">
        <v>0</v>
      </c>
      <c r="X27" s="438">
        <v>0</v>
      </c>
      <c r="Y27" s="438">
        <v>9.401725101573847</v>
      </c>
      <c r="Z27" s="438">
        <v>0</v>
      </c>
      <c r="AA27" s="438">
        <v>0</v>
      </c>
      <c r="AB27" s="438">
        <v>0</v>
      </c>
      <c r="AC27" s="480"/>
      <c r="AD27" s="438">
        <v>0</v>
      </c>
      <c r="AE27" s="438">
        <v>1.2277902320980187</v>
      </c>
      <c r="AF27" s="438">
        <v>0</v>
      </c>
      <c r="AG27" s="438">
        <v>4.1E-5</v>
      </c>
      <c r="AH27" s="438">
        <v>0</v>
      </c>
      <c r="AI27" s="438">
        <v>0</v>
      </c>
      <c r="AJ27" s="438">
        <v>1.0945534538234729</v>
      </c>
      <c r="AK27" s="438">
        <v>0</v>
      </c>
      <c r="AL27" s="438">
        <v>1.7712333390840899E-3</v>
      </c>
      <c r="AM27" s="484">
        <v>1.3601710650984601E-2</v>
      </c>
      <c r="AN27" s="173"/>
      <c r="AO27" s="174"/>
    </row>
    <row r="28" spans="1:41" s="8" customFormat="1" ht="36.950000000000003" customHeight="1">
      <c r="A28" s="25"/>
      <c r="B28" s="106"/>
      <c r="C28" s="390" t="s">
        <v>58</v>
      </c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471"/>
      <c r="AD28" s="110"/>
      <c r="AE28" s="110"/>
      <c r="AF28" s="110"/>
      <c r="AG28" s="110"/>
      <c r="AH28" s="110"/>
      <c r="AI28" s="110"/>
      <c r="AJ28" s="110"/>
      <c r="AK28" s="110"/>
      <c r="AL28" s="110"/>
      <c r="AM28" s="111"/>
      <c r="AN28" s="107"/>
      <c r="AO28" s="42"/>
    </row>
    <row r="29" spans="1:41" s="7" customFormat="1" ht="16.5" customHeight="1">
      <c r="A29" s="28"/>
      <c r="B29" s="101"/>
      <c r="C29" s="384" t="s">
        <v>44</v>
      </c>
      <c r="D29" s="110">
        <v>0</v>
      </c>
      <c r="E29" s="110">
        <v>35.54184009999998</v>
      </c>
      <c r="F29" s="110">
        <v>0</v>
      </c>
      <c r="G29" s="110">
        <v>0</v>
      </c>
      <c r="H29" s="110">
        <v>0</v>
      </c>
      <c r="I29" s="110">
        <v>7.4495668000000004</v>
      </c>
      <c r="J29" s="110">
        <v>32.638728199999981</v>
      </c>
      <c r="K29" s="110">
        <v>0</v>
      </c>
      <c r="L29" s="110">
        <v>0</v>
      </c>
      <c r="M29" s="110">
        <v>0</v>
      </c>
      <c r="N29" s="110">
        <v>8.9311640000000008</v>
      </c>
      <c r="O29" s="110">
        <v>0.35221600000000003</v>
      </c>
      <c r="P29" s="110">
        <v>135.09037570000001</v>
      </c>
      <c r="Q29" s="110">
        <v>0</v>
      </c>
      <c r="R29" s="110">
        <v>0.05</v>
      </c>
      <c r="S29" s="110">
        <v>0</v>
      </c>
      <c r="T29" s="110">
        <v>1.719E-4</v>
      </c>
      <c r="U29" s="110">
        <v>0</v>
      </c>
      <c r="V29" s="110">
        <v>0</v>
      </c>
      <c r="W29" s="110">
        <v>0</v>
      </c>
      <c r="X29" s="110">
        <v>0</v>
      </c>
      <c r="Y29" s="110">
        <v>0</v>
      </c>
      <c r="Z29" s="110">
        <v>9.3208265000000008</v>
      </c>
      <c r="AA29" s="110">
        <v>0</v>
      </c>
      <c r="AB29" s="110">
        <v>0</v>
      </c>
      <c r="AC29" s="471"/>
      <c r="AD29" s="110">
        <v>0</v>
      </c>
      <c r="AE29" s="110">
        <v>0</v>
      </c>
      <c r="AF29" s="110">
        <v>0</v>
      </c>
      <c r="AG29" s="110">
        <v>0</v>
      </c>
      <c r="AH29" s="110">
        <v>0</v>
      </c>
      <c r="AI29" s="110">
        <v>0</v>
      </c>
      <c r="AJ29" s="110">
        <v>0.81289999999999996</v>
      </c>
      <c r="AK29" s="110">
        <v>0</v>
      </c>
      <c r="AL29" s="110">
        <v>0</v>
      </c>
      <c r="AM29" s="111">
        <v>0</v>
      </c>
      <c r="AN29" s="102"/>
      <c r="AO29" s="28"/>
    </row>
    <row r="30" spans="1:41" s="7" customFormat="1" ht="16.5" customHeight="1">
      <c r="A30" s="28"/>
      <c r="B30" s="103"/>
      <c r="C30" s="387" t="s">
        <v>45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110">
        <v>0</v>
      </c>
      <c r="O30" s="110">
        <v>0</v>
      </c>
      <c r="P30" s="110">
        <v>0</v>
      </c>
      <c r="Q30" s="110">
        <v>0</v>
      </c>
      <c r="R30" s="110">
        <v>0</v>
      </c>
      <c r="S30" s="110">
        <v>0</v>
      </c>
      <c r="T30" s="110">
        <v>0</v>
      </c>
      <c r="U30" s="110">
        <v>0</v>
      </c>
      <c r="V30" s="110">
        <v>0</v>
      </c>
      <c r="W30" s="110">
        <v>0</v>
      </c>
      <c r="X30" s="110">
        <v>0</v>
      </c>
      <c r="Y30" s="110">
        <v>0</v>
      </c>
      <c r="Z30" s="110">
        <v>0</v>
      </c>
      <c r="AA30" s="110">
        <v>0</v>
      </c>
      <c r="AB30" s="110">
        <v>0</v>
      </c>
      <c r="AC30" s="471"/>
      <c r="AD30" s="110">
        <v>0</v>
      </c>
      <c r="AE30" s="110">
        <v>0</v>
      </c>
      <c r="AF30" s="110">
        <v>0</v>
      </c>
      <c r="AG30" s="110">
        <v>0</v>
      </c>
      <c r="AH30" s="110">
        <v>0</v>
      </c>
      <c r="AI30" s="110">
        <v>0</v>
      </c>
      <c r="AJ30" s="110">
        <v>0.81289999999999996</v>
      </c>
      <c r="AK30" s="110">
        <v>0</v>
      </c>
      <c r="AL30" s="110">
        <v>0</v>
      </c>
      <c r="AM30" s="111">
        <v>0</v>
      </c>
      <c r="AN30" s="102"/>
      <c r="AO30" s="28"/>
    </row>
    <row r="31" spans="1:41" s="7" customFormat="1" ht="16.5" customHeight="1">
      <c r="A31" s="28"/>
      <c r="B31" s="103"/>
      <c r="C31" s="387" t="s">
        <v>46</v>
      </c>
      <c r="D31" s="110">
        <v>0</v>
      </c>
      <c r="E31" s="110">
        <v>35.54184009999998</v>
      </c>
      <c r="F31" s="110">
        <v>0</v>
      </c>
      <c r="G31" s="110">
        <v>0</v>
      </c>
      <c r="H31" s="110">
        <v>0</v>
      </c>
      <c r="I31" s="110">
        <v>7.4495668000000004</v>
      </c>
      <c r="J31" s="110">
        <v>32.638728199999981</v>
      </c>
      <c r="K31" s="110">
        <v>0</v>
      </c>
      <c r="L31" s="110">
        <v>0</v>
      </c>
      <c r="M31" s="110">
        <v>0</v>
      </c>
      <c r="N31" s="110">
        <v>8.9311640000000008</v>
      </c>
      <c r="O31" s="110">
        <v>0.35221600000000003</v>
      </c>
      <c r="P31" s="110">
        <v>135.09037570000001</v>
      </c>
      <c r="Q31" s="110">
        <v>0</v>
      </c>
      <c r="R31" s="110">
        <v>0.05</v>
      </c>
      <c r="S31" s="110">
        <v>0</v>
      </c>
      <c r="T31" s="110">
        <v>1.719E-4</v>
      </c>
      <c r="U31" s="110">
        <v>0</v>
      </c>
      <c r="V31" s="110">
        <v>0</v>
      </c>
      <c r="W31" s="110">
        <v>0</v>
      </c>
      <c r="X31" s="110">
        <v>0</v>
      </c>
      <c r="Y31" s="110">
        <v>0</v>
      </c>
      <c r="Z31" s="110">
        <v>9.3208265000000008</v>
      </c>
      <c r="AA31" s="110">
        <v>0</v>
      </c>
      <c r="AB31" s="110">
        <v>0</v>
      </c>
      <c r="AC31" s="471"/>
      <c r="AD31" s="110">
        <v>0</v>
      </c>
      <c r="AE31" s="110">
        <v>0</v>
      </c>
      <c r="AF31" s="110">
        <v>0</v>
      </c>
      <c r="AG31" s="110">
        <v>0</v>
      </c>
      <c r="AH31" s="110">
        <v>0</v>
      </c>
      <c r="AI31" s="110">
        <v>0</v>
      </c>
      <c r="AJ31" s="110">
        <v>0</v>
      </c>
      <c r="AK31" s="110">
        <v>0</v>
      </c>
      <c r="AL31" s="110">
        <v>0</v>
      </c>
      <c r="AM31" s="111">
        <v>0</v>
      </c>
      <c r="AN31" s="102"/>
      <c r="AO31" s="28"/>
    </row>
    <row r="32" spans="1:41" s="7" customFormat="1" ht="16.5" customHeight="1">
      <c r="A32" s="28"/>
      <c r="B32" s="101"/>
      <c r="C32" s="385" t="s">
        <v>47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110">
        <v>10.028022007514508</v>
      </c>
      <c r="O32" s="110">
        <v>16.315647816123999</v>
      </c>
      <c r="P32" s="110">
        <v>5.7370824556904301E-2</v>
      </c>
      <c r="Q32" s="110">
        <v>0</v>
      </c>
      <c r="R32" s="110">
        <v>0.7239975059984004</v>
      </c>
      <c r="S32" s="110">
        <v>0</v>
      </c>
      <c r="T32" s="110">
        <v>0</v>
      </c>
      <c r="U32" s="110">
        <v>0</v>
      </c>
      <c r="V32" s="110">
        <v>0</v>
      </c>
      <c r="W32" s="110">
        <v>0</v>
      </c>
      <c r="X32" s="110">
        <v>0</v>
      </c>
      <c r="Y32" s="110">
        <v>14.393355358583655</v>
      </c>
      <c r="Z32" s="110">
        <v>0</v>
      </c>
      <c r="AA32" s="110">
        <v>0</v>
      </c>
      <c r="AB32" s="110">
        <v>0</v>
      </c>
      <c r="AC32" s="471"/>
      <c r="AD32" s="110">
        <v>24.704800354293745</v>
      </c>
      <c r="AE32" s="110">
        <v>4.0122277222906488</v>
      </c>
      <c r="AF32" s="110">
        <v>0</v>
      </c>
      <c r="AG32" s="110">
        <v>0</v>
      </c>
      <c r="AH32" s="110">
        <v>0</v>
      </c>
      <c r="AI32" s="110">
        <v>0</v>
      </c>
      <c r="AJ32" s="110">
        <v>4.8617608489530895</v>
      </c>
      <c r="AK32" s="110">
        <v>0</v>
      </c>
      <c r="AL32" s="110">
        <v>1.023E-3</v>
      </c>
      <c r="AM32" s="111">
        <v>0</v>
      </c>
      <c r="AN32" s="102"/>
      <c r="AO32" s="28"/>
    </row>
    <row r="33" spans="1:41" s="7" customFormat="1" ht="16.5" customHeight="1">
      <c r="A33" s="28"/>
      <c r="B33" s="101"/>
      <c r="C33" s="387" t="s">
        <v>45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  <c r="N33" s="110">
        <v>10.028022007514508</v>
      </c>
      <c r="O33" s="110">
        <v>16.315647816123999</v>
      </c>
      <c r="P33" s="110">
        <v>5.7370824556904301E-2</v>
      </c>
      <c r="Q33" s="110">
        <v>0</v>
      </c>
      <c r="R33" s="110">
        <v>0.7239975059984004</v>
      </c>
      <c r="S33" s="110">
        <v>0</v>
      </c>
      <c r="T33" s="110">
        <v>0</v>
      </c>
      <c r="U33" s="110">
        <v>0</v>
      </c>
      <c r="V33" s="110">
        <v>0</v>
      </c>
      <c r="W33" s="110">
        <v>0</v>
      </c>
      <c r="X33" s="110">
        <v>0</v>
      </c>
      <c r="Y33" s="110">
        <v>14.393355358583655</v>
      </c>
      <c r="Z33" s="110">
        <v>0</v>
      </c>
      <c r="AA33" s="110">
        <v>0</v>
      </c>
      <c r="AB33" s="110">
        <v>0</v>
      </c>
      <c r="AC33" s="471"/>
      <c r="AD33" s="110">
        <v>24.704800354293745</v>
      </c>
      <c r="AE33" s="110">
        <v>4.0122277222906488</v>
      </c>
      <c r="AF33" s="110">
        <v>0</v>
      </c>
      <c r="AG33" s="110">
        <v>0</v>
      </c>
      <c r="AH33" s="110">
        <v>0</v>
      </c>
      <c r="AI33" s="110">
        <v>0</v>
      </c>
      <c r="AJ33" s="110">
        <v>4.8617608489530895</v>
      </c>
      <c r="AK33" s="110">
        <v>0</v>
      </c>
      <c r="AL33" s="110">
        <v>1.023E-3</v>
      </c>
      <c r="AM33" s="111">
        <v>0</v>
      </c>
      <c r="AN33" s="102"/>
      <c r="AO33" s="28"/>
    </row>
    <row r="34" spans="1:41" s="7" customFormat="1" ht="16.5" customHeight="1">
      <c r="A34" s="28"/>
      <c r="B34" s="101"/>
      <c r="C34" s="387" t="s">
        <v>46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  <c r="N34" s="110">
        <v>0</v>
      </c>
      <c r="O34" s="110">
        <v>0</v>
      </c>
      <c r="P34" s="110">
        <v>0</v>
      </c>
      <c r="Q34" s="110">
        <v>0</v>
      </c>
      <c r="R34" s="110">
        <v>0</v>
      </c>
      <c r="S34" s="110">
        <v>0</v>
      </c>
      <c r="T34" s="110">
        <v>0</v>
      </c>
      <c r="U34" s="110">
        <v>0</v>
      </c>
      <c r="V34" s="110">
        <v>0</v>
      </c>
      <c r="W34" s="110">
        <v>0</v>
      </c>
      <c r="X34" s="110">
        <v>0</v>
      </c>
      <c r="Y34" s="110">
        <v>0</v>
      </c>
      <c r="Z34" s="110">
        <v>0</v>
      </c>
      <c r="AA34" s="110">
        <v>0</v>
      </c>
      <c r="AB34" s="110">
        <v>0</v>
      </c>
      <c r="AC34" s="471"/>
      <c r="AD34" s="110">
        <v>0</v>
      </c>
      <c r="AE34" s="110">
        <v>0</v>
      </c>
      <c r="AF34" s="110">
        <v>0</v>
      </c>
      <c r="AG34" s="110">
        <v>0</v>
      </c>
      <c r="AH34" s="110">
        <v>0</v>
      </c>
      <c r="AI34" s="110">
        <v>0</v>
      </c>
      <c r="AJ34" s="110">
        <v>0</v>
      </c>
      <c r="AK34" s="110">
        <v>0</v>
      </c>
      <c r="AL34" s="110">
        <v>0</v>
      </c>
      <c r="AM34" s="111">
        <v>0</v>
      </c>
      <c r="AN34" s="102"/>
      <c r="AO34" s="28"/>
    </row>
    <row r="35" spans="1:41" s="8" customFormat="1" ht="16.5" customHeight="1">
      <c r="A35" s="25"/>
      <c r="B35" s="117"/>
      <c r="C35" s="388" t="s">
        <v>48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  <c r="N35" s="110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10">
        <v>0</v>
      </c>
      <c r="V35" s="110">
        <v>0</v>
      </c>
      <c r="W35" s="110">
        <v>0</v>
      </c>
      <c r="X35" s="110">
        <v>0</v>
      </c>
      <c r="Y35" s="110">
        <v>0</v>
      </c>
      <c r="Z35" s="110">
        <v>0</v>
      </c>
      <c r="AA35" s="110">
        <v>0</v>
      </c>
      <c r="AB35" s="110">
        <v>0</v>
      </c>
      <c r="AC35" s="471"/>
      <c r="AD35" s="110">
        <v>0</v>
      </c>
      <c r="AE35" s="110">
        <v>0</v>
      </c>
      <c r="AF35" s="110">
        <v>0</v>
      </c>
      <c r="AG35" s="110">
        <v>0</v>
      </c>
      <c r="AH35" s="110">
        <v>0</v>
      </c>
      <c r="AI35" s="110">
        <v>0</v>
      </c>
      <c r="AJ35" s="110">
        <v>0</v>
      </c>
      <c r="AK35" s="110">
        <v>0</v>
      </c>
      <c r="AL35" s="110">
        <v>0</v>
      </c>
      <c r="AM35" s="111">
        <v>0</v>
      </c>
      <c r="AN35" s="107"/>
      <c r="AO35" s="25"/>
    </row>
    <row r="36" spans="1:41" s="7" customFormat="1" ht="16.5" customHeight="1">
      <c r="A36" s="28"/>
      <c r="B36" s="103"/>
      <c r="C36" s="387" t="s">
        <v>49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  <c r="N36" s="110">
        <v>9.5063996400322601</v>
      </c>
      <c r="O36" s="110">
        <v>16.073891876591645</v>
      </c>
      <c r="P36" s="110">
        <v>0</v>
      </c>
      <c r="Q36" s="110">
        <v>0</v>
      </c>
      <c r="R36" s="110">
        <v>0.72039500000000001</v>
      </c>
      <c r="S36" s="110">
        <v>0</v>
      </c>
      <c r="T36" s="110">
        <v>0</v>
      </c>
      <c r="U36" s="110">
        <v>0</v>
      </c>
      <c r="V36" s="110">
        <v>0</v>
      </c>
      <c r="W36" s="110">
        <v>0</v>
      </c>
      <c r="X36" s="110">
        <v>0</v>
      </c>
      <c r="Y36" s="110">
        <v>13.123236578369298</v>
      </c>
      <c r="Z36" s="110">
        <v>0</v>
      </c>
      <c r="AA36" s="110">
        <v>0</v>
      </c>
      <c r="AB36" s="110">
        <v>0</v>
      </c>
      <c r="AC36" s="471"/>
      <c r="AD36" s="110">
        <v>24.704800354293745</v>
      </c>
      <c r="AE36" s="110">
        <v>3.8486070000000003</v>
      </c>
      <c r="AF36" s="110">
        <v>0</v>
      </c>
      <c r="AG36" s="110">
        <v>0</v>
      </c>
      <c r="AH36" s="110">
        <v>0</v>
      </c>
      <c r="AI36" s="110">
        <v>0</v>
      </c>
      <c r="AJ36" s="110">
        <v>4.8617608489530895</v>
      </c>
      <c r="AK36" s="110">
        <v>0</v>
      </c>
      <c r="AL36" s="110">
        <v>1.023E-3</v>
      </c>
      <c r="AM36" s="111">
        <v>0</v>
      </c>
      <c r="AN36" s="102"/>
      <c r="AO36" s="28"/>
    </row>
    <row r="37" spans="1:41" s="7" customFormat="1" ht="16.5" customHeight="1">
      <c r="A37" s="28"/>
      <c r="B37" s="103"/>
      <c r="C37" s="387" t="s">
        <v>50</v>
      </c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  <c r="N37" s="110">
        <v>0</v>
      </c>
      <c r="O37" s="110">
        <v>0</v>
      </c>
      <c r="P37" s="110">
        <v>0</v>
      </c>
      <c r="Q37" s="110">
        <v>0</v>
      </c>
      <c r="R37" s="110">
        <v>0</v>
      </c>
      <c r="S37" s="110">
        <v>0</v>
      </c>
      <c r="T37" s="110">
        <v>0</v>
      </c>
      <c r="U37" s="110">
        <v>0</v>
      </c>
      <c r="V37" s="110">
        <v>0</v>
      </c>
      <c r="W37" s="110">
        <v>0</v>
      </c>
      <c r="X37" s="110">
        <v>0</v>
      </c>
      <c r="Y37" s="110">
        <v>0</v>
      </c>
      <c r="Z37" s="110">
        <v>0</v>
      </c>
      <c r="AA37" s="110">
        <v>0</v>
      </c>
      <c r="AB37" s="110">
        <v>0</v>
      </c>
      <c r="AC37" s="471"/>
      <c r="AD37" s="110">
        <v>0</v>
      </c>
      <c r="AE37" s="110">
        <v>0</v>
      </c>
      <c r="AF37" s="110">
        <v>0</v>
      </c>
      <c r="AG37" s="110">
        <v>0</v>
      </c>
      <c r="AH37" s="110">
        <v>0</v>
      </c>
      <c r="AI37" s="110">
        <v>0</v>
      </c>
      <c r="AJ37" s="110">
        <v>0</v>
      </c>
      <c r="AK37" s="110">
        <v>0</v>
      </c>
      <c r="AL37" s="110">
        <v>0</v>
      </c>
      <c r="AM37" s="111">
        <v>0</v>
      </c>
      <c r="AN37" s="102"/>
      <c r="AO37" s="28"/>
    </row>
    <row r="38" spans="1:41" s="7" customFormat="1" ht="16.5" customHeight="1">
      <c r="A38" s="28"/>
      <c r="B38" s="103"/>
      <c r="C38" s="387" t="s">
        <v>51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10">
        <v>0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10">
        <v>0</v>
      </c>
      <c r="V38" s="110">
        <v>0</v>
      </c>
      <c r="W38" s="110">
        <v>0</v>
      </c>
      <c r="X38" s="110">
        <v>0</v>
      </c>
      <c r="Y38" s="110">
        <v>0</v>
      </c>
      <c r="Z38" s="110">
        <v>0</v>
      </c>
      <c r="AA38" s="110">
        <v>0</v>
      </c>
      <c r="AB38" s="110">
        <v>0</v>
      </c>
      <c r="AC38" s="471"/>
      <c r="AD38" s="110">
        <v>0</v>
      </c>
      <c r="AE38" s="110">
        <v>0</v>
      </c>
      <c r="AF38" s="110">
        <v>0</v>
      </c>
      <c r="AG38" s="110">
        <v>0</v>
      </c>
      <c r="AH38" s="110">
        <v>0</v>
      </c>
      <c r="AI38" s="110">
        <v>0</v>
      </c>
      <c r="AJ38" s="110">
        <v>0</v>
      </c>
      <c r="AK38" s="110">
        <v>0</v>
      </c>
      <c r="AL38" s="110">
        <v>0</v>
      </c>
      <c r="AM38" s="111">
        <v>0</v>
      </c>
      <c r="AN38" s="102"/>
      <c r="AO38" s="28"/>
    </row>
    <row r="39" spans="1:41" s="7" customFormat="1" ht="16.5" customHeight="1">
      <c r="A39" s="28"/>
      <c r="B39" s="103"/>
      <c r="C39" s="392" t="s">
        <v>52</v>
      </c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  <c r="N39" s="110">
        <v>0.52162236748224866</v>
      </c>
      <c r="O39" s="110">
        <v>0.24175593953235078</v>
      </c>
      <c r="P39" s="110">
        <v>5.7370824556904301E-2</v>
      </c>
      <c r="Q39" s="110">
        <v>0</v>
      </c>
      <c r="R39" s="110">
        <v>3.6025059984004259E-3</v>
      </c>
      <c r="S39" s="110">
        <v>0</v>
      </c>
      <c r="T39" s="110">
        <v>0</v>
      </c>
      <c r="U39" s="110">
        <v>0</v>
      </c>
      <c r="V39" s="110">
        <v>0</v>
      </c>
      <c r="W39" s="110">
        <v>0</v>
      </c>
      <c r="X39" s="110">
        <v>0</v>
      </c>
      <c r="Y39" s="110">
        <v>1.2701187802143581</v>
      </c>
      <c r="Z39" s="110">
        <v>0</v>
      </c>
      <c r="AA39" s="110">
        <v>0</v>
      </c>
      <c r="AB39" s="110">
        <v>0</v>
      </c>
      <c r="AC39" s="471"/>
      <c r="AD39" s="110">
        <v>0</v>
      </c>
      <c r="AE39" s="110">
        <v>0.16362072229064825</v>
      </c>
      <c r="AF39" s="110">
        <v>0</v>
      </c>
      <c r="AG39" s="110">
        <v>0</v>
      </c>
      <c r="AH39" s="110">
        <v>0</v>
      </c>
      <c r="AI39" s="110">
        <v>0</v>
      </c>
      <c r="AJ39" s="110">
        <v>0</v>
      </c>
      <c r="AK39" s="110">
        <v>0</v>
      </c>
      <c r="AL39" s="110">
        <v>0</v>
      </c>
      <c r="AM39" s="111">
        <v>0</v>
      </c>
      <c r="AN39" s="102"/>
      <c r="AO39" s="28"/>
    </row>
    <row r="40" spans="1:41" s="7" customFormat="1" ht="16.5" customHeight="1">
      <c r="A40" s="28"/>
      <c r="B40" s="103"/>
      <c r="C40" s="388" t="s">
        <v>53</v>
      </c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471"/>
      <c r="AD40" s="110"/>
      <c r="AE40" s="110"/>
      <c r="AF40" s="110"/>
      <c r="AG40" s="110"/>
      <c r="AH40" s="110"/>
      <c r="AI40" s="110"/>
      <c r="AJ40" s="110"/>
      <c r="AK40" s="110"/>
      <c r="AL40" s="110"/>
      <c r="AM40" s="111"/>
      <c r="AN40" s="102"/>
      <c r="AO40" s="28"/>
    </row>
    <row r="41" spans="1:41" s="8" customFormat="1" ht="16.5" customHeight="1">
      <c r="A41" s="25"/>
      <c r="B41" s="117"/>
      <c r="C41" s="385" t="s">
        <v>54</v>
      </c>
      <c r="D41" s="110">
        <v>0</v>
      </c>
      <c r="E41" s="110">
        <v>35.54184009999998</v>
      </c>
      <c r="F41" s="110">
        <v>0</v>
      </c>
      <c r="G41" s="110">
        <v>0</v>
      </c>
      <c r="H41" s="110">
        <v>0</v>
      </c>
      <c r="I41" s="110">
        <v>7.4495668000000004</v>
      </c>
      <c r="J41" s="110">
        <v>32.638728199999981</v>
      </c>
      <c r="K41" s="110">
        <v>0</v>
      </c>
      <c r="L41" s="110">
        <v>5.6358059999999996</v>
      </c>
      <c r="M41" s="110">
        <v>0</v>
      </c>
      <c r="N41" s="110">
        <v>28.35014905050382</v>
      </c>
      <c r="O41" s="110">
        <v>1.9828711418080378</v>
      </c>
      <c r="P41" s="110">
        <v>156.79820000000001</v>
      </c>
      <c r="Q41" s="110">
        <v>0</v>
      </c>
      <c r="R41" s="110">
        <v>5.957962467396273</v>
      </c>
      <c r="S41" s="110">
        <v>0</v>
      </c>
      <c r="T41" s="110">
        <v>0</v>
      </c>
      <c r="U41" s="110">
        <v>0</v>
      </c>
      <c r="V41" s="110">
        <v>0</v>
      </c>
      <c r="W41" s="110">
        <v>0</v>
      </c>
      <c r="X41" s="110">
        <v>0</v>
      </c>
      <c r="Y41" s="110">
        <v>11.338768267997395</v>
      </c>
      <c r="Z41" s="110">
        <v>9.3208265000000008</v>
      </c>
      <c r="AA41" s="110">
        <v>0</v>
      </c>
      <c r="AB41" s="110">
        <v>0</v>
      </c>
      <c r="AC41" s="471"/>
      <c r="AD41" s="110">
        <v>12.164835902652102</v>
      </c>
      <c r="AE41" s="110">
        <v>13.785429558517</v>
      </c>
      <c r="AF41" s="110">
        <v>0</v>
      </c>
      <c r="AG41" s="110">
        <v>0</v>
      </c>
      <c r="AH41" s="110">
        <v>0</v>
      </c>
      <c r="AI41" s="110">
        <v>0</v>
      </c>
      <c r="AJ41" s="110">
        <v>0</v>
      </c>
      <c r="AK41" s="110">
        <v>0</v>
      </c>
      <c r="AL41" s="110">
        <v>0.206396</v>
      </c>
      <c r="AM41" s="111">
        <v>0.71549700000000005</v>
      </c>
      <c r="AN41" s="107"/>
      <c r="AO41" s="25"/>
    </row>
    <row r="42" spans="1:41" s="11" customFormat="1" ht="16.5" customHeight="1">
      <c r="A42" s="38"/>
      <c r="B42" s="118"/>
      <c r="C42" s="387" t="s">
        <v>45</v>
      </c>
      <c r="D42" s="437">
        <v>0</v>
      </c>
      <c r="E42" s="437">
        <v>35.54184009999998</v>
      </c>
      <c r="F42" s="437">
        <v>0</v>
      </c>
      <c r="G42" s="437">
        <v>0</v>
      </c>
      <c r="H42" s="437">
        <v>0</v>
      </c>
      <c r="I42" s="437">
        <v>7.4495668000000004</v>
      </c>
      <c r="J42" s="437">
        <v>32.638728199999981</v>
      </c>
      <c r="K42" s="437">
        <v>0</v>
      </c>
      <c r="L42" s="437">
        <v>5.6358059999999996</v>
      </c>
      <c r="M42" s="437">
        <v>0</v>
      </c>
      <c r="N42" s="437">
        <v>20.716124050503819</v>
      </c>
      <c r="O42" s="437">
        <v>0.88166114180803801</v>
      </c>
      <c r="P42" s="437">
        <v>156.79820000000001</v>
      </c>
      <c r="Q42" s="437">
        <v>0</v>
      </c>
      <c r="R42" s="437">
        <v>5.957962467396273</v>
      </c>
      <c r="S42" s="437">
        <v>0</v>
      </c>
      <c r="T42" s="437">
        <v>0</v>
      </c>
      <c r="U42" s="437">
        <v>0</v>
      </c>
      <c r="V42" s="437">
        <v>0</v>
      </c>
      <c r="W42" s="437">
        <v>0</v>
      </c>
      <c r="X42" s="437">
        <v>0</v>
      </c>
      <c r="Y42" s="437">
        <v>11.338768267997395</v>
      </c>
      <c r="Z42" s="437">
        <v>9.3208265000000008</v>
      </c>
      <c r="AA42" s="437">
        <v>0</v>
      </c>
      <c r="AB42" s="437">
        <v>0</v>
      </c>
      <c r="AC42" s="472"/>
      <c r="AD42" s="437">
        <v>12.164835902652102</v>
      </c>
      <c r="AE42" s="437">
        <v>13.593774</v>
      </c>
      <c r="AF42" s="437">
        <v>0</v>
      </c>
      <c r="AG42" s="437">
        <v>0</v>
      </c>
      <c r="AH42" s="437">
        <v>0</v>
      </c>
      <c r="AI42" s="437">
        <v>0</v>
      </c>
      <c r="AJ42" s="437">
        <v>0</v>
      </c>
      <c r="AK42" s="437">
        <v>0</v>
      </c>
      <c r="AL42" s="437">
        <v>0.206396</v>
      </c>
      <c r="AM42" s="497">
        <v>0.71549700000000005</v>
      </c>
      <c r="AN42" s="119"/>
      <c r="AO42" s="38"/>
    </row>
    <row r="43" spans="1:41" s="7" customFormat="1" ht="16.5" customHeight="1">
      <c r="A43" s="28"/>
      <c r="B43" s="103"/>
      <c r="C43" s="387" t="s">
        <v>46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7.6340250000000003</v>
      </c>
      <c r="O43" s="110">
        <v>1.1012099999999998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0</v>
      </c>
      <c r="V43" s="110">
        <v>0</v>
      </c>
      <c r="W43" s="110">
        <v>0</v>
      </c>
      <c r="X43" s="110">
        <v>0</v>
      </c>
      <c r="Y43" s="110">
        <v>0</v>
      </c>
      <c r="Z43" s="110">
        <v>0</v>
      </c>
      <c r="AA43" s="110">
        <v>0</v>
      </c>
      <c r="AB43" s="110">
        <v>0</v>
      </c>
      <c r="AC43" s="471"/>
      <c r="AD43" s="110">
        <v>0</v>
      </c>
      <c r="AE43" s="110">
        <v>0.191655558517</v>
      </c>
      <c r="AF43" s="110">
        <v>0</v>
      </c>
      <c r="AG43" s="110">
        <v>0</v>
      </c>
      <c r="AH43" s="110">
        <v>0</v>
      </c>
      <c r="AI43" s="110">
        <v>0</v>
      </c>
      <c r="AJ43" s="110">
        <v>0</v>
      </c>
      <c r="AK43" s="110">
        <v>0</v>
      </c>
      <c r="AL43" s="110">
        <v>0</v>
      </c>
      <c r="AM43" s="111">
        <v>0</v>
      </c>
      <c r="AN43" s="102"/>
      <c r="AO43" s="28"/>
    </row>
    <row r="44" spans="1:41" s="8" customFormat="1" ht="24.95" customHeight="1">
      <c r="A44" s="25"/>
      <c r="B44" s="120"/>
      <c r="C44" s="385" t="s">
        <v>55</v>
      </c>
      <c r="D44" s="112">
        <f t="shared" ref="D44:K44" si="2">+SUM(D41,D32,D29)</f>
        <v>0</v>
      </c>
      <c r="E44" s="112">
        <f t="shared" si="2"/>
        <v>71.083680199999961</v>
      </c>
      <c r="F44" s="112">
        <f t="shared" si="2"/>
        <v>0</v>
      </c>
      <c r="G44" s="112">
        <f t="shared" si="2"/>
        <v>0</v>
      </c>
      <c r="H44" s="112">
        <f t="shared" si="2"/>
        <v>0</v>
      </c>
      <c r="I44" s="112">
        <f t="shared" si="2"/>
        <v>14.899133600000001</v>
      </c>
      <c r="J44" s="112">
        <f t="shared" si="2"/>
        <v>65.277456399999963</v>
      </c>
      <c r="K44" s="112">
        <f t="shared" si="2"/>
        <v>0</v>
      </c>
      <c r="L44" s="112">
        <f t="shared" ref="L44:AM44" si="3">+SUM(L41,L32,L29)</f>
        <v>5.6358059999999996</v>
      </c>
      <c r="M44" s="112">
        <f t="shared" si="3"/>
        <v>0</v>
      </c>
      <c r="N44" s="112">
        <f t="shared" si="3"/>
        <v>47.309335058018327</v>
      </c>
      <c r="O44" s="112">
        <f t="shared" si="3"/>
        <v>18.650734957932034</v>
      </c>
      <c r="P44" s="112">
        <f t="shared" si="3"/>
        <v>291.94594652455692</v>
      </c>
      <c r="Q44" s="112">
        <f t="shared" si="3"/>
        <v>0</v>
      </c>
      <c r="R44" s="112">
        <f t="shared" si="3"/>
        <v>6.7319599733946731</v>
      </c>
      <c r="S44" s="112">
        <f t="shared" si="3"/>
        <v>0</v>
      </c>
      <c r="T44" s="112">
        <f t="shared" si="3"/>
        <v>1.719E-4</v>
      </c>
      <c r="U44" s="112">
        <f t="shared" si="3"/>
        <v>0</v>
      </c>
      <c r="V44" s="112">
        <f t="shared" si="3"/>
        <v>0</v>
      </c>
      <c r="W44" s="112">
        <f t="shared" si="3"/>
        <v>0</v>
      </c>
      <c r="X44" s="112">
        <f t="shared" si="3"/>
        <v>0</v>
      </c>
      <c r="Y44" s="112">
        <f t="shared" si="3"/>
        <v>25.73212362658105</v>
      </c>
      <c r="Z44" s="112">
        <f t="shared" si="3"/>
        <v>18.641653000000002</v>
      </c>
      <c r="AA44" s="112">
        <f t="shared" si="3"/>
        <v>0</v>
      </c>
      <c r="AB44" s="112">
        <f t="shared" si="3"/>
        <v>0</v>
      </c>
      <c r="AC44" s="473"/>
      <c r="AD44" s="112">
        <f t="shared" si="3"/>
        <v>36.869636256945846</v>
      </c>
      <c r="AE44" s="112">
        <f t="shared" si="3"/>
        <v>17.797657280807648</v>
      </c>
      <c r="AF44" s="112">
        <f t="shared" si="3"/>
        <v>0</v>
      </c>
      <c r="AG44" s="112">
        <f t="shared" si="3"/>
        <v>0</v>
      </c>
      <c r="AH44" s="112">
        <f t="shared" si="3"/>
        <v>0</v>
      </c>
      <c r="AI44" s="112">
        <f t="shared" si="3"/>
        <v>0</v>
      </c>
      <c r="AJ44" s="112">
        <f t="shared" si="3"/>
        <v>5.6746608489530894</v>
      </c>
      <c r="AK44" s="112">
        <f t="shared" si="3"/>
        <v>0</v>
      </c>
      <c r="AL44" s="112">
        <f t="shared" si="3"/>
        <v>0.20741899999999999</v>
      </c>
      <c r="AM44" s="85">
        <f t="shared" si="3"/>
        <v>0.71549700000000005</v>
      </c>
      <c r="AN44" s="107"/>
      <c r="AO44" s="42"/>
    </row>
    <row r="45" spans="1:41" s="176" customFormat="1" ht="16.5" customHeight="1">
      <c r="A45" s="170"/>
      <c r="B45" s="167"/>
      <c r="C45" s="432" t="s">
        <v>56</v>
      </c>
      <c r="D45" s="441">
        <v>0</v>
      </c>
      <c r="E45" s="441">
        <v>0</v>
      </c>
      <c r="F45" s="441">
        <v>0</v>
      </c>
      <c r="G45" s="441">
        <v>0</v>
      </c>
      <c r="H45" s="441">
        <v>0</v>
      </c>
      <c r="I45" s="441">
        <v>0</v>
      </c>
      <c r="J45" s="441">
        <v>0</v>
      </c>
      <c r="K45" s="441">
        <v>0</v>
      </c>
      <c r="L45" s="441">
        <v>0</v>
      </c>
      <c r="M45" s="441">
        <v>0</v>
      </c>
      <c r="N45" s="441">
        <v>0</v>
      </c>
      <c r="O45" s="441">
        <v>0</v>
      </c>
      <c r="P45" s="441">
        <v>0</v>
      </c>
      <c r="Q45" s="441">
        <v>0</v>
      </c>
      <c r="R45" s="441">
        <v>0</v>
      </c>
      <c r="S45" s="441">
        <v>0</v>
      </c>
      <c r="T45" s="441">
        <v>0</v>
      </c>
      <c r="U45" s="441">
        <v>0</v>
      </c>
      <c r="V45" s="441">
        <v>0</v>
      </c>
      <c r="W45" s="441">
        <v>0</v>
      </c>
      <c r="X45" s="441">
        <v>0</v>
      </c>
      <c r="Y45" s="441">
        <v>0</v>
      </c>
      <c r="Z45" s="441">
        <v>0</v>
      </c>
      <c r="AA45" s="441">
        <v>0</v>
      </c>
      <c r="AB45" s="441">
        <v>0</v>
      </c>
      <c r="AC45" s="474"/>
      <c r="AD45" s="441">
        <v>0</v>
      </c>
      <c r="AE45" s="441">
        <v>0</v>
      </c>
      <c r="AF45" s="441">
        <v>0</v>
      </c>
      <c r="AG45" s="441">
        <v>0</v>
      </c>
      <c r="AH45" s="441">
        <v>0</v>
      </c>
      <c r="AI45" s="441">
        <v>0</v>
      </c>
      <c r="AJ45" s="441">
        <v>0</v>
      </c>
      <c r="AK45" s="441">
        <v>0</v>
      </c>
      <c r="AL45" s="441">
        <v>0</v>
      </c>
      <c r="AM45" s="172">
        <v>0</v>
      </c>
      <c r="AN45" s="173"/>
      <c r="AO45" s="174"/>
    </row>
    <row r="46" spans="1:41" s="176" customFormat="1" ht="16.5" customHeight="1">
      <c r="A46" s="170"/>
      <c r="B46" s="167"/>
      <c r="C46" s="432" t="s">
        <v>57</v>
      </c>
      <c r="D46" s="441">
        <v>0</v>
      </c>
      <c r="E46" s="441">
        <v>35.54184009999998</v>
      </c>
      <c r="F46" s="441">
        <v>0</v>
      </c>
      <c r="G46" s="441">
        <v>0</v>
      </c>
      <c r="H46" s="441">
        <v>0</v>
      </c>
      <c r="I46" s="441">
        <v>7.4495668000000004</v>
      </c>
      <c r="J46" s="441">
        <v>32.638728199999981</v>
      </c>
      <c r="K46" s="441">
        <v>0</v>
      </c>
      <c r="L46" s="441">
        <v>0</v>
      </c>
      <c r="M46" s="441">
        <v>0</v>
      </c>
      <c r="N46" s="441">
        <v>0</v>
      </c>
      <c r="O46" s="441">
        <v>0.08</v>
      </c>
      <c r="P46" s="441">
        <v>156.79821172000001</v>
      </c>
      <c r="Q46" s="441">
        <v>0</v>
      </c>
      <c r="R46" s="441">
        <v>0.05</v>
      </c>
      <c r="S46" s="441">
        <v>0</v>
      </c>
      <c r="T46" s="441">
        <v>0</v>
      </c>
      <c r="U46" s="441">
        <v>0</v>
      </c>
      <c r="V46" s="441">
        <v>0</v>
      </c>
      <c r="W46" s="441">
        <v>0</v>
      </c>
      <c r="X46" s="441">
        <v>0</v>
      </c>
      <c r="Y46" s="441">
        <v>0</v>
      </c>
      <c r="Z46" s="441">
        <v>9.3208265000000008</v>
      </c>
      <c r="AA46" s="441">
        <v>0</v>
      </c>
      <c r="AB46" s="441">
        <v>0</v>
      </c>
      <c r="AC46" s="474"/>
      <c r="AD46" s="441">
        <v>0</v>
      </c>
      <c r="AE46" s="441">
        <v>0</v>
      </c>
      <c r="AF46" s="441">
        <v>0</v>
      </c>
      <c r="AG46" s="441">
        <v>0</v>
      </c>
      <c r="AH46" s="441">
        <v>0</v>
      </c>
      <c r="AI46" s="441">
        <v>0</v>
      </c>
      <c r="AJ46" s="441">
        <v>0</v>
      </c>
      <c r="AK46" s="441">
        <v>0</v>
      </c>
      <c r="AL46" s="441">
        <v>0</v>
      </c>
      <c r="AM46" s="172">
        <v>0</v>
      </c>
      <c r="AN46" s="173"/>
      <c r="AO46" s="174"/>
    </row>
    <row r="47" spans="1:41" s="176" customFormat="1" ht="16.5" customHeight="1">
      <c r="A47" s="170"/>
      <c r="B47" s="167"/>
      <c r="C47" s="432" t="s">
        <v>59</v>
      </c>
      <c r="D47" s="445">
        <v>0</v>
      </c>
      <c r="E47" s="445">
        <v>71.083325000000002</v>
      </c>
      <c r="F47" s="445">
        <v>0</v>
      </c>
      <c r="G47" s="445">
        <v>0</v>
      </c>
      <c r="H47" s="445">
        <v>0</v>
      </c>
      <c r="I47" s="445">
        <v>14.898999999999999</v>
      </c>
      <c r="J47" s="445">
        <v>65.277000000000001</v>
      </c>
      <c r="K47" s="445">
        <v>0</v>
      </c>
      <c r="L47" s="445">
        <v>0</v>
      </c>
      <c r="M47" s="445">
        <v>0</v>
      </c>
      <c r="N47" s="445">
        <v>2.4897871989039229</v>
      </c>
      <c r="O47" s="445">
        <v>3.0558496148670704</v>
      </c>
      <c r="P47" s="445">
        <v>291.91522721781098</v>
      </c>
      <c r="Q47" s="445">
        <v>0</v>
      </c>
      <c r="R47" s="445">
        <v>2.4691887280000002</v>
      </c>
      <c r="S47" s="445">
        <v>0</v>
      </c>
      <c r="T47" s="445">
        <v>0</v>
      </c>
      <c r="U47" s="445">
        <v>0</v>
      </c>
      <c r="V47" s="445">
        <v>0</v>
      </c>
      <c r="W47" s="445">
        <v>0</v>
      </c>
      <c r="X47" s="445">
        <v>0</v>
      </c>
      <c r="Y47" s="445">
        <v>1.277466</v>
      </c>
      <c r="Z47" s="445">
        <v>18.641653000000002</v>
      </c>
      <c r="AA47" s="445">
        <v>0</v>
      </c>
      <c r="AB47" s="445">
        <v>0</v>
      </c>
      <c r="AC47" s="478"/>
      <c r="AD47" s="445">
        <v>8.4164809999999992</v>
      </c>
      <c r="AE47" s="445">
        <v>2.137934</v>
      </c>
      <c r="AF47" s="445">
        <v>0</v>
      </c>
      <c r="AG47" s="445">
        <v>0</v>
      </c>
      <c r="AH47" s="445">
        <v>0</v>
      </c>
      <c r="AI47" s="445">
        <v>0</v>
      </c>
      <c r="AJ47" s="445">
        <v>0</v>
      </c>
      <c r="AK47" s="445">
        <v>0</v>
      </c>
      <c r="AL47" s="445">
        <v>0</v>
      </c>
      <c r="AM47" s="498">
        <v>0</v>
      </c>
      <c r="AN47" s="446"/>
      <c r="AO47" s="174"/>
    </row>
    <row r="48" spans="1:41" s="7" customFormat="1" ht="24.95" customHeight="1">
      <c r="A48" s="28"/>
      <c r="B48" s="101"/>
      <c r="C48" s="391" t="s">
        <v>60</v>
      </c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476"/>
      <c r="AD48" s="71"/>
      <c r="AE48" s="71"/>
      <c r="AF48" s="71"/>
      <c r="AG48" s="71"/>
      <c r="AH48" s="71"/>
      <c r="AI48" s="71"/>
      <c r="AJ48" s="71"/>
      <c r="AK48" s="71"/>
      <c r="AL48" s="71"/>
      <c r="AM48" s="114"/>
      <c r="AN48" s="102"/>
      <c r="AO48" s="24"/>
    </row>
    <row r="49" spans="1:41" s="7" customFormat="1" ht="16.5" customHeight="1">
      <c r="A49" s="28"/>
      <c r="B49" s="103"/>
      <c r="C49" s="387" t="s">
        <v>61</v>
      </c>
      <c r="D49" s="71">
        <v>0</v>
      </c>
      <c r="E49" s="71">
        <v>71.083680199999975</v>
      </c>
      <c r="F49" s="71">
        <v>0</v>
      </c>
      <c r="G49" s="71">
        <v>0</v>
      </c>
      <c r="H49" s="71">
        <v>0</v>
      </c>
      <c r="I49" s="71">
        <v>14.899134</v>
      </c>
      <c r="J49" s="71">
        <v>65.277456399999977</v>
      </c>
      <c r="K49" s="71">
        <v>0</v>
      </c>
      <c r="L49" s="71">
        <v>0</v>
      </c>
      <c r="M49" s="71">
        <v>0</v>
      </c>
      <c r="N49" s="71">
        <v>1.9510602210465899</v>
      </c>
      <c r="O49" s="71">
        <v>0.80035100000000003</v>
      </c>
      <c r="P49" s="71">
        <v>286.72620541999999</v>
      </c>
      <c r="Q49" s="71">
        <v>0</v>
      </c>
      <c r="R49" s="71">
        <v>2.1787160000000001</v>
      </c>
      <c r="S49" s="71">
        <v>0</v>
      </c>
      <c r="T49" s="71">
        <v>1.7200000000000001E-4</v>
      </c>
      <c r="U49" s="71">
        <v>0</v>
      </c>
      <c r="V49" s="71">
        <v>0</v>
      </c>
      <c r="W49" s="71">
        <v>0</v>
      </c>
      <c r="X49" s="71">
        <v>0</v>
      </c>
      <c r="Y49" s="71">
        <v>5.1952100000000003</v>
      </c>
      <c r="Z49" s="71">
        <v>18.641653000000002</v>
      </c>
      <c r="AA49" s="71">
        <v>0</v>
      </c>
      <c r="AB49" s="71">
        <v>0</v>
      </c>
      <c r="AC49" s="476"/>
      <c r="AD49" s="71">
        <v>3.693816</v>
      </c>
      <c r="AE49" s="71">
        <v>8.5389599999999994</v>
      </c>
      <c r="AF49" s="71">
        <v>0</v>
      </c>
      <c r="AG49" s="71">
        <v>0</v>
      </c>
      <c r="AH49" s="71">
        <v>0</v>
      </c>
      <c r="AI49" s="71">
        <v>0</v>
      </c>
      <c r="AJ49" s="71">
        <v>5.0308409999999997</v>
      </c>
      <c r="AK49" s="71">
        <v>0</v>
      </c>
      <c r="AL49" s="71">
        <v>1.023E-3</v>
      </c>
      <c r="AM49" s="114">
        <v>0</v>
      </c>
      <c r="AN49" s="102"/>
      <c r="AO49" s="24"/>
    </row>
    <row r="50" spans="1:41" s="7" customFormat="1" ht="16.5" customHeight="1">
      <c r="A50" s="28"/>
      <c r="B50" s="103"/>
      <c r="C50" s="387" t="s">
        <v>62</v>
      </c>
      <c r="D50" s="71">
        <v>0</v>
      </c>
      <c r="E50" s="71">
        <v>0</v>
      </c>
      <c r="F50" s="71">
        <v>0</v>
      </c>
      <c r="G50" s="71">
        <v>0</v>
      </c>
      <c r="H50" s="71">
        <v>0</v>
      </c>
      <c r="I50" s="71">
        <v>0</v>
      </c>
      <c r="J50" s="71">
        <v>0</v>
      </c>
      <c r="K50" s="71">
        <v>0</v>
      </c>
      <c r="L50" s="71">
        <v>5.6358059999999996</v>
      </c>
      <c r="M50" s="71">
        <v>0</v>
      </c>
      <c r="N50" s="71">
        <v>45.358275221871736</v>
      </c>
      <c r="O50" s="71">
        <v>17.85038403483378</v>
      </c>
      <c r="P50" s="71">
        <v>1.5484048245569</v>
      </c>
      <c r="Q50" s="71">
        <v>0</v>
      </c>
      <c r="R50" s="71">
        <v>4.5532442453946711</v>
      </c>
      <c r="S50" s="71">
        <v>0</v>
      </c>
      <c r="T50" s="71">
        <v>0</v>
      </c>
      <c r="U50" s="71">
        <v>0</v>
      </c>
      <c r="V50" s="71">
        <v>0</v>
      </c>
      <c r="W50" s="71">
        <v>0</v>
      </c>
      <c r="X50" s="71">
        <v>0</v>
      </c>
      <c r="Y50" s="71">
        <v>20.536913931213132</v>
      </c>
      <c r="Z50" s="71">
        <v>0</v>
      </c>
      <c r="AA50" s="71">
        <v>0</v>
      </c>
      <c r="AB50" s="71">
        <v>0</v>
      </c>
      <c r="AC50" s="476"/>
      <c r="AD50" s="71">
        <v>33.175820256945848</v>
      </c>
      <c r="AE50" s="71">
        <v>9.2586968812677952</v>
      </c>
      <c r="AF50" s="71">
        <v>0</v>
      </c>
      <c r="AG50" s="71">
        <v>0</v>
      </c>
      <c r="AH50" s="71">
        <v>0</v>
      </c>
      <c r="AI50" s="71">
        <v>0</v>
      </c>
      <c r="AJ50" s="71">
        <v>0.64381984895308964</v>
      </c>
      <c r="AK50" s="71">
        <v>0</v>
      </c>
      <c r="AL50" s="71">
        <v>0.206396</v>
      </c>
      <c r="AM50" s="114">
        <v>0.71549700000000005</v>
      </c>
      <c r="AN50" s="102"/>
      <c r="AO50" s="24"/>
    </row>
    <row r="51" spans="1:41" s="7" customFormat="1" ht="16.5" customHeight="1">
      <c r="A51" s="28"/>
      <c r="B51" s="101"/>
      <c r="C51" s="387" t="s">
        <v>63</v>
      </c>
      <c r="D51" s="71">
        <v>0</v>
      </c>
      <c r="E51" s="71">
        <v>0</v>
      </c>
      <c r="F51" s="71">
        <v>0</v>
      </c>
      <c r="G51" s="71">
        <v>0</v>
      </c>
      <c r="H51" s="71">
        <v>0</v>
      </c>
      <c r="I51" s="71">
        <v>0</v>
      </c>
      <c r="J51" s="71">
        <v>0</v>
      </c>
      <c r="K51" s="71">
        <v>0</v>
      </c>
      <c r="L51" s="71">
        <v>0</v>
      </c>
      <c r="M51" s="71">
        <v>0</v>
      </c>
      <c r="N51" s="71">
        <v>0</v>
      </c>
      <c r="O51" s="71">
        <v>0</v>
      </c>
      <c r="P51" s="71">
        <v>3.6713360000000002</v>
      </c>
      <c r="Q51" s="71">
        <v>0</v>
      </c>
      <c r="R51" s="71">
        <v>0</v>
      </c>
      <c r="S51" s="71">
        <v>0</v>
      </c>
      <c r="T51" s="71">
        <v>0</v>
      </c>
      <c r="U51" s="71">
        <v>0</v>
      </c>
      <c r="V51" s="71">
        <v>0</v>
      </c>
      <c r="W51" s="71">
        <v>0</v>
      </c>
      <c r="X51" s="71">
        <v>0</v>
      </c>
      <c r="Y51" s="71">
        <v>0</v>
      </c>
      <c r="Z51" s="71">
        <v>0</v>
      </c>
      <c r="AA51" s="71">
        <v>0</v>
      </c>
      <c r="AB51" s="71">
        <v>0</v>
      </c>
      <c r="AC51" s="476"/>
      <c r="AD51" s="71">
        <v>0</v>
      </c>
      <c r="AE51" s="71">
        <v>0</v>
      </c>
      <c r="AF51" s="71">
        <v>0</v>
      </c>
      <c r="AG51" s="71">
        <v>0</v>
      </c>
      <c r="AH51" s="71">
        <v>0</v>
      </c>
      <c r="AI51" s="71">
        <v>0</v>
      </c>
      <c r="AJ51" s="71">
        <v>0</v>
      </c>
      <c r="AK51" s="71">
        <v>0</v>
      </c>
      <c r="AL51" s="71">
        <v>0</v>
      </c>
      <c r="AM51" s="114">
        <v>0</v>
      </c>
      <c r="AN51" s="102"/>
      <c r="AO51" s="24"/>
    </row>
    <row r="52" spans="1:41" s="8" customFormat="1" ht="36.950000000000003" customHeight="1">
      <c r="A52" s="25"/>
      <c r="B52" s="106"/>
      <c r="C52" s="390" t="s">
        <v>64</v>
      </c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479"/>
      <c r="AD52" s="79"/>
      <c r="AE52" s="79"/>
      <c r="AF52" s="79"/>
      <c r="AG52" s="79"/>
      <c r="AH52" s="79"/>
      <c r="AI52" s="79"/>
      <c r="AJ52" s="79"/>
      <c r="AK52" s="79"/>
      <c r="AL52" s="79"/>
      <c r="AM52" s="113"/>
      <c r="AN52" s="107"/>
      <c r="AO52" s="42"/>
    </row>
    <row r="53" spans="1:41" s="7" customFormat="1" ht="16.5" customHeight="1">
      <c r="A53" s="28"/>
      <c r="B53" s="101"/>
      <c r="C53" s="384" t="s">
        <v>44</v>
      </c>
      <c r="D53" s="71">
        <v>0</v>
      </c>
      <c r="E53" s="71">
        <v>0</v>
      </c>
      <c r="F53" s="71">
        <v>7.0804589132000002</v>
      </c>
      <c r="G53" s="71">
        <v>0</v>
      </c>
      <c r="H53" s="71">
        <v>0</v>
      </c>
      <c r="I53" s="71">
        <v>0</v>
      </c>
      <c r="J53" s="71">
        <v>0</v>
      </c>
      <c r="K53" s="71">
        <v>0</v>
      </c>
      <c r="L53" s="71">
        <v>0</v>
      </c>
      <c r="M53" s="71">
        <v>0</v>
      </c>
      <c r="N53" s="71">
        <v>2852.3609791351555</v>
      </c>
      <c r="O53" s="71">
        <v>37.571438051682101</v>
      </c>
      <c r="P53" s="71">
        <v>2.2783022082791256</v>
      </c>
      <c r="Q53" s="71">
        <v>0</v>
      </c>
      <c r="R53" s="71">
        <v>768.7671452526821</v>
      </c>
      <c r="S53" s="71">
        <v>0</v>
      </c>
      <c r="T53" s="71">
        <v>1.3218E-4</v>
      </c>
      <c r="U53" s="71">
        <v>0</v>
      </c>
      <c r="V53" s="71">
        <v>0</v>
      </c>
      <c r="W53" s="71">
        <v>0</v>
      </c>
      <c r="X53" s="71">
        <v>0</v>
      </c>
      <c r="Y53" s="71">
        <v>1.8420399999999999</v>
      </c>
      <c r="Z53" s="71">
        <v>0</v>
      </c>
      <c r="AA53" s="71">
        <v>0</v>
      </c>
      <c r="AB53" s="71">
        <v>0</v>
      </c>
      <c r="AC53" s="476"/>
      <c r="AD53" s="71">
        <v>98.610378907503247</v>
      </c>
      <c r="AE53" s="71">
        <v>18.39305955934741</v>
      </c>
      <c r="AF53" s="71">
        <v>0</v>
      </c>
      <c r="AG53" s="71">
        <v>0</v>
      </c>
      <c r="AH53" s="71">
        <v>0</v>
      </c>
      <c r="AI53" s="71">
        <v>0</v>
      </c>
      <c r="AJ53" s="71">
        <v>0</v>
      </c>
      <c r="AK53" s="71">
        <v>0</v>
      </c>
      <c r="AL53" s="71">
        <v>3.4543903103760182E-2</v>
      </c>
      <c r="AM53" s="114">
        <v>0.421767</v>
      </c>
      <c r="AN53" s="102"/>
      <c r="AO53" s="28"/>
    </row>
    <row r="54" spans="1:41" s="7" customFormat="1" ht="16.5" customHeight="1">
      <c r="A54" s="28"/>
      <c r="B54" s="103"/>
      <c r="C54" s="387" t="s">
        <v>45</v>
      </c>
      <c r="D54" s="71">
        <v>0</v>
      </c>
      <c r="E54" s="71">
        <v>0</v>
      </c>
      <c r="F54" s="71">
        <v>0</v>
      </c>
      <c r="G54" s="71">
        <v>0</v>
      </c>
      <c r="H54" s="71">
        <v>0</v>
      </c>
      <c r="I54" s="71">
        <v>0</v>
      </c>
      <c r="J54" s="71">
        <v>0</v>
      </c>
      <c r="K54" s="71">
        <v>0</v>
      </c>
      <c r="L54" s="71">
        <v>0</v>
      </c>
      <c r="M54" s="71">
        <v>0</v>
      </c>
      <c r="N54" s="71">
        <v>22.609560999999999</v>
      </c>
      <c r="O54" s="71">
        <v>0</v>
      </c>
      <c r="P54" s="71">
        <v>0</v>
      </c>
      <c r="Q54" s="71">
        <v>0</v>
      </c>
      <c r="R54" s="71">
        <v>0.94708999999999999</v>
      </c>
      <c r="S54" s="71">
        <v>0</v>
      </c>
      <c r="T54" s="71">
        <v>0</v>
      </c>
      <c r="U54" s="71">
        <v>0</v>
      </c>
      <c r="V54" s="71">
        <v>0</v>
      </c>
      <c r="W54" s="71">
        <v>0</v>
      </c>
      <c r="X54" s="71">
        <v>0</v>
      </c>
      <c r="Y54" s="71">
        <v>0</v>
      </c>
      <c r="Z54" s="71">
        <v>0</v>
      </c>
      <c r="AA54" s="71">
        <v>0</v>
      </c>
      <c r="AB54" s="71">
        <v>0</v>
      </c>
      <c r="AC54" s="476"/>
      <c r="AD54" s="71">
        <v>0.89228200000000002</v>
      </c>
      <c r="AE54" s="71">
        <v>1.3580435593474109</v>
      </c>
      <c r="AF54" s="71">
        <v>0</v>
      </c>
      <c r="AG54" s="71">
        <v>0</v>
      </c>
      <c r="AH54" s="71">
        <v>0</v>
      </c>
      <c r="AI54" s="71">
        <v>0</v>
      </c>
      <c r="AJ54" s="71">
        <v>0</v>
      </c>
      <c r="AK54" s="71">
        <v>0</v>
      </c>
      <c r="AL54" s="71">
        <v>0</v>
      </c>
      <c r="AM54" s="114">
        <v>0</v>
      </c>
      <c r="AN54" s="102"/>
      <c r="AO54" s="28"/>
    </row>
    <row r="55" spans="1:41" s="7" customFormat="1" ht="16.5" customHeight="1">
      <c r="A55" s="28"/>
      <c r="B55" s="103"/>
      <c r="C55" s="387" t="s">
        <v>46</v>
      </c>
      <c r="D55" s="71">
        <v>0</v>
      </c>
      <c r="E55" s="71">
        <v>0</v>
      </c>
      <c r="F55" s="71">
        <v>7.0804589132000002</v>
      </c>
      <c r="G55" s="71">
        <v>0</v>
      </c>
      <c r="H55" s="71">
        <v>0</v>
      </c>
      <c r="I55" s="71">
        <v>0</v>
      </c>
      <c r="J55" s="71">
        <v>0</v>
      </c>
      <c r="K55" s="71">
        <v>0</v>
      </c>
      <c r="L55" s="71">
        <v>0</v>
      </c>
      <c r="M55" s="71">
        <v>0</v>
      </c>
      <c r="N55" s="71">
        <v>2829.7514181351553</v>
      </c>
      <c r="O55" s="71">
        <v>37.571438051682101</v>
      </c>
      <c r="P55" s="71">
        <v>2.2783022082791256</v>
      </c>
      <c r="Q55" s="71">
        <v>0</v>
      </c>
      <c r="R55" s="71">
        <v>767.8200552526821</v>
      </c>
      <c r="S55" s="71">
        <v>0</v>
      </c>
      <c r="T55" s="71">
        <v>1.3218E-4</v>
      </c>
      <c r="U55" s="71">
        <v>0</v>
      </c>
      <c r="V55" s="71">
        <v>0</v>
      </c>
      <c r="W55" s="71">
        <v>0</v>
      </c>
      <c r="X55" s="71">
        <v>0</v>
      </c>
      <c r="Y55" s="71">
        <v>1.8420399999999999</v>
      </c>
      <c r="Z55" s="71">
        <v>0</v>
      </c>
      <c r="AA55" s="71">
        <v>0</v>
      </c>
      <c r="AB55" s="71">
        <v>0</v>
      </c>
      <c r="AC55" s="476"/>
      <c r="AD55" s="71">
        <v>97.718096907503252</v>
      </c>
      <c r="AE55" s="71">
        <v>17.035015999999999</v>
      </c>
      <c r="AF55" s="71">
        <v>0</v>
      </c>
      <c r="AG55" s="71">
        <v>0</v>
      </c>
      <c r="AH55" s="71">
        <v>0</v>
      </c>
      <c r="AI55" s="71">
        <v>0</v>
      </c>
      <c r="AJ55" s="71">
        <v>0</v>
      </c>
      <c r="AK55" s="71">
        <v>0</v>
      </c>
      <c r="AL55" s="71">
        <v>3.4543903103760182E-2</v>
      </c>
      <c r="AM55" s="114">
        <v>0.421767</v>
      </c>
      <c r="AN55" s="102"/>
      <c r="AO55" s="28"/>
    </row>
    <row r="56" spans="1:41" s="7" customFormat="1" ht="16.5" customHeight="1">
      <c r="A56" s="28"/>
      <c r="B56" s="101"/>
      <c r="C56" s="385" t="s">
        <v>47</v>
      </c>
      <c r="D56" s="71">
        <v>0</v>
      </c>
      <c r="E56" s="71">
        <v>0</v>
      </c>
      <c r="F56" s="71">
        <v>0</v>
      </c>
      <c r="G56" s="71">
        <v>0</v>
      </c>
      <c r="H56" s="71">
        <v>0</v>
      </c>
      <c r="I56" s="71">
        <v>0</v>
      </c>
      <c r="J56" s="71">
        <v>48.917709833049031</v>
      </c>
      <c r="K56" s="71">
        <v>0</v>
      </c>
      <c r="L56" s="71">
        <v>0</v>
      </c>
      <c r="M56" s="71">
        <v>0</v>
      </c>
      <c r="N56" s="71">
        <v>53.687635957637227</v>
      </c>
      <c r="O56" s="71">
        <v>55.26742739431085</v>
      </c>
      <c r="P56" s="71">
        <v>51.662577868239651</v>
      </c>
      <c r="Q56" s="71">
        <v>0</v>
      </c>
      <c r="R56" s="71">
        <v>95.770145178780012</v>
      </c>
      <c r="S56" s="71">
        <v>0</v>
      </c>
      <c r="T56" s="71">
        <v>0</v>
      </c>
      <c r="U56" s="71">
        <v>0</v>
      </c>
      <c r="V56" s="71">
        <v>0</v>
      </c>
      <c r="W56" s="71">
        <v>0</v>
      </c>
      <c r="X56" s="71">
        <v>0</v>
      </c>
      <c r="Y56" s="71">
        <v>2.448153</v>
      </c>
      <c r="Z56" s="71">
        <v>0</v>
      </c>
      <c r="AA56" s="71">
        <v>0</v>
      </c>
      <c r="AB56" s="71">
        <v>0</v>
      </c>
      <c r="AC56" s="476"/>
      <c r="AD56" s="71">
        <v>7.4990749192999999</v>
      </c>
      <c r="AE56" s="71">
        <v>0.35917900000000003</v>
      </c>
      <c r="AF56" s="71">
        <v>0</v>
      </c>
      <c r="AG56" s="71">
        <v>0</v>
      </c>
      <c r="AH56" s="71">
        <v>0</v>
      </c>
      <c r="AI56" s="71">
        <v>0</v>
      </c>
      <c r="AJ56" s="71">
        <v>12.217815062382389</v>
      </c>
      <c r="AK56" s="71">
        <v>0</v>
      </c>
      <c r="AL56" s="71">
        <v>0</v>
      </c>
      <c r="AM56" s="114">
        <v>0.48552499999999998</v>
      </c>
      <c r="AN56" s="102"/>
      <c r="AO56" s="28"/>
    </row>
    <row r="57" spans="1:41" s="7" customFormat="1" ht="16.5" customHeight="1">
      <c r="A57" s="28"/>
      <c r="B57" s="101"/>
      <c r="C57" s="387" t="s">
        <v>45</v>
      </c>
      <c r="D57" s="71">
        <v>0</v>
      </c>
      <c r="E57" s="71">
        <v>0</v>
      </c>
      <c r="F57" s="71">
        <v>0</v>
      </c>
      <c r="G57" s="71">
        <v>0</v>
      </c>
      <c r="H57" s="71">
        <v>0</v>
      </c>
      <c r="I57" s="71">
        <v>0</v>
      </c>
      <c r="J57" s="71">
        <v>0</v>
      </c>
      <c r="K57" s="71">
        <v>0</v>
      </c>
      <c r="L57" s="71">
        <v>0</v>
      </c>
      <c r="M57" s="71">
        <v>0</v>
      </c>
      <c r="N57" s="71">
        <v>28.178530948099997</v>
      </c>
      <c r="O57" s="71">
        <v>0.47494677912023497</v>
      </c>
      <c r="P57" s="71">
        <v>0</v>
      </c>
      <c r="Q57" s="71">
        <v>0</v>
      </c>
      <c r="R57" s="71">
        <v>69.541069768780005</v>
      </c>
      <c r="S57" s="71">
        <v>0</v>
      </c>
      <c r="T57" s="71">
        <v>0</v>
      </c>
      <c r="U57" s="71">
        <v>0</v>
      </c>
      <c r="V57" s="71">
        <v>0</v>
      </c>
      <c r="W57" s="71">
        <v>0</v>
      </c>
      <c r="X57" s="71">
        <v>0</v>
      </c>
      <c r="Y57" s="71">
        <v>2.448153</v>
      </c>
      <c r="Z57" s="71">
        <v>0</v>
      </c>
      <c r="AA57" s="71">
        <v>0</v>
      </c>
      <c r="AB57" s="71">
        <v>0</v>
      </c>
      <c r="AC57" s="476"/>
      <c r="AD57" s="71">
        <v>7.3858703493000002</v>
      </c>
      <c r="AE57" s="71">
        <v>0.35917900000000003</v>
      </c>
      <c r="AF57" s="71">
        <v>0</v>
      </c>
      <c r="AG57" s="71">
        <v>0</v>
      </c>
      <c r="AH57" s="71">
        <v>0</v>
      </c>
      <c r="AI57" s="71">
        <v>0</v>
      </c>
      <c r="AJ57" s="71">
        <v>12.217815062382389</v>
      </c>
      <c r="AK57" s="71">
        <v>0</v>
      </c>
      <c r="AL57" s="71">
        <v>0</v>
      </c>
      <c r="AM57" s="114">
        <v>0</v>
      </c>
      <c r="AN57" s="102"/>
      <c r="AO57" s="28"/>
    </row>
    <row r="58" spans="1:41" s="7" customFormat="1" ht="16.5" customHeight="1">
      <c r="A58" s="28"/>
      <c r="B58" s="101"/>
      <c r="C58" s="387" t="s">
        <v>46</v>
      </c>
      <c r="D58" s="71">
        <v>0</v>
      </c>
      <c r="E58" s="71">
        <v>0</v>
      </c>
      <c r="F58" s="71">
        <v>0</v>
      </c>
      <c r="G58" s="71">
        <v>0</v>
      </c>
      <c r="H58" s="71">
        <v>0</v>
      </c>
      <c r="I58" s="71">
        <v>0</v>
      </c>
      <c r="J58" s="71">
        <v>48.917709833049031</v>
      </c>
      <c r="K58" s="71">
        <v>0</v>
      </c>
      <c r="L58" s="71">
        <v>0</v>
      </c>
      <c r="M58" s="71">
        <v>0</v>
      </c>
      <c r="N58" s="71">
        <v>25.50910500953723</v>
      </c>
      <c r="O58" s="71">
        <v>54.792480615190613</v>
      </c>
      <c r="P58" s="71">
        <v>51.662577868239651</v>
      </c>
      <c r="Q58" s="71">
        <v>0</v>
      </c>
      <c r="R58" s="71">
        <v>26.22907541</v>
      </c>
      <c r="S58" s="71">
        <v>0</v>
      </c>
      <c r="T58" s="71">
        <v>0</v>
      </c>
      <c r="U58" s="71">
        <v>0</v>
      </c>
      <c r="V58" s="71">
        <v>0</v>
      </c>
      <c r="W58" s="71">
        <v>0</v>
      </c>
      <c r="X58" s="71">
        <v>0</v>
      </c>
      <c r="Y58" s="71">
        <v>0</v>
      </c>
      <c r="Z58" s="71">
        <v>0</v>
      </c>
      <c r="AA58" s="71">
        <v>0</v>
      </c>
      <c r="AB58" s="71">
        <v>0</v>
      </c>
      <c r="AC58" s="476"/>
      <c r="AD58" s="71">
        <v>0.11320457</v>
      </c>
      <c r="AE58" s="71">
        <v>0</v>
      </c>
      <c r="AF58" s="71">
        <v>0</v>
      </c>
      <c r="AG58" s="71">
        <v>0</v>
      </c>
      <c r="AH58" s="71">
        <v>0</v>
      </c>
      <c r="AI58" s="71">
        <v>0</v>
      </c>
      <c r="AJ58" s="71">
        <v>0</v>
      </c>
      <c r="AK58" s="71">
        <v>0</v>
      </c>
      <c r="AL58" s="71">
        <v>0</v>
      </c>
      <c r="AM58" s="114">
        <v>0.48552499999999998</v>
      </c>
      <c r="AN58" s="102"/>
      <c r="AO58" s="28"/>
    </row>
    <row r="59" spans="1:41" s="8" customFormat="1" ht="16.5" customHeight="1">
      <c r="A59" s="25"/>
      <c r="B59" s="117"/>
      <c r="C59" s="388" t="s">
        <v>48</v>
      </c>
      <c r="D59" s="71">
        <v>0</v>
      </c>
      <c r="E59" s="71">
        <v>0</v>
      </c>
      <c r="F59" s="71">
        <v>0</v>
      </c>
      <c r="G59" s="71">
        <v>0</v>
      </c>
      <c r="H59" s="71">
        <v>0</v>
      </c>
      <c r="I59" s="71">
        <v>0</v>
      </c>
      <c r="J59" s="71">
        <v>48.917709833049031</v>
      </c>
      <c r="K59" s="71">
        <v>0</v>
      </c>
      <c r="L59" s="71">
        <v>0</v>
      </c>
      <c r="M59" s="71">
        <v>0</v>
      </c>
      <c r="N59" s="71">
        <v>22.073929009537228</v>
      </c>
      <c r="O59" s="71">
        <v>50.144436615190614</v>
      </c>
      <c r="P59" s="71">
        <v>51.662577868239651</v>
      </c>
      <c r="Q59" s="71">
        <v>0</v>
      </c>
      <c r="R59" s="71">
        <v>17.43855941</v>
      </c>
      <c r="S59" s="71">
        <v>0</v>
      </c>
      <c r="T59" s="71">
        <v>0</v>
      </c>
      <c r="U59" s="71">
        <v>0</v>
      </c>
      <c r="V59" s="71">
        <v>0</v>
      </c>
      <c r="W59" s="71">
        <v>0</v>
      </c>
      <c r="X59" s="71">
        <v>0</v>
      </c>
      <c r="Y59" s="71">
        <v>0</v>
      </c>
      <c r="Z59" s="71">
        <v>0</v>
      </c>
      <c r="AA59" s="71">
        <v>0</v>
      </c>
      <c r="AB59" s="71">
        <v>0</v>
      </c>
      <c r="AC59" s="476"/>
      <c r="AD59" s="71">
        <v>3.7685570000000002E-2</v>
      </c>
      <c r="AE59" s="71">
        <v>0</v>
      </c>
      <c r="AF59" s="71">
        <v>0</v>
      </c>
      <c r="AG59" s="71">
        <v>0</v>
      </c>
      <c r="AH59" s="71">
        <v>0</v>
      </c>
      <c r="AI59" s="71">
        <v>0</v>
      </c>
      <c r="AJ59" s="71">
        <v>0</v>
      </c>
      <c r="AK59" s="71">
        <v>0</v>
      </c>
      <c r="AL59" s="71">
        <v>0</v>
      </c>
      <c r="AM59" s="114">
        <v>0.48552499999999998</v>
      </c>
      <c r="AN59" s="107"/>
      <c r="AO59" s="25"/>
    </row>
    <row r="60" spans="1:41" s="7" customFormat="1" ht="16.5" customHeight="1">
      <c r="A60" s="28"/>
      <c r="B60" s="103"/>
      <c r="C60" s="387" t="s">
        <v>49</v>
      </c>
      <c r="D60" s="71">
        <v>0</v>
      </c>
      <c r="E60" s="71">
        <v>0</v>
      </c>
      <c r="F60" s="71">
        <v>0</v>
      </c>
      <c r="G60" s="71">
        <v>0</v>
      </c>
      <c r="H60" s="71">
        <v>0</v>
      </c>
      <c r="I60" s="71">
        <v>0</v>
      </c>
      <c r="J60" s="71">
        <v>0</v>
      </c>
      <c r="K60" s="71">
        <v>0</v>
      </c>
      <c r="L60" s="71">
        <v>0</v>
      </c>
      <c r="M60" s="71">
        <v>0</v>
      </c>
      <c r="N60" s="71">
        <v>28.178530948099997</v>
      </c>
      <c r="O60" s="71">
        <v>0.47494677912023497</v>
      </c>
      <c r="P60" s="71">
        <v>0</v>
      </c>
      <c r="Q60" s="71">
        <v>0</v>
      </c>
      <c r="R60" s="71">
        <v>69.541069768780005</v>
      </c>
      <c r="S60" s="71">
        <v>0</v>
      </c>
      <c r="T60" s="71">
        <v>0</v>
      </c>
      <c r="U60" s="71">
        <v>0</v>
      </c>
      <c r="V60" s="71">
        <v>0</v>
      </c>
      <c r="W60" s="71">
        <v>0</v>
      </c>
      <c r="X60" s="71">
        <v>0</v>
      </c>
      <c r="Y60" s="71">
        <v>2.448153</v>
      </c>
      <c r="Z60" s="71">
        <v>0</v>
      </c>
      <c r="AA60" s="71">
        <v>0</v>
      </c>
      <c r="AB60" s="71">
        <v>0</v>
      </c>
      <c r="AC60" s="476"/>
      <c r="AD60" s="71">
        <v>7.3858703493000002</v>
      </c>
      <c r="AE60" s="71">
        <v>0.35917900000000003</v>
      </c>
      <c r="AF60" s="71">
        <v>0</v>
      </c>
      <c r="AG60" s="71">
        <v>0</v>
      </c>
      <c r="AH60" s="71">
        <v>0</v>
      </c>
      <c r="AI60" s="71">
        <v>0</v>
      </c>
      <c r="AJ60" s="71">
        <v>12.217815062382389</v>
      </c>
      <c r="AK60" s="71">
        <v>0</v>
      </c>
      <c r="AL60" s="71">
        <v>0</v>
      </c>
      <c r="AM60" s="114">
        <v>0</v>
      </c>
      <c r="AN60" s="102"/>
      <c r="AO60" s="28"/>
    </row>
    <row r="61" spans="1:41" s="7" customFormat="1" ht="16.5" customHeight="1">
      <c r="A61" s="28"/>
      <c r="B61" s="103"/>
      <c r="C61" s="387" t="s">
        <v>50</v>
      </c>
      <c r="D61" s="71">
        <v>0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  <c r="J61" s="71">
        <v>0</v>
      </c>
      <c r="K61" s="71">
        <v>0</v>
      </c>
      <c r="L61" s="71">
        <v>0</v>
      </c>
      <c r="M61" s="71">
        <v>0</v>
      </c>
      <c r="N61" s="71">
        <v>0</v>
      </c>
      <c r="O61" s="71">
        <v>0</v>
      </c>
      <c r="P61" s="71">
        <v>0</v>
      </c>
      <c r="Q61" s="71">
        <v>0</v>
      </c>
      <c r="R61" s="71">
        <v>0</v>
      </c>
      <c r="S61" s="71">
        <v>0</v>
      </c>
      <c r="T61" s="71">
        <v>0</v>
      </c>
      <c r="U61" s="71">
        <v>0</v>
      </c>
      <c r="V61" s="71">
        <v>0</v>
      </c>
      <c r="W61" s="71">
        <v>0</v>
      </c>
      <c r="X61" s="71">
        <v>0</v>
      </c>
      <c r="Y61" s="71">
        <v>0</v>
      </c>
      <c r="Z61" s="71">
        <v>0</v>
      </c>
      <c r="AA61" s="71">
        <v>0</v>
      </c>
      <c r="AB61" s="71">
        <v>0</v>
      </c>
      <c r="AC61" s="476"/>
      <c r="AD61" s="71">
        <v>0</v>
      </c>
      <c r="AE61" s="71">
        <v>0</v>
      </c>
      <c r="AF61" s="71">
        <v>0</v>
      </c>
      <c r="AG61" s="71">
        <v>0</v>
      </c>
      <c r="AH61" s="71">
        <v>0</v>
      </c>
      <c r="AI61" s="71">
        <v>0</v>
      </c>
      <c r="AJ61" s="71">
        <v>0</v>
      </c>
      <c r="AK61" s="71">
        <v>0</v>
      </c>
      <c r="AL61" s="71">
        <v>0</v>
      </c>
      <c r="AM61" s="114">
        <v>0</v>
      </c>
      <c r="AN61" s="102"/>
      <c r="AO61" s="28"/>
    </row>
    <row r="62" spans="1:41" s="7" customFormat="1" ht="16.5" customHeight="1">
      <c r="A62" s="28"/>
      <c r="B62" s="103"/>
      <c r="C62" s="387" t="s">
        <v>51</v>
      </c>
      <c r="D62" s="71">
        <v>0</v>
      </c>
      <c r="E62" s="71">
        <v>0</v>
      </c>
      <c r="F62" s="71">
        <v>0</v>
      </c>
      <c r="G62" s="71">
        <v>0</v>
      </c>
      <c r="H62" s="71">
        <v>0</v>
      </c>
      <c r="I62" s="71">
        <v>0</v>
      </c>
      <c r="J62" s="71">
        <v>0</v>
      </c>
      <c r="K62" s="71">
        <v>0</v>
      </c>
      <c r="L62" s="71">
        <v>0</v>
      </c>
      <c r="M62" s="71">
        <v>0</v>
      </c>
      <c r="N62" s="71">
        <v>0</v>
      </c>
      <c r="O62" s="71">
        <v>0</v>
      </c>
      <c r="P62" s="71">
        <v>0</v>
      </c>
      <c r="Q62" s="71">
        <v>0</v>
      </c>
      <c r="R62" s="71">
        <v>0</v>
      </c>
      <c r="S62" s="71">
        <v>0</v>
      </c>
      <c r="T62" s="71">
        <v>0</v>
      </c>
      <c r="U62" s="71">
        <v>0</v>
      </c>
      <c r="V62" s="71">
        <v>0</v>
      </c>
      <c r="W62" s="71">
        <v>0</v>
      </c>
      <c r="X62" s="71">
        <v>0</v>
      </c>
      <c r="Y62" s="71">
        <v>0</v>
      </c>
      <c r="Z62" s="71">
        <v>0</v>
      </c>
      <c r="AA62" s="71">
        <v>0</v>
      </c>
      <c r="AB62" s="71">
        <v>0</v>
      </c>
      <c r="AC62" s="476"/>
      <c r="AD62" s="71">
        <v>0</v>
      </c>
      <c r="AE62" s="71">
        <v>0</v>
      </c>
      <c r="AF62" s="71">
        <v>0</v>
      </c>
      <c r="AG62" s="71">
        <v>0</v>
      </c>
      <c r="AH62" s="71">
        <v>0</v>
      </c>
      <c r="AI62" s="71">
        <v>0</v>
      </c>
      <c r="AJ62" s="71">
        <v>0</v>
      </c>
      <c r="AK62" s="71">
        <v>0</v>
      </c>
      <c r="AL62" s="71">
        <v>0</v>
      </c>
      <c r="AM62" s="114">
        <v>0</v>
      </c>
      <c r="AN62" s="102"/>
      <c r="AO62" s="28"/>
    </row>
    <row r="63" spans="1:41" s="7" customFormat="1" ht="16.5" customHeight="1">
      <c r="A63" s="28"/>
      <c r="B63" s="103"/>
      <c r="C63" s="392" t="s">
        <v>52</v>
      </c>
      <c r="D63" s="71">
        <v>0</v>
      </c>
      <c r="E63" s="71">
        <v>0</v>
      </c>
      <c r="F63" s="71">
        <v>0</v>
      </c>
      <c r="G63" s="71">
        <v>0</v>
      </c>
      <c r="H63" s="71">
        <v>0</v>
      </c>
      <c r="I63" s="71">
        <v>0</v>
      </c>
      <c r="J63" s="71">
        <v>0</v>
      </c>
      <c r="K63" s="71">
        <v>0</v>
      </c>
      <c r="L63" s="71">
        <v>0</v>
      </c>
      <c r="M63" s="71">
        <v>0</v>
      </c>
      <c r="N63" s="71">
        <v>3.4351759999999998</v>
      </c>
      <c r="O63" s="71">
        <v>4.6480439999999996</v>
      </c>
      <c r="P63" s="71">
        <v>0</v>
      </c>
      <c r="Q63" s="71">
        <v>0</v>
      </c>
      <c r="R63" s="71">
        <v>8.7905160000000002</v>
      </c>
      <c r="S63" s="71">
        <v>0</v>
      </c>
      <c r="T63" s="71">
        <v>0</v>
      </c>
      <c r="U63" s="71">
        <v>0</v>
      </c>
      <c r="V63" s="71">
        <v>0</v>
      </c>
      <c r="W63" s="71">
        <v>0</v>
      </c>
      <c r="X63" s="71">
        <v>0</v>
      </c>
      <c r="Y63" s="71">
        <v>0</v>
      </c>
      <c r="Z63" s="71">
        <v>0</v>
      </c>
      <c r="AA63" s="71">
        <v>0</v>
      </c>
      <c r="AB63" s="71">
        <v>0</v>
      </c>
      <c r="AC63" s="476"/>
      <c r="AD63" s="71">
        <v>7.5519000000000003E-2</v>
      </c>
      <c r="AE63" s="71">
        <v>0</v>
      </c>
      <c r="AF63" s="71">
        <v>0</v>
      </c>
      <c r="AG63" s="71">
        <v>0</v>
      </c>
      <c r="AH63" s="71">
        <v>0</v>
      </c>
      <c r="AI63" s="71">
        <v>0</v>
      </c>
      <c r="AJ63" s="71">
        <v>0</v>
      </c>
      <c r="AK63" s="71">
        <v>0</v>
      </c>
      <c r="AL63" s="71">
        <v>0</v>
      </c>
      <c r="AM63" s="114">
        <v>0</v>
      </c>
      <c r="AN63" s="102"/>
      <c r="AO63" s="28"/>
    </row>
    <row r="64" spans="1:41" s="7" customFormat="1" ht="16.5" customHeight="1">
      <c r="A64" s="28"/>
      <c r="B64" s="103"/>
      <c r="C64" s="388" t="s">
        <v>53</v>
      </c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476"/>
      <c r="AD64" s="71"/>
      <c r="AE64" s="71"/>
      <c r="AF64" s="71"/>
      <c r="AG64" s="71"/>
      <c r="AH64" s="71"/>
      <c r="AI64" s="71"/>
      <c r="AJ64" s="71"/>
      <c r="AK64" s="71"/>
      <c r="AL64" s="71"/>
      <c r="AM64" s="114"/>
      <c r="AN64" s="102"/>
      <c r="AO64" s="28"/>
    </row>
    <row r="65" spans="1:41" s="8" customFormat="1" ht="16.5" customHeight="1">
      <c r="A65" s="25"/>
      <c r="B65" s="117"/>
      <c r="C65" s="385" t="s">
        <v>54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2.23800114505151</v>
      </c>
      <c r="M65" s="71">
        <v>0</v>
      </c>
      <c r="N65" s="71">
        <v>6.7249697575212508</v>
      </c>
      <c r="O65" s="71">
        <v>4.1183999999999998E-2</v>
      </c>
      <c r="P65" s="71">
        <v>0</v>
      </c>
      <c r="Q65" s="71">
        <v>0</v>
      </c>
      <c r="R65" s="71">
        <v>0.53138600000000002</v>
      </c>
      <c r="S65" s="71">
        <v>0</v>
      </c>
      <c r="T65" s="71">
        <v>0</v>
      </c>
      <c r="U65" s="71">
        <v>0</v>
      </c>
      <c r="V65" s="71">
        <v>0</v>
      </c>
      <c r="W65" s="71">
        <v>0</v>
      </c>
      <c r="X65" s="71">
        <v>0</v>
      </c>
      <c r="Y65" s="71">
        <v>1.55303495</v>
      </c>
      <c r="Z65" s="71">
        <v>0</v>
      </c>
      <c r="AA65" s="71">
        <v>0</v>
      </c>
      <c r="AB65" s="71">
        <v>0</v>
      </c>
      <c r="AC65" s="476"/>
      <c r="AD65" s="71">
        <v>12.331365581670568</v>
      </c>
      <c r="AE65" s="71">
        <v>2.7395417369124</v>
      </c>
      <c r="AF65" s="71">
        <v>0</v>
      </c>
      <c r="AG65" s="71">
        <v>0</v>
      </c>
      <c r="AH65" s="71">
        <v>0</v>
      </c>
      <c r="AI65" s="71">
        <v>0</v>
      </c>
      <c r="AJ65" s="71">
        <v>0</v>
      </c>
      <c r="AK65" s="71">
        <v>0</v>
      </c>
      <c r="AL65" s="71">
        <v>0</v>
      </c>
      <c r="AM65" s="114">
        <v>7.5816999999999996E-2</v>
      </c>
      <c r="AN65" s="107"/>
      <c r="AO65" s="25"/>
    </row>
    <row r="66" spans="1:41" s="11" customFormat="1" ht="16.5" customHeight="1">
      <c r="A66" s="38"/>
      <c r="B66" s="118"/>
      <c r="C66" s="387" t="s">
        <v>45</v>
      </c>
      <c r="D66" s="440">
        <v>0</v>
      </c>
      <c r="E66" s="440">
        <v>0</v>
      </c>
      <c r="F66" s="440">
        <v>0</v>
      </c>
      <c r="G66" s="440">
        <v>0</v>
      </c>
      <c r="H66" s="440">
        <v>0</v>
      </c>
      <c r="I66" s="440">
        <v>0</v>
      </c>
      <c r="J66" s="440">
        <v>0</v>
      </c>
      <c r="K66" s="440">
        <v>0</v>
      </c>
      <c r="L66" s="440">
        <v>2.23800114505151</v>
      </c>
      <c r="M66" s="440">
        <v>0</v>
      </c>
      <c r="N66" s="440">
        <v>6.7249697575212508</v>
      </c>
      <c r="O66" s="440">
        <v>4.1183999999999998E-2</v>
      </c>
      <c r="P66" s="440">
        <v>0</v>
      </c>
      <c r="Q66" s="440">
        <v>0</v>
      </c>
      <c r="R66" s="440">
        <v>0.19191800000000001</v>
      </c>
      <c r="S66" s="440">
        <v>0</v>
      </c>
      <c r="T66" s="440">
        <v>0</v>
      </c>
      <c r="U66" s="440">
        <v>0</v>
      </c>
      <c r="V66" s="440">
        <v>0</v>
      </c>
      <c r="W66" s="440">
        <v>0</v>
      </c>
      <c r="X66" s="440">
        <v>0</v>
      </c>
      <c r="Y66" s="440">
        <v>1.55303495</v>
      </c>
      <c r="Z66" s="440">
        <v>0</v>
      </c>
      <c r="AA66" s="440">
        <v>0</v>
      </c>
      <c r="AB66" s="440">
        <v>0</v>
      </c>
      <c r="AC66" s="477"/>
      <c r="AD66" s="440">
        <v>12.331365581670568</v>
      </c>
      <c r="AE66" s="440">
        <v>2.7395417369124</v>
      </c>
      <c r="AF66" s="440">
        <v>0</v>
      </c>
      <c r="AG66" s="440">
        <v>0</v>
      </c>
      <c r="AH66" s="440">
        <v>0</v>
      </c>
      <c r="AI66" s="440">
        <v>0</v>
      </c>
      <c r="AJ66" s="440">
        <v>0</v>
      </c>
      <c r="AK66" s="440">
        <v>0</v>
      </c>
      <c r="AL66" s="440">
        <v>0</v>
      </c>
      <c r="AM66" s="126">
        <v>7.5816999999999996E-2</v>
      </c>
      <c r="AN66" s="119"/>
      <c r="AO66" s="38"/>
    </row>
    <row r="67" spans="1:41" s="7" customFormat="1" ht="16.5" customHeight="1">
      <c r="A67" s="28"/>
      <c r="B67" s="103"/>
      <c r="C67" s="387" t="s">
        <v>46</v>
      </c>
      <c r="D67" s="71">
        <v>0</v>
      </c>
      <c r="E67" s="71">
        <v>0</v>
      </c>
      <c r="F67" s="71">
        <v>0</v>
      </c>
      <c r="G67" s="71">
        <v>0</v>
      </c>
      <c r="H67" s="71">
        <v>0</v>
      </c>
      <c r="I67" s="71">
        <v>0</v>
      </c>
      <c r="J67" s="71">
        <v>0</v>
      </c>
      <c r="K67" s="71">
        <v>0</v>
      </c>
      <c r="L67" s="71">
        <v>0</v>
      </c>
      <c r="M67" s="71">
        <v>0</v>
      </c>
      <c r="N67" s="71">
        <v>0</v>
      </c>
      <c r="O67" s="71">
        <v>0</v>
      </c>
      <c r="P67" s="71">
        <v>0</v>
      </c>
      <c r="Q67" s="71">
        <v>0</v>
      </c>
      <c r="R67" s="71">
        <v>0.33946799999999999</v>
      </c>
      <c r="S67" s="71">
        <v>0</v>
      </c>
      <c r="T67" s="71">
        <v>0</v>
      </c>
      <c r="U67" s="71">
        <v>0</v>
      </c>
      <c r="V67" s="71">
        <v>0</v>
      </c>
      <c r="W67" s="71">
        <v>0</v>
      </c>
      <c r="X67" s="71">
        <v>0</v>
      </c>
      <c r="Y67" s="71">
        <v>0</v>
      </c>
      <c r="Z67" s="71">
        <v>0</v>
      </c>
      <c r="AA67" s="71">
        <v>0</v>
      </c>
      <c r="AB67" s="71">
        <v>0</v>
      </c>
      <c r="AC67" s="476"/>
      <c r="AD67" s="71">
        <v>0</v>
      </c>
      <c r="AE67" s="71">
        <v>0</v>
      </c>
      <c r="AF67" s="71">
        <v>0</v>
      </c>
      <c r="AG67" s="71">
        <v>0</v>
      </c>
      <c r="AH67" s="71">
        <v>0</v>
      </c>
      <c r="AI67" s="71">
        <v>0</v>
      </c>
      <c r="AJ67" s="71">
        <v>0</v>
      </c>
      <c r="AK67" s="71">
        <v>0</v>
      </c>
      <c r="AL67" s="71">
        <v>0</v>
      </c>
      <c r="AM67" s="114">
        <v>0</v>
      </c>
      <c r="AN67" s="102"/>
      <c r="AO67" s="28"/>
    </row>
    <row r="68" spans="1:41" s="8" customFormat="1" ht="24.95" customHeight="1">
      <c r="A68" s="25"/>
      <c r="B68" s="120"/>
      <c r="C68" s="385" t="s">
        <v>55</v>
      </c>
      <c r="D68" s="112">
        <f t="shared" ref="D68:K68" si="4">+SUM(D65,D56,D53)</f>
        <v>0</v>
      </c>
      <c r="E68" s="112">
        <f t="shared" si="4"/>
        <v>0</v>
      </c>
      <c r="F68" s="112">
        <f t="shared" si="4"/>
        <v>7.0804589132000002</v>
      </c>
      <c r="G68" s="112">
        <f t="shared" si="4"/>
        <v>0</v>
      </c>
      <c r="H68" s="112">
        <f t="shared" si="4"/>
        <v>0</v>
      </c>
      <c r="I68" s="112">
        <f t="shared" si="4"/>
        <v>0</v>
      </c>
      <c r="J68" s="112">
        <f t="shared" si="4"/>
        <v>48.917709833049031</v>
      </c>
      <c r="K68" s="112">
        <f t="shared" si="4"/>
        <v>0</v>
      </c>
      <c r="L68" s="112">
        <f t="shared" ref="L68:AM68" si="5">+SUM(L65,L56,L53)</f>
        <v>2.23800114505151</v>
      </c>
      <c r="M68" s="112">
        <f t="shared" si="5"/>
        <v>0</v>
      </c>
      <c r="N68" s="112">
        <f t="shared" si="5"/>
        <v>2912.7735848503139</v>
      </c>
      <c r="O68" s="112">
        <f t="shared" si="5"/>
        <v>92.880049445992952</v>
      </c>
      <c r="P68" s="112">
        <f t="shared" si="5"/>
        <v>53.940880076518781</v>
      </c>
      <c r="Q68" s="112">
        <f t="shared" si="5"/>
        <v>0</v>
      </c>
      <c r="R68" s="112">
        <f t="shared" si="5"/>
        <v>865.06867643146211</v>
      </c>
      <c r="S68" s="112">
        <f t="shared" si="5"/>
        <v>0</v>
      </c>
      <c r="T68" s="112">
        <f t="shared" si="5"/>
        <v>1.3218E-4</v>
      </c>
      <c r="U68" s="112">
        <f t="shared" si="5"/>
        <v>0</v>
      </c>
      <c r="V68" s="112">
        <f t="shared" si="5"/>
        <v>0</v>
      </c>
      <c r="W68" s="112">
        <f t="shared" si="5"/>
        <v>0</v>
      </c>
      <c r="X68" s="112">
        <f t="shared" si="5"/>
        <v>0</v>
      </c>
      <c r="Y68" s="112">
        <f t="shared" si="5"/>
        <v>5.8432279500000002</v>
      </c>
      <c r="Z68" s="112">
        <f t="shared" si="5"/>
        <v>0</v>
      </c>
      <c r="AA68" s="112">
        <f t="shared" si="5"/>
        <v>0</v>
      </c>
      <c r="AB68" s="112">
        <f t="shared" si="5"/>
        <v>0</v>
      </c>
      <c r="AC68" s="473"/>
      <c r="AD68" s="112">
        <f t="shared" si="5"/>
        <v>118.44081940847381</v>
      </c>
      <c r="AE68" s="112">
        <f t="shared" si="5"/>
        <v>21.491780296259812</v>
      </c>
      <c r="AF68" s="112">
        <f t="shared" si="5"/>
        <v>0</v>
      </c>
      <c r="AG68" s="112">
        <f t="shared" si="5"/>
        <v>0</v>
      </c>
      <c r="AH68" s="112">
        <f t="shared" si="5"/>
        <v>0</v>
      </c>
      <c r="AI68" s="112">
        <f t="shared" si="5"/>
        <v>0</v>
      </c>
      <c r="AJ68" s="112">
        <f t="shared" si="5"/>
        <v>12.217815062382389</v>
      </c>
      <c r="AK68" s="112">
        <f t="shared" si="5"/>
        <v>0</v>
      </c>
      <c r="AL68" s="112">
        <f t="shared" si="5"/>
        <v>3.4543903103760182E-2</v>
      </c>
      <c r="AM68" s="85">
        <f t="shared" si="5"/>
        <v>0.98310900000000001</v>
      </c>
      <c r="AN68" s="135"/>
      <c r="AO68" s="42"/>
    </row>
    <row r="69" spans="1:41" s="176" customFormat="1" ht="16.5" customHeight="1">
      <c r="A69" s="170"/>
      <c r="B69" s="167"/>
      <c r="C69" s="432" t="s">
        <v>56</v>
      </c>
      <c r="D69" s="438">
        <v>0</v>
      </c>
      <c r="E69" s="438">
        <v>0</v>
      </c>
      <c r="F69" s="438">
        <v>0</v>
      </c>
      <c r="G69" s="438">
        <v>0</v>
      </c>
      <c r="H69" s="438">
        <v>0</v>
      </c>
      <c r="I69" s="438">
        <v>0</v>
      </c>
      <c r="J69" s="438">
        <v>0</v>
      </c>
      <c r="K69" s="438">
        <v>0</v>
      </c>
      <c r="L69" s="438">
        <v>0</v>
      </c>
      <c r="M69" s="438">
        <v>0</v>
      </c>
      <c r="N69" s="438">
        <v>0</v>
      </c>
      <c r="O69" s="438">
        <v>0</v>
      </c>
      <c r="P69" s="438">
        <v>0</v>
      </c>
      <c r="Q69" s="438">
        <v>0</v>
      </c>
      <c r="R69" s="438">
        <v>0</v>
      </c>
      <c r="S69" s="438">
        <v>0</v>
      </c>
      <c r="T69" s="438">
        <v>0</v>
      </c>
      <c r="U69" s="438">
        <v>0</v>
      </c>
      <c r="V69" s="438">
        <v>0</v>
      </c>
      <c r="W69" s="438">
        <v>0</v>
      </c>
      <c r="X69" s="438">
        <v>0</v>
      </c>
      <c r="Y69" s="438">
        <v>0</v>
      </c>
      <c r="Z69" s="438">
        <v>0</v>
      </c>
      <c r="AA69" s="438">
        <v>0</v>
      </c>
      <c r="AB69" s="438">
        <v>0</v>
      </c>
      <c r="AC69" s="480"/>
      <c r="AD69" s="438">
        <v>0</v>
      </c>
      <c r="AE69" s="438">
        <v>0</v>
      </c>
      <c r="AF69" s="438">
        <v>0</v>
      </c>
      <c r="AG69" s="438">
        <v>0</v>
      </c>
      <c r="AH69" s="438">
        <v>0</v>
      </c>
      <c r="AI69" s="438">
        <v>0</v>
      </c>
      <c r="AJ69" s="438">
        <v>0</v>
      </c>
      <c r="AK69" s="438">
        <v>0</v>
      </c>
      <c r="AL69" s="438">
        <v>0</v>
      </c>
      <c r="AM69" s="484">
        <v>0</v>
      </c>
      <c r="AN69" s="173"/>
      <c r="AO69" s="174"/>
    </row>
    <row r="70" spans="1:41" s="176" customFormat="1" ht="16.5" customHeight="1">
      <c r="A70" s="170"/>
      <c r="B70" s="167"/>
      <c r="C70" s="432" t="s">
        <v>57</v>
      </c>
      <c r="D70" s="438">
        <v>0</v>
      </c>
      <c r="E70" s="438">
        <v>0</v>
      </c>
      <c r="F70" s="438">
        <v>0</v>
      </c>
      <c r="G70" s="438">
        <v>0</v>
      </c>
      <c r="H70" s="438">
        <v>0</v>
      </c>
      <c r="I70" s="438">
        <v>0</v>
      </c>
      <c r="J70" s="438">
        <v>0</v>
      </c>
      <c r="K70" s="438">
        <v>0</v>
      </c>
      <c r="L70" s="438">
        <v>0</v>
      </c>
      <c r="M70" s="438">
        <v>0</v>
      </c>
      <c r="N70" s="438">
        <v>0</v>
      </c>
      <c r="O70" s="438">
        <v>0</v>
      </c>
      <c r="P70" s="438">
        <v>0</v>
      </c>
      <c r="Q70" s="438">
        <v>0</v>
      </c>
      <c r="R70" s="438">
        <v>0</v>
      </c>
      <c r="S70" s="438">
        <v>0</v>
      </c>
      <c r="T70" s="438">
        <v>0</v>
      </c>
      <c r="U70" s="438">
        <v>0</v>
      </c>
      <c r="V70" s="438">
        <v>0</v>
      </c>
      <c r="W70" s="438">
        <v>0</v>
      </c>
      <c r="X70" s="438">
        <v>0</v>
      </c>
      <c r="Y70" s="438">
        <v>0</v>
      </c>
      <c r="Z70" s="438">
        <v>0</v>
      </c>
      <c r="AA70" s="438">
        <v>0</v>
      </c>
      <c r="AB70" s="438">
        <v>0</v>
      </c>
      <c r="AC70" s="480"/>
      <c r="AD70" s="438">
        <v>0</v>
      </c>
      <c r="AE70" s="438">
        <v>0</v>
      </c>
      <c r="AF70" s="438">
        <v>0</v>
      </c>
      <c r="AG70" s="438">
        <v>0</v>
      </c>
      <c r="AH70" s="438">
        <v>0</v>
      </c>
      <c r="AI70" s="438">
        <v>0</v>
      </c>
      <c r="AJ70" s="438">
        <v>0</v>
      </c>
      <c r="AK70" s="438">
        <v>0</v>
      </c>
      <c r="AL70" s="438">
        <v>0</v>
      </c>
      <c r="AM70" s="484">
        <v>0</v>
      </c>
      <c r="AN70" s="173"/>
      <c r="AO70" s="174"/>
    </row>
    <row r="71" spans="1:41" s="7" customFormat="1" ht="24.95" customHeight="1">
      <c r="A71" s="28"/>
      <c r="B71" s="101"/>
      <c r="C71" s="391" t="s">
        <v>60</v>
      </c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471"/>
      <c r="AD71" s="110"/>
      <c r="AE71" s="110"/>
      <c r="AF71" s="110"/>
      <c r="AG71" s="110"/>
      <c r="AH71" s="110"/>
      <c r="AI71" s="110"/>
      <c r="AJ71" s="110"/>
      <c r="AK71" s="110"/>
      <c r="AL71" s="110"/>
      <c r="AM71" s="111"/>
      <c r="AN71" s="102"/>
      <c r="AO71" s="24"/>
    </row>
    <row r="72" spans="1:41" s="7" customFormat="1" ht="16.5" customHeight="1">
      <c r="A72" s="28"/>
      <c r="B72" s="103"/>
      <c r="C72" s="387" t="s">
        <v>61</v>
      </c>
      <c r="D72" s="110">
        <v>0</v>
      </c>
      <c r="E72" s="110">
        <v>0</v>
      </c>
      <c r="F72" s="110">
        <v>0.24260000000000001</v>
      </c>
      <c r="G72" s="110">
        <v>0</v>
      </c>
      <c r="H72" s="110">
        <v>0</v>
      </c>
      <c r="I72" s="110">
        <v>0</v>
      </c>
      <c r="J72" s="110">
        <v>48.917709833049031</v>
      </c>
      <c r="K72" s="110">
        <v>0</v>
      </c>
      <c r="L72" s="110">
        <v>0</v>
      </c>
      <c r="M72" s="110">
        <v>0</v>
      </c>
      <c r="N72" s="110">
        <v>2192.9102113197923</v>
      </c>
      <c r="O72" s="110">
        <v>66.463795744790616</v>
      </c>
      <c r="P72" s="110">
        <v>51.662577868239651</v>
      </c>
      <c r="Q72" s="110">
        <v>0</v>
      </c>
      <c r="R72" s="110">
        <v>741.88361401940347</v>
      </c>
      <c r="S72" s="110">
        <v>0</v>
      </c>
      <c r="T72" s="110">
        <v>1.3218E-4</v>
      </c>
      <c r="U72" s="110">
        <v>0</v>
      </c>
      <c r="V72" s="110">
        <v>0</v>
      </c>
      <c r="W72" s="110">
        <v>0</v>
      </c>
      <c r="X72" s="110">
        <v>0</v>
      </c>
      <c r="Y72" s="110">
        <v>0.70190900000000001</v>
      </c>
      <c r="Z72" s="110">
        <v>0</v>
      </c>
      <c r="AA72" s="110">
        <v>0</v>
      </c>
      <c r="AB72" s="110">
        <v>0</v>
      </c>
      <c r="AC72" s="471"/>
      <c r="AD72" s="110">
        <v>43.300656441436139</v>
      </c>
      <c r="AE72" s="110">
        <v>3.984686559347411</v>
      </c>
      <c r="AF72" s="110">
        <v>0</v>
      </c>
      <c r="AG72" s="110">
        <v>0</v>
      </c>
      <c r="AH72" s="110">
        <v>0</v>
      </c>
      <c r="AI72" s="110">
        <v>0</v>
      </c>
      <c r="AJ72" s="110">
        <v>5.1659550000000003</v>
      </c>
      <c r="AK72" s="110">
        <v>0</v>
      </c>
      <c r="AL72" s="110">
        <v>0</v>
      </c>
      <c r="AM72" s="111">
        <v>0.75717199999999996</v>
      </c>
      <c r="AN72" s="102"/>
      <c r="AO72" s="24"/>
    </row>
    <row r="73" spans="1:41" s="7" customFormat="1" ht="16.5" customHeight="1">
      <c r="A73" s="28"/>
      <c r="B73" s="103"/>
      <c r="C73" s="387" t="s">
        <v>62</v>
      </c>
      <c r="D73" s="110">
        <v>0</v>
      </c>
      <c r="E73" s="110">
        <v>0</v>
      </c>
      <c r="F73" s="110">
        <v>6.8378589131999998</v>
      </c>
      <c r="G73" s="110">
        <v>0</v>
      </c>
      <c r="H73" s="110">
        <v>0</v>
      </c>
      <c r="I73" s="110">
        <v>0</v>
      </c>
      <c r="J73" s="110">
        <v>0</v>
      </c>
      <c r="K73" s="110">
        <v>0</v>
      </c>
      <c r="L73" s="110">
        <v>2.23800114505151</v>
      </c>
      <c r="M73" s="110">
        <v>0</v>
      </c>
      <c r="N73" s="110">
        <v>709.62541120414596</v>
      </c>
      <c r="O73" s="110">
        <v>26.41625370120234</v>
      </c>
      <c r="P73" s="110">
        <v>2.2783022082791256</v>
      </c>
      <c r="Q73" s="110">
        <v>0</v>
      </c>
      <c r="R73" s="110">
        <v>123.18506341209341</v>
      </c>
      <c r="S73" s="110">
        <v>0</v>
      </c>
      <c r="T73" s="110">
        <v>0</v>
      </c>
      <c r="U73" s="110">
        <v>0</v>
      </c>
      <c r="V73" s="110">
        <v>0</v>
      </c>
      <c r="W73" s="110">
        <v>0</v>
      </c>
      <c r="X73" s="110">
        <v>0</v>
      </c>
      <c r="Y73" s="110">
        <v>5.1413189500000005</v>
      </c>
      <c r="Z73" s="110">
        <v>0</v>
      </c>
      <c r="AA73" s="110">
        <v>0</v>
      </c>
      <c r="AB73" s="110">
        <v>0</v>
      </c>
      <c r="AC73" s="471"/>
      <c r="AD73" s="110">
        <v>75.140162967073167</v>
      </c>
      <c r="AE73" s="110">
        <v>17.507093736912399</v>
      </c>
      <c r="AF73" s="110">
        <v>0</v>
      </c>
      <c r="AG73" s="110">
        <v>0</v>
      </c>
      <c r="AH73" s="110">
        <v>0</v>
      </c>
      <c r="AI73" s="110">
        <v>0</v>
      </c>
      <c r="AJ73" s="110">
        <v>7.0518600623823895</v>
      </c>
      <c r="AK73" s="110">
        <v>0</v>
      </c>
      <c r="AL73" s="110">
        <v>3.4543903103760182E-2</v>
      </c>
      <c r="AM73" s="111">
        <v>0.225937</v>
      </c>
      <c r="AN73" s="102"/>
      <c r="AO73" s="24"/>
    </row>
    <row r="74" spans="1:41" s="7" customFormat="1" ht="16.5" customHeight="1">
      <c r="A74" s="28"/>
      <c r="B74" s="101"/>
      <c r="C74" s="387" t="s">
        <v>63</v>
      </c>
      <c r="D74" s="110">
        <v>0</v>
      </c>
      <c r="E74" s="110">
        <v>0</v>
      </c>
      <c r="F74" s="110">
        <v>0</v>
      </c>
      <c r="G74" s="110">
        <v>0</v>
      </c>
      <c r="H74" s="110">
        <v>0</v>
      </c>
      <c r="I74" s="110">
        <v>0</v>
      </c>
      <c r="J74" s="110">
        <v>0</v>
      </c>
      <c r="K74" s="110">
        <v>0</v>
      </c>
      <c r="L74" s="110">
        <v>0</v>
      </c>
      <c r="M74" s="110">
        <v>0</v>
      </c>
      <c r="N74" s="110">
        <v>10.237962326397854</v>
      </c>
      <c r="O74" s="110">
        <v>0</v>
      </c>
      <c r="P74" s="110">
        <v>0</v>
      </c>
      <c r="Q74" s="110">
        <v>0</v>
      </c>
      <c r="R74" s="110">
        <v>0</v>
      </c>
      <c r="S74" s="110">
        <v>0</v>
      </c>
      <c r="T74" s="110">
        <v>0</v>
      </c>
      <c r="U74" s="110">
        <v>0</v>
      </c>
      <c r="V74" s="110">
        <v>0</v>
      </c>
      <c r="W74" s="110">
        <v>0</v>
      </c>
      <c r="X74" s="110">
        <v>0</v>
      </c>
      <c r="Y74" s="110">
        <v>0</v>
      </c>
      <c r="Z74" s="110">
        <v>0</v>
      </c>
      <c r="AA74" s="110">
        <v>0</v>
      </c>
      <c r="AB74" s="110">
        <v>0</v>
      </c>
      <c r="AC74" s="471"/>
      <c r="AD74" s="110">
        <v>0</v>
      </c>
      <c r="AE74" s="110">
        <v>0</v>
      </c>
      <c r="AF74" s="110">
        <v>0</v>
      </c>
      <c r="AG74" s="110">
        <v>0</v>
      </c>
      <c r="AH74" s="110">
        <v>0</v>
      </c>
      <c r="AI74" s="110">
        <v>0</v>
      </c>
      <c r="AJ74" s="110">
        <v>0</v>
      </c>
      <c r="AK74" s="110">
        <v>0</v>
      </c>
      <c r="AL74" s="110">
        <v>0</v>
      </c>
      <c r="AM74" s="111">
        <v>0</v>
      </c>
      <c r="AN74" s="102"/>
      <c r="AO74" s="24"/>
    </row>
    <row r="75" spans="1:41" s="8" customFormat="1" ht="36.950000000000003" customHeight="1">
      <c r="A75" s="25"/>
      <c r="B75" s="106"/>
      <c r="C75" s="386" t="s">
        <v>65</v>
      </c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482"/>
      <c r="AD75" s="115"/>
      <c r="AE75" s="115"/>
      <c r="AF75" s="115"/>
      <c r="AG75" s="115"/>
      <c r="AH75" s="115"/>
      <c r="AI75" s="115"/>
      <c r="AJ75" s="115"/>
      <c r="AK75" s="115"/>
      <c r="AL75" s="115"/>
      <c r="AM75" s="116"/>
      <c r="AN75" s="107"/>
      <c r="AO75" s="42"/>
    </row>
    <row r="76" spans="1:41" s="7" customFormat="1" ht="16.5" customHeight="1">
      <c r="A76" s="28"/>
      <c r="B76" s="101"/>
      <c r="C76" s="384" t="s">
        <v>44</v>
      </c>
      <c r="D76" s="110">
        <v>0</v>
      </c>
      <c r="E76" s="110">
        <v>0</v>
      </c>
      <c r="F76" s="110">
        <v>0</v>
      </c>
      <c r="G76" s="110">
        <v>0</v>
      </c>
      <c r="H76" s="110">
        <v>0</v>
      </c>
      <c r="I76" s="110">
        <v>0</v>
      </c>
      <c r="J76" s="110">
        <v>0</v>
      </c>
      <c r="K76" s="110">
        <v>0</v>
      </c>
      <c r="L76" s="110">
        <v>0</v>
      </c>
      <c r="M76" s="110">
        <v>0</v>
      </c>
      <c r="N76" s="110">
        <v>29.072019999999998</v>
      </c>
      <c r="O76" s="110">
        <v>0</v>
      </c>
      <c r="P76" s="110">
        <v>0</v>
      </c>
      <c r="Q76" s="110">
        <v>0</v>
      </c>
      <c r="R76" s="110">
        <v>0</v>
      </c>
      <c r="S76" s="110">
        <v>0</v>
      </c>
      <c r="T76" s="110">
        <v>0</v>
      </c>
      <c r="U76" s="110">
        <v>0</v>
      </c>
      <c r="V76" s="110">
        <v>0</v>
      </c>
      <c r="W76" s="110">
        <v>0</v>
      </c>
      <c r="X76" s="110">
        <v>0</v>
      </c>
      <c r="Y76" s="110">
        <v>0</v>
      </c>
      <c r="Z76" s="110">
        <v>0</v>
      </c>
      <c r="AA76" s="110">
        <v>0</v>
      </c>
      <c r="AB76" s="110">
        <v>0</v>
      </c>
      <c r="AC76" s="471"/>
      <c r="AD76" s="110">
        <v>0</v>
      </c>
      <c r="AE76" s="110">
        <v>0</v>
      </c>
      <c r="AF76" s="110">
        <v>0</v>
      </c>
      <c r="AG76" s="110">
        <v>0</v>
      </c>
      <c r="AH76" s="110">
        <v>0</v>
      </c>
      <c r="AI76" s="110">
        <v>0</v>
      </c>
      <c r="AJ76" s="110">
        <v>0</v>
      </c>
      <c r="AK76" s="110">
        <v>0</v>
      </c>
      <c r="AL76" s="110">
        <v>0</v>
      </c>
      <c r="AM76" s="111">
        <v>0</v>
      </c>
      <c r="AN76" s="102"/>
      <c r="AO76" s="28"/>
    </row>
    <row r="77" spans="1:41" s="7" customFormat="1" ht="16.5" customHeight="1">
      <c r="A77" s="28"/>
      <c r="B77" s="103"/>
      <c r="C77" s="387" t="s">
        <v>45</v>
      </c>
      <c r="D77" s="110">
        <v>0</v>
      </c>
      <c r="E77" s="110">
        <v>0</v>
      </c>
      <c r="F77" s="110">
        <v>0</v>
      </c>
      <c r="G77" s="110">
        <v>0</v>
      </c>
      <c r="H77" s="110">
        <v>0</v>
      </c>
      <c r="I77" s="110">
        <v>0</v>
      </c>
      <c r="J77" s="110">
        <v>0</v>
      </c>
      <c r="K77" s="110">
        <v>0</v>
      </c>
      <c r="L77" s="110">
        <v>0</v>
      </c>
      <c r="M77" s="110">
        <v>0</v>
      </c>
      <c r="N77" s="110">
        <v>0</v>
      </c>
      <c r="O77" s="110">
        <v>0</v>
      </c>
      <c r="P77" s="110">
        <v>0</v>
      </c>
      <c r="Q77" s="110">
        <v>0</v>
      </c>
      <c r="R77" s="110">
        <v>0</v>
      </c>
      <c r="S77" s="110">
        <v>0</v>
      </c>
      <c r="T77" s="110">
        <v>0</v>
      </c>
      <c r="U77" s="110">
        <v>0</v>
      </c>
      <c r="V77" s="110">
        <v>0</v>
      </c>
      <c r="W77" s="110">
        <v>0</v>
      </c>
      <c r="X77" s="110">
        <v>0</v>
      </c>
      <c r="Y77" s="110">
        <v>0</v>
      </c>
      <c r="Z77" s="110">
        <v>0</v>
      </c>
      <c r="AA77" s="110">
        <v>0</v>
      </c>
      <c r="AB77" s="110">
        <v>0</v>
      </c>
      <c r="AC77" s="471"/>
      <c r="AD77" s="110">
        <v>0</v>
      </c>
      <c r="AE77" s="110">
        <v>0</v>
      </c>
      <c r="AF77" s="110">
        <v>0</v>
      </c>
      <c r="AG77" s="110">
        <v>0</v>
      </c>
      <c r="AH77" s="110">
        <v>0</v>
      </c>
      <c r="AI77" s="110">
        <v>0</v>
      </c>
      <c r="AJ77" s="110">
        <v>0</v>
      </c>
      <c r="AK77" s="110">
        <v>0</v>
      </c>
      <c r="AL77" s="110">
        <v>0</v>
      </c>
      <c r="AM77" s="111">
        <v>0</v>
      </c>
      <c r="AN77" s="102"/>
      <c r="AO77" s="28"/>
    </row>
    <row r="78" spans="1:41" s="7" customFormat="1" ht="16.5" customHeight="1">
      <c r="A78" s="28"/>
      <c r="B78" s="103"/>
      <c r="C78" s="387" t="s">
        <v>46</v>
      </c>
      <c r="D78" s="110">
        <v>0</v>
      </c>
      <c r="E78" s="110">
        <v>0</v>
      </c>
      <c r="F78" s="110">
        <v>0</v>
      </c>
      <c r="G78" s="110">
        <v>0</v>
      </c>
      <c r="H78" s="110">
        <v>0</v>
      </c>
      <c r="I78" s="110">
        <v>0</v>
      </c>
      <c r="J78" s="110">
        <v>0</v>
      </c>
      <c r="K78" s="110">
        <v>0</v>
      </c>
      <c r="L78" s="110">
        <v>0</v>
      </c>
      <c r="M78" s="110">
        <v>0</v>
      </c>
      <c r="N78" s="110">
        <v>29.072019999999998</v>
      </c>
      <c r="O78" s="110">
        <v>0</v>
      </c>
      <c r="P78" s="110">
        <v>0</v>
      </c>
      <c r="Q78" s="110">
        <v>0</v>
      </c>
      <c r="R78" s="110">
        <v>0</v>
      </c>
      <c r="S78" s="110">
        <v>0</v>
      </c>
      <c r="T78" s="110">
        <v>0</v>
      </c>
      <c r="U78" s="110">
        <v>0</v>
      </c>
      <c r="V78" s="110">
        <v>0</v>
      </c>
      <c r="W78" s="110">
        <v>0</v>
      </c>
      <c r="X78" s="110">
        <v>0</v>
      </c>
      <c r="Y78" s="110">
        <v>0</v>
      </c>
      <c r="Z78" s="110">
        <v>0</v>
      </c>
      <c r="AA78" s="110">
        <v>0</v>
      </c>
      <c r="AB78" s="110">
        <v>0</v>
      </c>
      <c r="AC78" s="471"/>
      <c r="AD78" s="110">
        <v>0</v>
      </c>
      <c r="AE78" s="110">
        <v>0</v>
      </c>
      <c r="AF78" s="110">
        <v>0</v>
      </c>
      <c r="AG78" s="110">
        <v>0</v>
      </c>
      <c r="AH78" s="110">
        <v>0</v>
      </c>
      <c r="AI78" s="110">
        <v>0</v>
      </c>
      <c r="AJ78" s="110">
        <v>0</v>
      </c>
      <c r="AK78" s="110">
        <v>0</v>
      </c>
      <c r="AL78" s="110">
        <v>0</v>
      </c>
      <c r="AM78" s="111">
        <v>0</v>
      </c>
      <c r="AN78" s="102"/>
      <c r="AO78" s="28"/>
    </row>
    <row r="79" spans="1:41" s="7" customFormat="1" ht="16.5" customHeight="1">
      <c r="A79" s="28"/>
      <c r="B79" s="101"/>
      <c r="C79" s="385" t="s">
        <v>47</v>
      </c>
      <c r="D79" s="110">
        <v>0</v>
      </c>
      <c r="E79" s="110">
        <v>0</v>
      </c>
      <c r="F79" s="110">
        <v>0</v>
      </c>
      <c r="G79" s="110">
        <v>0</v>
      </c>
      <c r="H79" s="110">
        <v>0</v>
      </c>
      <c r="I79" s="110">
        <v>0</v>
      </c>
      <c r="J79" s="110">
        <v>0</v>
      </c>
      <c r="K79" s="110">
        <v>0</v>
      </c>
      <c r="L79" s="110">
        <v>0</v>
      </c>
      <c r="M79" s="110">
        <v>0</v>
      </c>
      <c r="N79" s="110">
        <v>62.721265000000002</v>
      </c>
      <c r="O79" s="110">
        <v>0</v>
      </c>
      <c r="P79" s="110">
        <v>0</v>
      </c>
      <c r="Q79" s="110">
        <v>0</v>
      </c>
      <c r="R79" s="110">
        <v>0</v>
      </c>
      <c r="S79" s="110">
        <v>0</v>
      </c>
      <c r="T79" s="110">
        <v>0</v>
      </c>
      <c r="U79" s="110">
        <v>0</v>
      </c>
      <c r="V79" s="110">
        <v>0</v>
      </c>
      <c r="W79" s="110">
        <v>0</v>
      </c>
      <c r="X79" s="110">
        <v>0</v>
      </c>
      <c r="Y79" s="110">
        <v>0</v>
      </c>
      <c r="Z79" s="110">
        <v>0</v>
      </c>
      <c r="AA79" s="110">
        <v>0</v>
      </c>
      <c r="AB79" s="110">
        <v>0</v>
      </c>
      <c r="AC79" s="471"/>
      <c r="AD79" s="110">
        <v>0</v>
      </c>
      <c r="AE79" s="110">
        <v>0</v>
      </c>
      <c r="AF79" s="110">
        <v>0</v>
      </c>
      <c r="AG79" s="110">
        <v>0</v>
      </c>
      <c r="AH79" s="110">
        <v>0</v>
      </c>
      <c r="AI79" s="110">
        <v>0</v>
      </c>
      <c r="AJ79" s="110">
        <v>0</v>
      </c>
      <c r="AK79" s="110">
        <v>0</v>
      </c>
      <c r="AL79" s="110">
        <v>0</v>
      </c>
      <c r="AM79" s="111">
        <v>0</v>
      </c>
      <c r="AN79" s="102"/>
      <c r="AO79" s="28"/>
    </row>
    <row r="80" spans="1:41" s="7" customFormat="1" ht="16.5" customHeight="1">
      <c r="A80" s="28"/>
      <c r="B80" s="101"/>
      <c r="C80" s="387" t="s">
        <v>45</v>
      </c>
      <c r="D80" s="110">
        <v>0</v>
      </c>
      <c r="E80" s="110">
        <v>0</v>
      </c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  <c r="M80" s="110">
        <v>0</v>
      </c>
      <c r="N80" s="110">
        <v>0</v>
      </c>
      <c r="O80" s="110">
        <v>0</v>
      </c>
      <c r="P80" s="110">
        <v>0</v>
      </c>
      <c r="Q80" s="110">
        <v>0</v>
      </c>
      <c r="R80" s="110">
        <v>0</v>
      </c>
      <c r="S80" s="110">
        <v>0</v>
      </c>
      <c r="T80" s="110">
        <v>0</v>
      </c>
      <c r="U80" s="110">
        <v>0</v>
      </c>
      <c r="V80" s="110">
        <v>0</v>
      </c>
      <c r="W80" s="110">
        <v>0</v>
      </c>
      <c r="X80" s="110">
        <v>0</v>
      </c>
      <c r="Y80" s="110">
        <v>0</v>
      </c>
      <c r="Z80" s="110">
        <v>0</v>
      </c>
      <c r="AA80" s="110">
        <v>0</v>
      </c>
      <c r="AB80" s="110">
        <v>0</v>
      </c>
      <c r="AC80" s="471"/>
      <c r="AD80" s="110">
        <v>0</v>
      </c>
      <c r="AE80" s="110">
        <v>0</v>
      </c>
      <c r="AF80" s="110">
        <v>0</v>
      </c>
      <c r="AG80" s="110">
        <v>0</v>
      </c>
      <c r="AH80" s="110">
        <v>0</v>
      </c>
      <c r="AI80" s="110">
        <v>0</v>
      </c>
      <c r="AJ80" s="110">
        <v>0</v>
      </c>
      <c r="AK80" s="110">
        <v>0</v>
      </c>
      <c r="AL80" s="110">
        <v>0</v>
      </c>
      <c r="AM80" s="111">
        <v>0</v>
      </c>
      <c r="AN80" s="102"/>
      <c r="AO80" s="28"/>
    </row>
    <row r="81" spans="1:41" s="7" customFormat="1" ht="16.5" customHeight="1">
      <c r="A81" s="28"/>
      <c r="B81" s="101"/>
      <c r="C81" s="387" t="s">
        <v>46</v>
      </c>
      <c r="D81" s="110">
        <v>0</v>
      </c>
      <c r="E81" s="110">
        <v>0</v>
      </c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  <c r="M81" s="110">
        <v>0</v>
      </c>
      <c r="N81" s="110">
        <v>62.721265000000002</v>
      </c>
      <c r="O81" s="110">
        <v>0</v>
      </c>
      <c r="P81" s="110">
        <v>0</v>
      </c>
      <c r="Q81" s="110">
        <v>0</v>
      </c>
      <c r="R81" s="110">
        <v>0</v>
      </c>
      <c r="S81" s="110">
        <v>0</v>
      </c>
      <c r="T81" s="110">
        <v>0</v>
      </c>
      <c r="U81" s="110">
        <v>0</v>
      </c>
      <c r="V81" s="110">
        <v>0</v>
      </c>
      <c r="W81" s="110">
        <v>0</v>
      </c>
      <c r="X81" s="110">
        <v>0</v>
      </c>
      <c r="Y81" s="110">
        <v>0</v>
      </c>
      <c r="Z81" s="110">
        <v>0</v>
      </c>
      <c r="AA81" s="110">
        <v>0</v>
      </c>
      <c r="AB81" s="110">
        <v>0</v>
      </c>
      <c r="AC81" s="471"/>
      <c r="AD81" s="110">
        <v>0</v>
      </c>
      <c r="AE81" s="110">
        <v>0</v>
      </c>
      <c r="AF81" s="110">
        <v>0</v>
      </c>
      <c r="AG81" s="110">
        <v>0</v>
      </c>
      <c r="AH81" s="110">
        <v>0</v>
      </c>
      <c r="AI81" s="110">
        <v>0</v>
      </c>
      <c r="AJ81" s="110">
        <v>0</v>
      </c>
      <c r="AK81" s="110">
        <v>0</v>
      </c>
      <c r="AL81" s="110">
        <v>0</v>
      </c>
      <c r="AM81" s="111">
        <v>0</v>
      </c>
      <c r="AN81" s="102"/>
      <c r="AO81" s="28"/>
    </row>
    <row r="82" spans="1:41" s="8" customFormat="1" ht="16.5" customHeight="1">
      <c r="A82" s="25"/>
      <c r="B82" s="117"/>
      <c r="C82" s="388" t="s">
        <v>48</v>
      </c>
      <c r="D82" s="110">
        <v>0</v>
      </c>
      <c r="E82" s="110">
        <v>0</v>
      </c>
      <c r="F82" s="110">
        <v>0</v>
      </c>
      <c r="G82" s="110">
        <v>0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  <c r="M82" s="110">
        <v>0</v>
      </c>
      <c r="N82" s="110">
        <v>0</v>
      </c>
      <c r="O82" s="110">
        <v>0</v>
      </c>
      <c r="P82" s="110">
        <v>0</v>
      </c>
      <c r="Q82" s="110">
        <v>0</v>
      </c>
      <c r="R82" s="110">
        <v>0</v>
      </c>
      <c r="S82" s="110">
        <v>0</v>
      </c>
      <c r="T82" s="110">
        <v>0</v>
      </c>
      <c r="U82" s="110">
        <v>0</v>
      </c>
      <c r="V82" s="110">
        <v>0</v>
      </c>
      <c r="W82" s="110">
        <v>0</v>
      </c>
      <c r="X82" s="110">
        <v>0</v>
      </c>
      <c r="Y82" s="110">
        <v>0</v>
      </c>
      <c r="Z82" s="110">
        <v>0</v>
      </c>
      <c r="AA82" s="110">
        <v>0</v>
      </c>
      <c r="AB82" s="110">
        <v>0</v>
      </c>
      <c r="AC82" s="471"/>
      <c r="AD82" s="110">
        <v>0</v>
      </c>
      <c r="AE82" s="110">
        <v>0</v>
      </c>
      <c r="AF82" s="110">
        <v>0</v>
      </c>
      <c r="AG82" s="110">
        <v>0</v>
      </c>
      <c r="AH82" s="110">
        <v>0</v>
      </c>
      <c r="AI82" s="110">
        <v>0</v>
      </c>
      <c r="AJ82" s="110">
        <v>0</v>
      </c>
      <c r="AK82" s="110">
        <v>0</v>
      </c>
      <c r="AL82" s="110">
        <v>0</v>
      </c>
      <c r="AM82" s="111">
        <v>0</v>
      </c>
      <c r="AN82" s="107"/>
      <c r="AO82" s="25"/>
    </row>
    <row r="83" spans="1:41" s="7" customFormat="1" ht="16.5" customHeight="1">
      <c r="A83" s="28"/>
      <c r="B83" s="103"/>
      <c r="C83" s="387" t="s">
        <v>49</v>
      </c>
      <c r="D83" s="110">
        <v>0</v>
      </c>
      <c r="E83" s="110">
        <v>0</v>
      </c>
      <c r="F83" s="110">
        <v>0</v>
      </c>
      <c r="G83" s="110">
        <v>0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  <c r="M83" s="110">
        <v>0</v>
      </c>
      <c r="N83" s="110">
        <v>62.721265000000002</v>
      </c>
      <c r="O83" s="110">
        <v>0</v>
      </c>
      <c r="P83" s="110">
        <v>0</v>
      </c>
      <c r="Q83" s="110">
        <v>0</v>
      </c>
      <c r="R83" s="110">
        <v>0</v>
      </c>
      <c r="S83" s="110">
        <v>0</v>
      </c>
      <c r="T83" s="110">
        <v>0</v>
      </c>
      <c r="U83" s="110">
        <v>0</v>
      </c>
      <c r="V83" s="110">
        <v>0</v>
      </c>
      <c r="W83" s="110">
        <v>0</v>
      </c>
      <c r="X83" s="110">
        <v>0</v>
      </c>
      <c r="Y83" s="110">
        <v>0</v>
      </c>
      <c r="Z83" s="110">
        <v>0</v>
      </c>
      <c r="AA83" s="110">
        <v>0</v>
      </c>
      <c r="AB83" s="110">
        <v>0</v>
      </c>
      <c r="AC83" s="471"/>
      <c r="AD83" s="110">
        <v>0</v>
      </c>
      <c r="AE83" s="110">
        <v>0</v>
      </c>
      <c r="AF83" s="110">
        <v>0</v>
      </c>
      <c r="AG83" s="110">
        <v>0</v>
      </c>
      <c r="AH83" s="110">
        <v>0</v>
      </c>
      <c r="AI83" s="110">
        <v>0</v>
      </c>
      <c r="AJ83" s="110">
        <v>0</v>
      </c>
      <c r="AK83" s="110">
        <v>0</v>
      </c>
      <c r="AL83" s="110">
        <v>0</v>
      </c>
      <c r="AM83" s="111">
        <v>0</v>
      </c>
      <c r="AN83" s="102"/>
      <c r="AO83" s="28"/>
    </row>
    <row r="84" spans="1:41" s="7" customFormat="1" ht="16.5" customHeight="1">
      <c r="A84" s="28"/>
      <c r="B84" s="103"/>
      <c r="C84" s="387" t="s">
        <v>50</v>
      </c>
      <c r="D84" s="110">
        <v>0</v>
      </c>
      <c r="E84" s="110">
        <v>0</v>
      </c>
      <c r="F84" s="110">
        <v>0</v>
      </c>
      <c r="G84" s="110">
        <v>0</v>
      </c>
      <c r="H84" s="110">
        <v>0</v>
      </c>
      <c r="I84" s="110">
        <v>0</v>
      </c>
      <c r="J84" s="110">
        <v>0</v>
      </c>
      <c r="K84" s="110">
        <v>0</v>
      </c>
      <c r="L84" s="110">
        <v>0</v>
      </c>
      <c r="M84" s="110">
        <v>0</v>
      </c>
      <c r="N84" s="110">
        <v>0</v>
      </c>
      <c r="O84" s="110">
        <v>0</v>
      </c>
      <c r="P84" s="110">
        <v>0</v>
      </c>
      <c r="Q84" s="110">
        <v>0</v>
      </c>
      <c r="R84" s="110">
        <v>0</v>
      </c>
      <c r="S84" s="110">
        <v>0</v>
      </c>
      <c r="T84" s="110">
        <v>0</v>
      </c>
      <c r="U84" s="110">
        <v>0</v>
      </c>
      <c r="V84" s="110">
        <v>0</v>
      </c>
      <c r="W84" s="110">
        <v>0</v>
      </c>
      <c r="X84" s="110">
        <v>0</v>
      </c>
      <c r="Y84" s="110">
        <v>0</v>
      </c>
      <c r="Z84" s="110">
        <v>0</v>
      </c>
      <c r="AA84" s="110">
        <v>0</v>
      </c>
      <c r="AB84" s="110">
        <v>0</v>
      </c>
      <c r="AC84" s="471"/>
      <c r="AD84" s="110">
        <v>0</v>
      </c>
      <c r="AE84" s="110">
        <v>0</v>
      </c>
      <c r="AF84" s="110">
        <v>0</v>
      </c>
      <c r="AG84" s="110">
        <v>0</v>
      </c>
      <c r="AH84" s="110">
        <v>0</v>
      </c>
      <c r="AI84" s="110">
        <v>0</v>
      </c>
      <c r="AJ84" s="110">
        <v>0</v>
      </c>
      <c r="AK84" s="110">
        <v>0</v>
      </c>
      <c r="AL84" s="110">
        <v>0</v>
      </c>
      <c r="AM84" s="111">
        <v>0</v>
      </c>
      <c r="AN84" s="102"/>
      <c r="AO84" s="28"/>
    </row>
    <row r="85" spans="1:41" s="7" customFormat="1" ht="16.5" customHeight="1">
      <c r="A85" s="28"/>
      <c r="B85" s="103"/>
      <c r="C85" s="387" t="s">
        <v>51</v>
      </c>
      <c r="D85" s="110">
        <v>0</v>
      </c>
      <c r="E85" s="110">
        <v>0</v>
      </c>
      <c r="F85" s="110">
        <v>0</v>
      </c>
      <c r="G85" s="110">
        <v>0</v>
      </c>
      <c r="H85" s="110">
        <v>0</v>
      </c>
      <c r="I85" s="110">
        <v>0</v>
      </c>
      <c r="J85" s="110">
        <v>0</v>
      </c>
      <c r="K85" s="110">
        <v>0</v>
      </c>
      <c r="L85" s="110">
        <v>0</v>
      </c>
      <c r="M85" s="110">
        <v>0</v>
      </c>
      <c r="N85" s="110">
        <v>0</v>
      </c>
      <c r="O85" s="110">
        <v>0</v>
      </c>
      <c r="P85" s="110">
        <v>0</v>
      </c>
      <c r="Q85" s="110">
        <v>0</v>
      </c>
      <c r="R85" s="110">
        <v>0</v>
      </c>
      <c r="S85" s="110">
        <v>0</v>
      </c>
      <c r="T85" s="110">
        <v>0</v>
      </c>
      <c r="U85" s="110">
        <v>0</v>
      </c>
      <c r="V85" s="110">
        <v>0</v>
      </c>
      <c r="W85" s="110">
        <v>0</v>
      </c>
      <c r="X85" s="110">
        <v>0</v>
      </c>
      <c r="Y85" s="110">
        <v>0</v>
      </c>
      <c r="Z85" s="110">
        <v>0</v>
      </c>
      <c r="AA85" s="110">
        <v>0</v>
      </c>
      <c r="AB85" s="110">
        <v>0</v>
      </c>
      <c r="AC85" s="471"/>
      <c r="AD85" s="110">
        <v>0</v>
      </c>
      <c r="AE85" s="110">
        <v>0</v>
      </c>
      <c r="AF85" s="110">
        <v>0</v>
      </c>
      <c r="AG85" s="110">
        <v>0</v>
      </c>
      <c r="AH85" s="110">
        <v>0</v>
      </c>
      <c r="AI85" s="110">
        <v>0</v>
      </c>
      <c r="AJ85" s="110">
        <v>0</v>
      </c>
      <c r="AK85" s="110">
        <v>0</v>
      </c>
      <c r="AL85" s="110">
        <v>0</v>
      </c>
      <c r="AM85" s="111">
        <v>0</v>
      </c>
      <c r="AN85" s="102"/>
      <c r="AO85" s="28"/>
    </row>
    <row r="86" spans="1:41" s="7" customFormat="1" ht="16.5" customHeight="1">
      <c r="A86" s="28"/>
      <c r="B86" s="103"/>
      <c r="C86" s="392" t="s">
        <v>52</v>
      </c>
      <c r="D86" s="110">
        <v>0</v>
      </c>
      <c r="E86" s="110">
        <v>0</v>
      </c>
      <c r="F86" s="110">
        <v>0</v>
      </c>
      <c r="G86" s="110">
        <v>0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  <c r="M86" s="110">
        <v>0</v>
      </c>
      <c r="N86" s="110">
        <v>0</v>
      </c>
      <c r="O86" s="110">
        <v>0</v>
      </c>
      <c r="P86" s="110">
        <v>0</v>
      </c>
      <c r="Q86" s="110">
        <v>0</v>
      </c>
      <c r="R86" s="110">
        <v>0</v>
      </c>
      <c r="S86" s="110">
        <v>0</v>
      </c>
      <c r="T86" s="110">
        <v>0</v>
      </c>
      <c r="U86" s="110">
        <v>0</v>
      </c>
      <c r="V86" s="110">
        <v>0</v>
      </c>
      <c r="W86" s="110">
        <v>0</v>
      </c>
      <c r="X86" s="110">
        <v>0</v>
      </c>
      <c r="Y86" s="110">
        <v>0</v>
      </c>
      <c r="Z86" s="110">
        <v>0</v>
      </c>
      <c r="AA86" s="110">
        <v>0</v>
      </c>
      <c r="AB86" s="110">
        <v>0</v>
      </c>
      <c r="AC86" s="471"/>
      <c r="AD86" s="110">
        <v>0</v>
      </c>
      <c r="AE86" s="110">
        <v>0</v>
      </c>
      <c r="AF86" s="110">
        <v>0</v>
      </c>
      <c r="AG86" s="110">
        <v>0</v>
      </c>
      <c r="AH86" s="110">
        <v>0</v>
      </c>
      <c r="AI86" s="110">
        <v>0</v>
      </c>
      <c r="AJ86" s="110">
        <v>0</v>
      </c>
      <c r="AK86" s="110">
        <v>0</v>
      </c>
      <c r="AL86" s="110">
        <v>0</v>
      </c>
      <c r="AM86" s="111">
        <v>0</v>
      </c>
      <c r="AN86" s="102"/>
      <c r="AO86" s="28"/>
    </row>
    <row r="87" spans="1:41" s="7" customFormat="1" ht="16.5" customHeight="1">
      <c r="A87" s="28"/>
      <c r="B87" s="103"/>
      <c r="C87" s="388" t="s">
        <v>53</v>
      </c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471"/>
      <c r="AD87" s="110"/>
      <c r="AE87" s="110"/>
      <c r="AF87" s="110"/>
      <c r="AG87" s="110"/>
      <c r="AH87" s="110"/>
      <c r="AI87" s="110"/>
      <c r="AJ87" s="110"/>
      <c r="AK87" s="110"/>
      <c r="AL87" s="110"/>
      <c r="AM87" s="111"/>
      <c r="AN87" s="102"/>
      <c r="AO87" s="28"/>
    </row>
    <row r="88" spans="1:41" s="8" customFormat="1" ht="16.5" customHeight="1">
      <c r="A88" s="25"/>
      <c r="B88" s="117"/>
      <c r="C88" s="385" t="s">
        <v>54</v>
      </c>
      <c r="D88" s="110">
        <v>0</v>
      </c>
      <c r="E88" s="110">
        <v>0</v>
      </c>
      <c r="F88" s="110">
        <v>0</v>
      </c>
      <c r="G88" s="110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  <c r="M88" s="110">
        <v>0</v>
      </c>
      <c r="N88" s="110">
        <v>0</v>
      </c>
      <c r="O88" s="110">
        <v>0</v>
      </c>
      <c r="P88" s="110">
        <v>0</v>
      </c>
      <c r="Q88" s="110">
        <v>0</v>
      </c>
      <c r="R88" s="110">
        <v>0</v>
      </c>
      <c r="S88" s="110">
        <v>0</v>
      </c>
      <c r="T88" s="110">
        <v>0</v>
      </c>
      <c r="U88" s="110">
        <v>0</v>
      </c>
      <c r="V88" s="110">
        <v>0</v>
      </c>
      <c r="W88" s="110">
        <v>0</v>
      </c>
      <c r="X88" s="110">
        <v>0</v>
      </c>
      <c r="Y88" s="110">
        <v>0</v>
      </c>
      <c r="Z88" s="110">
        <v>0</v>
      </c>
      <c r="AA88" s="110">
        <v>0</v>
      </c>
      <c r="AB88" s="110">
        <v>0</v>
      </c>
      <c r="AC88" s="471"/>
      <c r="AD88" s="110">
        <v>0</v>
      </c>
      <c r="AE88" s="110">
        <v>0</v>
      </c>
      <c r="AF88" s="110">
        <v>0</v>
      </c>
      <c r="AG88" s="110">
        <v>0</v>
      </c>
      <c r="AH88" s="110">
        <v>0</v>
      </c>
      <c r="AI88" s="110">
        <v>0</v>
      </c>
      <c r="AJ88" s="110">
        <v>0</v>
      </c>
      <c r="AK88" s="110">
        <v>0</v>
      </c>
      <c r="AL88" s="110">
        <v>0</v>
      </c>
      <c r="AM88" s="111">
        <v>0</v>
      </c>
      <c r="AN88" s="107"/>
      <c r="AO88" s="25"/>
    </row>
    <row r="89" spans="1:41" s="11" customFormat="1" ht="16.5" customHeight="1">
      <c r="A89" s="38"/>
      <c r="B89" s="118"/>
      <c r="C89" s="387" t="s">
        <v>45</v>
      </c>
      <c r="D89" s="437">
        <v>0</v>
      </c>
      <c r="E89" s="437">
        <v>0</v>
      </c>
      <c r="F89" s="437">
        <v>0</v>
      </c>
      <c r="G89" s="437">
        <v>0</v>
      </c>
      <c r="H89" s="437">
        <v>0</v>
      </c>
      <c r="I89" s="437">
        <v>0</v>
      </c>
      <c r="J89" s="437">
        <v>0</v>
      </c>
      <c r="K89" s="437">
        <v>0</v>
      </c>
      <c r="L89" s="437">
        <v>0</v>
      </c>
      <c r="M89" s="437">
        <v>0</v>
      </c>
      <c r="N89" s="437">
        <v>0</v>
      </c>
      <c r="O89" s="437">
        <v>0</v>
      </c>
      <c r="P89" s="437">
        <v>0</v>
      </c>
      <c r="Q89" s="437">
        <v>0</v>
      </c>
      <c r="R89" s="437">
        <v>0</v>
      </c>
      <c r="S89" s="437">
        <v>0</v>
      </c>
      <c r="T89" s="437">
        <v>0</v>
      </c>
      <c r="U89" s="437">
        <v>0</v>
      </c>
      <c r="V89" s="437">
        <v>0</v>
      </c>
      <c r="W89" s="437">
        <v>0</v>
      </c>
      <c r="X89" s="437">
        <v>0</v>
      </c>
      <c r="Y89" s="437">
        <v>0</v>
      </c>
      <c r="Z89" s="437">
        <v>0</v>
      </c>
      <c r="AA89" s="437">
        <v>0</v>
      </c>
      <c r="AB89" s="437">
        <v>0</v>
      </c>
      <c r="AC89" s="472"/>
      <c r="AD89" s="437">
        <v>0</v>
      </c>
      <c r="AE89" s="437">
        <v>0</v>
      </c>
      <c r="AF89" s="437">
        <v>0</v>
      </c>
      <c r="AG89" s="437">
        <v>0</v>
      </c>
      <c r="AH89" s="437">
        <v>0</v>
      </c>
      <c r="AI89" s="437">
        <v>0</v>
      </c>
      <c r="AJ89" s="437">
        <v>0</v>
      </c>
      <c r="AK89" s="437">
        <v>0</v>
      </c>
      <c r="AL89" s="437">
        <v>0</v>
      </c>
      <c r="AM89" s="497">
        <v>0</v>
      </c>
      <c r="AN89" s="119"/>
      <c r="AO89" s="38"/>
    </row>
    <row r="90" spans="1:41" s="7" customFormat="1" ht="16.5" customHeight="1">
      <c r="A90" s="28"/>
      <c r="B90" s="103"/>
      <c r="C90" s="387" t="s">
        <v>46</v>
      </c>
      <c r="D90" s="110">
        <v>0</v>
      </c>
      <c r="E90" s="110">
        <v>0</v>
      </c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v>0</v>
      </c>
      <c r="M90" s="110">
        <v>0</v>
      </c>
      <c r="N90" s="110">
        <v>0</v>
      </c>
      <c r="O90" s="110">
        <v>0</v>
      </c>
      <c r="P90" s="110">
        <v>0</v>
      </c>
      <c r="Q90" s="110">
        <v>0</v>
      </c>
      <c r="R90" s="110">
        <v>0</v>
      </c>
      <c r="S90" s="110">
        <v>0</v>
      </c>
      <c r="T90" s="110">
        <v>0</v>
      </c>
      <c r="U90" s="110">
        <v>0</v>
      </c>
      <c r="V90" s="110">
        <v>0</v>
      </c>
      <c r="W90" s="110">
        <v>0</v>
      </c>
      <c r="X90" s="110">
        <v>0</v>
      </c>
      <c r="Y90" s="110">
        <v>0</v>
      </c>
      <c r="Z90" s="110">
        <v>0</v>
      </c>
      <c r="AA90" s="110">
        <v>0</v>
      </c>
      <c r="AB90" s="110">
        <v>0</v>
      </c>
      <c r="AC90" s="471"/>
      <c r="AD90" s="110">
        <v>0</v>
      </c>
      <c r="AE90" s="110">
        <v>0</v>
      </c>
      <c r="AF90" s="110">
        <v>0</v>
      </c>
      <c r="AG90" s="110">
        <v>0</v>
      </c>
      <c r="AH90" s="110">
        <v>0</v>
      </c>
      <c r="AI90" s="110">
        <v>0</v>
      </c>
      <c r="AJ90" s="110">
        <v>0</v>
      </c>
      <c r="AK90" s="110">
        <v>0</v>
      </c>
      <c r="AL90" s="110">
        <v>0</v>
      </c>
      <c r="AM90" s="111">
        <v>0</v>
      </c>
      <c r="AN90" s="102"/>
      <c r="AO90" s="28"/>
    </row>
    <row r="91" spans="1:41" s="8" customFormat="1" ht="24.95" customHeight="1">
      <c r="A91" s="25"/>
      <c r="B91" s="120"/>
      <c r="C91" s="385" t="s">
        <v>55</v>
      </c>
      <c r="D91" s="112">
        <f t="shared" ref="D91:K91" si="6">+SUM(D88,D79,D76)</f>
        <v>0</v>
      </c>
      <c r="E91" s="112">
        <f t="shared" si="6"/>
        <v>0</v>
      </c>
      <c r="F91" s="112">
        <f t="shared" si="6"/>
        <v>0</v>
      </c>
      <c r="G91" s="112">
        <f t="shared" si="6"/>
        <v>0</v>
      </c>
      <c r="H91" s="112">
        <f t="shared" si="6"/>
        <v>0</v>
      </c>
      <c r="I91" s="112">
        <f t="shared" si="6"/>
        <v>0</v>
      </c>
      <c r="J91" s="112">
        <f t="shared" si="6"/>
        <v>0</v>
      </c>
      <c r="K91" s="112">
        <f t="shared" si="6"/>
        <v>0</v>
      </c>
      <c r="L91" s="112">
        <f t="shared" ref="L91:AM91" si="7">+SUM(L88,L79,L76)</f>
        <v>0</v>
      </c>
      <c r="M91" s="112">
        <f t="shared" si="7"/>
        <v>0</v>
      </c>
      <c r="N91" s="112">
        <f t="shared" si="7"/>
        <v>91.793284999999997</v>
      </c>
      <c r="O91" s="112">
        <f t="shared" si="7"/>
        <v>0</v>
      </c>
      <c r="P91" s="112">
        <f t="shared" si="7"/>
        <v>0</v>
      </c>
      <c r="Q91" s="112">
        <f t="shared" si="7"/>
        <v>0</v>
      </c>
      <c r="R91" s="112">
        <f t="shared" si="7"/>
        <v>0</v>
      </c>
      <c r="S91" s="112">
        <f t="shared" si="7"/>
        <v>0</v>
      </c>
      <c r="T91" s="112">
        <f t="shared" si="7"/>
        <v>0</v>
      </c>
      <c r="U91" s="112">
        <f t="shared" si="7"/>
        <v>0</v>
      </c>
      <c r="V91" s="112">
        <f t="shared" si="7"/>
        <v>0</v>
      </c>
      <c r="W91" s="112">
        <f t="shared" si="7"/>
        <v>0</v>
      </c>
      <c r="X91" s="112">
        <f t="shared" si="7"/>
        <v>0</v>
      </c>
      <c r="Y91" s="112">
        <f t="shared" si="7"/>
        <v>0</v>
      </c>
      <c r="Z91" s="112">
        <f t="shared" si="7"/>
        <v>0</v>
      </c>
      <c r="AA91" s="112">
        <f t="shared" si="7"/>
        <v>0</v>
      </c>
      <c r="AB91" s="112">
        <f t="shared" si="7"/>
        <v>0</v>
      </c>
      <c r="AC91" s="473"/>
      <c r="AD91" s="112">
        <f t="shared" si="7"/>
        <v>0</v>
      </c>
      <c r="AE91" s="112">
        <f t="shared" si="7"/>
        <v>0</v>
      </c>
      <c r="AF91" s="112">
        <f t="shared" si="7"/>
        <v>0</v>
      </c>
      <c r="AG91" s="112">
        <f t="shared" si="7"/>
        <v>0</v>
      </c>
      <c r="AH91" s="112">
        <f t="shared" si="7"/>
        <v>0</v>
      </c>
      <c r="AI91" s="112">
        <f t="shared" si="7"/>
        <v>0</v>
      </c>
      <c r="AJ91" s="112">
        <f t="shared" si="7"/>
        <v>0</v>
      </c>
      <c r="AK91" s="112">
        <f t="shared" si="7"/>
        <v>0</v>
      </c>
      <c r="AL91" s="112">
        <f t="shared" si="7"/>
        <v>0</v>
      </c>
      <c r="AM91" s="85">
        <f t="shared" si="7"/>
        <v>0</v>
      </c>
      <c r="AN91" s="107"/>
      <c r="AO91" s="42"/>
    </row>
    <row r="92" spans="1:41" s="176" customFormat="1" ht="16.5" customHeight="1">
      <c r="A92" s="170"/>
      <c r="B92" s="167"/>
      <c r="C92" s="432" t="s">
        <v>56</v>
      </c>
      <c r="D92" s="438">
        <v>0</v>
      </c>
      <c r="E92" s="438">
        <v>0</v>
      </c>
      <c r="F92" s="438">
        <v>0</v>
      </c>
      <c r="G92" s="438">
        <v>0</v>
      </c>
      <c r="H92" s="438">
        <v>0</v>
      </c>
      <c r="I92" s="438">
        <v>0</v>
      </c>
      <c r="J92" s="438">
        <v>0</v>
      </c>
      <c r="K92" s="438">
        <v>0</v>
      </c>
      <c r="L92" s="438">
        <v>0</v>
      </c>
      <c r="M92" s="438">
        <v>0</v>
      </c>
      <c r="N92" s="438">
        <v>0</v>
      </c>
      <c r="O92" s="438">
        <v>0</v>
      </c>
      <c r="P92" s="438">
        <v>0</v>
      </c>
      <c r="Q92" s="438">
        <v>0</v>
      </c>
      <c r="R92" s="438">
        <v>0</v>
      </c>
      <c r="S92" s="438">
        <v>0</v>
      </c>
      <c r="T92" s="438">
        <v>0</v>
      </c>
      <c r="U92" s="438">
        <v>0</v>
      </c>
      <c r="V92" s="438">
        <v>0</v>
      </c>
      <c r="W92" s="438">
        <v>0</v>
      </c>
      <c r="X92" s="438">
        <v>0</v>
      </c>
      <c r="Y92" s="438">
        <v>0</v>
      </c>
      <c r="Z92" s="438">
        <v>0</v>
      </c>
      <c r="AA92" s="438">
        <v>0</v>
      </c>
      <c r="AB92" s="438">
        <v>0</v>
      </c>
      <c r="AC92" s="480"/>
      <c r="AD92" s="438">
        <v>0</v>
      </c>
      <c r="AE92" s="438">
        <v>0</v>
      </c>
      <c r="AF92" s="438">
        <v>0</v>
      </c>
      <c r="AG92" s="438">
        <v>0</v>
      </c>
      <c r="AH92" s="438">
        <v>0</v>
      </c>
      <c r="AI92" s="438">
        <v>0</v>
      </c>
      <c r="AJ92" s="438">
        <v>0</v>
      </c>
      <c r="AK92" s="438">
        <v>0</v>
      </c>
      <c r="AL92" s="438">
        <v>0</v>
      </c>
      <c r="AM92" s="484">
        <v>0</v>
      </c>
      <c r="AN92" s="173"/>
      <c r="AO92" s="174"/>
    </row>
    <row r="93" spans="1:41" s="176" customFormat="1" ht="16.5" customHeight="1">
      <c r="A93" s="170"/>
      <c r="B93" s="167"/>
      <c r="C93" s="432" t="s">
        <v>57</v>
      </c>
      <c r="D93" s="438">
        <v>0</v>
      </c>
      <c r="E93" s="438">
        <v>0</v>
      </c>
      <c r="F93" s="438">
        <v>0</v>
      </c>
      <c r="G93" s="438">
        <v>0</v>
      </c>
      <c r="H93" s="438">
        <v>0</v>
      </c>
      <c r="I93" s="438">
        <v>0</v>
      </c>
      <c r="J93" s="438">
        <v>0</v>
      </c>
      <c r="K93" s="438">
        <v>0</v>
      </c>
      <c r="L93" s="438">
        <v>0</v>
      </c>
      <c r="M93" s="438">
        <v>0</v>
      </c>
      <c r="N93" s="438">
        <v>0</v>
      </c>
      <c r="O93" s="438">
        <v>0</v>
      </c>
      <c r="P93" s="438">
        <v>0</v>
      </c>
      <c r="Q93" s="438">
        <v>0</v>
      </c>
      <c r="R93" s="438">
        <v>0</v>
      </c>
      <c r="S93" s="438">
        <v>0</v>
      </c>
      <c r="T93" s="438">
        <v>0</v>
      </c>
      <c r="U93" s="438">
        <v>0</v>
      </c>
      <c r="V93" s="438">
        <v>0</v>
      </c>
      <c r="W93" s="438">
        <v>0</v>
      </c>
      <c r="X93" s="438">
        <v>0</v>
      </c>
      <c r="Y93" s="438">
        <v>0</v>
      </c>
      <c r="Z93" s="438">
        <v>0</v>
      </c>
      <c r="AA93" s="438">
        <v>0</v>
      </c>
      <c r="AB93" s="438">
        <v>0</v>
      </c>
      <c r="AC93" s="480"/>
      <c r="AD93" s="438">
        <v>0</v>
      </c>
      <c r="AE93" s="438">
        <v>0</v>
      </c>
      <c r="AF93" s="438">
        <v>0</v>
      </c>
      <c r="AG93" s="438">
        <v>0</v>
      </c>
      <c r="AH93" s="438">
        <v>0</v>
      </c>
      <c r="AI93" s="438">
        <v>0</v>
      </c>
      <c r="AJ93" s="438">
        <v>0</v>
      </c>
      <c r="AK93" s="438">
        <v>0</v>
      </c>
      <c r="AL93" s="438">
        <v>0</v>
      </c>
      <c r="AM93" s="484">
        <v>0</v>
      </c>
      <c r="AN93" s="173"/>
      <c r="AO93" s="174"/>
    </row>
    <row r="94" spans="1:41" s="8" customFormat="1" ht="36.950000000000003" customHeight="1">
      <c r="A94" s="25"/>
      <c r="B94" s="106"/>
      <c r="C94" s="390" t="s">
        <v>66</v>
      </c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482"/>
      <c r="AD94" s="115"/>
      <c r="AE94" s="115"/>
      <c r="AF94" s="115"/>
      <c r="AG94" s="115"/>
      <c r="AH94" s="115"/>
      <c r="AI94" s="115"/>
      <c r="AJ94" s="115"/>
      <c r="AK94" s="115"/>
      <c r="AL94" s="115"/>
      <c r="AM94" s="116"/>
      <c r="AN94" s="107"/>
      <c r="AO94" s="42"/>
    </row>
    <row r="95" spans="1:41" s="8" customFormat="1" ht="24.95" customHeight="1">
      <c r="A95" s="25"/>
      <c r="B95" s="106"/>
      <c r="C95" s="390" t="s">
        <v>67</v>
      </c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482"/>
      <c r="AD95" s="115"/>
      <c r="AE95" s="115"/>
      <c r="AF95" s="115"/>
      <c r="AG95" s="115"/>
      <c r="AH95" s="115"/>
      <c r="AI95" s="115"/>
      <c r="AJ95" s="115"/>
      <c r="AK95" s="115"/>
      <c r="AL95" s="115"/>
      <c r="AM95" s="116"/>
      <c r="AN95" s="107"/>
      <c r="AO95" s="42"/>
    </row>
    <row r="96" spans="1:41" s="7" customFormat="1" ht="16.5" customHeight="1">
      <c r="A96" s="28"/>
      <c r="B96" s="101"/>
      <c r="C96" s="384" t="s">
        <v>44</v>
      </c>
      <c r="D96" s="110">
        <v>0</v>
      </c>
      <c r="E96" s="110">
        <v>0</v>
      </c>
      <c r="F96" s="110">
        <v>0</v>
      </c>
      <c r="G96" s="110">
        <v>0</v>
      </c>
      <c r="H96" s="110">
        <v>0</v>
      </c>
      <c r="I96" s="110">
        <v>0</v>
      </c>
      <c r="J96" s="110">
        <v>4.5789999999999997E-2</v>
      </c>
      <c r="K96" s="110">
        <v>0</v>
      </c>
      <c r="L96" s="110">
        <v>0</v>
      </c>
      <c r="M96" s="110">
        <v>0</v>
      </c>
      <c r="N96" s="110">
        <v>0</v>
      </c>
      <c r="O96" s="110">
        <v>0</v>
      </c>
      <c r="P96" s="110">
        <v>4.5789999999999997E-2</v>
      </c>
      <c r="Q96" s="110">
        <v>0</v>
      </c>
      <c r="R96" s="110">
        <v>0</v>
      </c>
      <c r="S96" s="110">
        <v>0</v>
      </c>
      <c r="T96" s="110">
        <v>0</v>
      </c>
      <c r="U96" s="110">
        <v>0</v>
      </c>
      <c r="V96" s="110">
        <v>0</v>
      </c>
      <c r="W96" s="110">
        <v>0</v>
      </c>
      <c r="X96" s="110">
        <v>0</v>
      </c>
      <c r="Y96" s="110">
        <v>0</v>
      </c>
      <c r="Z96" s="110">
        <v>0</v>
      </c>
      <c r="AA96" s="110">
        <v>0</v>
      </c>
      <c r="AB96" s="110">
        <v>0</v>
      </c>
      <c r="AC96" s="471"/>
      <c r="AD96" s="110">
        <v>0</v>
      </c>
      <c r="AE96" s="110">
        <v>0</v>
      </c>
      <c r="AF96" s="110">
        <v>0</v>
      </c>
      <c r="AG96" s="110">
        <v>0</v>
      </c>
      <c r="AH96" s="110">
        <v>0</v>
      </c>
      <c r="AI96" s="110">
        <v>0</v>
      </c>
      <c r="AJ96" s="110">
        <v>0</v>
      </c>
      <c r="AK96" s="110">
        <v>0</v>
      </c>
      <c r="AL96" s="110">
        <v>0</v>
      </c>
      <c r="AM96" s="111">
        <v>0</v>
      </c>
      <c r="AN96" s="102"/>
      <c r="AO96" s="28"/>
    </row>
    <row r="97" spans="1:41" s="7" customFormat="1" ht="16.5" customHeight="1">
      <c r="A97" s="28"/>
      <c r="B97" s="103"/>
      <c r="C97" s="387" t="s">
        <v>45</v>
      </c>
      <c r="D97" s="110">
        <v>0</v>
      </c>
      <c r="E97" s="110">
        <v>0</v>
      </c>
      <c r="F97" s="110">
        <v>0</v>
      </c>
      <c r="G97" s="110">
        <v>0</v>
      </c>
      <c r="H97" s="110">
        <v>0</v>
      </c>
      <c r="I97" s="110">
        <v>0</v>
      </c>
      <c r="J97" s="110">
        <v>0</v>
      </c>
      <c r="K97" s="110">
        <v>0</v>
      </c>
      <c r="L97" s="110">
        <v>0</v>
      </c>
      <c r="M97" s="110">
        <v>0</v>
      </c>
      <c r="N97" s="110">
        <v>0</v>
      </c>
      <c r="O97" s="110">
        <v>0</v>
      </c>
      <c r="P97" s="110">
        <v>0</v>
      </c>
      <c r="Q97" s="110">
        <v>0</v>
      </c>
      <c r="R97" s="110">
        <v>0</v>
      </c>
      <c r="S97" s="110">
        <v>0</v>
      </c>
      <c r="T97" s="110">
        <v>0</v>
      </c>
      <c r="U97" s="110">
        <v>0</v>
      </c>
      <c r="V97" s="110">
        <v>0</v>
      </c>
      <c r="W97" s="110">
        <v>0</v>
      </c>
      <c r="X97" s="110">
        <v>0</v>
      </c>
      <c r="Y97" s="110">
        <v>0</v>
      </c>
      <c r="Z97" s="110">
        <v>0</v>
      </c>
      <c r="AA97" s="110">
        <v>0</v>
      </c>
      <c r="AB97" s="110">
        <v>0</v>
      </c>
      <c r="AC97" s="471"/>
      <c r="AD97" s="110">
        <v>0</v>
      </c>
      <c r="AE97" s="110">
        <v>0</v>
      </c>
      <c r="AF97" s="110">
        <v>0</v>
      </c>
      <c r="AG97" s="110">
        <v>0</v>
      </c>
      <c r="AH97" s="110">
        <v>0</v>
      </c>
      <c r="AI97" s="110">
        <v>0</v>
      </c>
      <c r="AJ97" s="110">
        <v>0</v>
      </c>
      <c r="AK97" s="110">
        <v>0</v>
      </c>
      <c r="AL97" s="110">
        <v>0</v>
      </c>
      <c r="AM97" s="111">
        <v>0</v>
      </c>
      <c r="AN97" s="102"/>
      <c r="AO97" s="28"/>
    </row>
    <row r="98" spans="1:41" s="7" customFormat="1" ht="16.5" customHeight="1">
      <c r="A98" s="28"/>
      <c r="B98" s="103"/>
      <c r="C98" s="387" t="s">
        <v>46</v>
      </c>
      <c r="D98" s="110">
        <v>0</v>
      </c>
      <c r="E98" s="110">
        <v>0</v>
      </c>
      <c r="F98" s="110">
        <v>0</v>
      </c>
      <c r="G98" s="110">
        <v>0</v>
      </c>
      <c r="H98" s="110">
        <v>0</v>
      </c>
      <c r="I98" s="110">
        <v>0</v>
      </c>
      <c r="J98" s="110">
        <v>4.5789999999999997E-2</v>
      </c>
      <c r="K98" s="110">
        <v>0</v>
      </c>
      <c r="L98" s="110">
        <v>0</v>
      </c>
      <c r="M98" s="110">
        <v>0</v>
      </c>
      <c r="N98" s="110">
        <v>0</v>
      </c>
      <c r="O98" s="110">
        <v>0</v>
      </c>
      <c r="P98" s="110">
        <v>4.5789999999999997E-2</v>
      </c>
      <c r="Q98" s="110">
        <v>0</v>
      </c>
      <c r="R98" s="110">
        <v>0</v>
      </c>
      <c r="S98" s="110">
        <v>0</v>
      </c>
      <c r="T98" s="110">
        <v>0</v>
      </c>
      <c r="U98" s="110">
        <v>0</v>
      </c>
      <c r="V98" s="110">
        <v>0</v>
      </c>
      <c r="W98" s="110">
        <v>0</v>
      </c>
      <c r="X98" s="110">
        <v>0</v>
      </c>
      <c r="Y98" s="110">
        <v>0</v>
      </c>
      <c r="Z98" s="110">
        <v>0</v>
      </c>
      <c r="AA98" s="110">
        <v>0</v>
      </c>
      <c r="AB98" s="110">
        <v>0</v>
      </c>
      <c r="AC98" s="471"/>
      <c r="AD98" s="110">
        <v>0</v>
      </c>
      <c r="AE98" s="110">
        <v>0</v>
      </c>
      <c r="AF98" s="110">
        <v>0</v>
      </c>
      <c r="AG98" s="110">
        <v>0</v>
      </c>
      <c r="AH98" s="110">
        <v>0</v>
      </c>
      <c r="AI98" s="110">
        <v>0</v>
      </c>
      <c r="AJ98" s="110">
        <v>0</v>
      </c>
      <c r="AK98" s="110">
        <v>0</v>
      </c>
      <c r="AL98" s="110">
        <v>0</v>
      </c>
      <c r="AM98" s="111">
        <v>0</v>
      </c>
      <c r="AN98" s="102"/>
      <c r="AO98" s="28"/>
    </row>
    <row r="99" spans="1:41" s="7" customFormat="1" ht="16.5" customHeight="1">
      <c r="A99" s="28"/>
      <c r="B99" s="101"/>
      <c r="C99" s="385" t="s">
        <v>47</v>
      </c>
      <c r="D99" s="110">
        <v>0</v>
      </c>
      <c r="E99" s="110">
        <v>0</v>
      </c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0</v>
      </c>
      <c r="L99" s="110">
        <v>0</v>
      </c>
      <c r="M99" s="110">
        <v>0</v>
      </c>
      <c r="N99" s="110">
        <v>0</v>
      </c>
      <c r="O99" s="110">
        <v>0</v>
      </c>
      <c r="P99" s="110">
        <v>0</v>
      </c>
      <c r="Q99" s="110">
        <v>0</v>
      </c>
      <c r="R99" s="110">
        <v>0</v>
      </c>
      <c r="S99" s="110">
        <v>0</v>
      </c>
      <c r="T99" s="110">
        <v>0</v>
      </c>
      <c r="U99" s="110">
        <v>0</v>
      </c>
      <c r="V99" s="110">
        <v>0</v>
      </c>
      <c r="W99" s="110">
        <v>0</v>
      </c>
      <c r="X99" s="110">
        <v>0</v>
      </c>
      <c r="Y99" s="110">
        <v>0</v>
      </c>
      <c r="Z99" s="110">
        <v>0</v>
      </c>
      <c r="AA99" s="110">
        <v>0</v>
      </c>
      <c r="AB99" s="110">
        <v>0</v>
      </c>
      <c r="AC99" s="471"/>
      <c r="AD99" s="110">
        <v>0</v>
      </c>
      <c r="AE99" s="110">
        <v>0</v>
      </c>
      <c r="AF99" s="110">
        <v>0</v>
      </c>
      <c r="AG99" s="110">
        <v>0</v>
      </c>
      <c r="AH99" s="110">
        <v>0</v>
      </c>
      <c r="AI99" s="110">
        <v>0</v>
      </c>
      <c r="AJ99" s="110">
        <v>0</v>
      </c>
      <c r="AK99" s="110">
        <v>0</v>
      </c>
      <c r="AL99" s="110">
        <v>0</v>
      </c>
      <c r="AM99" s="111">
        <v>0</v>
      </c>
      <c r="AN99" s="102"/>
      <c r="AO99" s="28"/>
    </row>
    <row r="100" spans="1:41" s="7" customFormat="1" ht="16.5" customHeight="1">
      <c r="A100" s="28"/>
      <c r="B100" s="101"/>
      <c r="C100" s="387" t="s">
        <v>45</v>
      </c>
      <c r="D100" s="110">
        <v>0</v>
      </c>
      <c r="E100" s="110">
        <v>0</v>
      </c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110">
        <v>0</v>
      </c>
      <c r="M100" s="110">
        <v>0</v>
      </c>
      <c r="N100" s="110">
        <v>0</v>
      </c>
      <c r="O100" s="110">
        <v>0</v>
      </c>
      <c r="P100" s="110">
        <v>0</v>
      </c>
      <c r="Q100" s="110">
        <v>0</v>
      </c>
      <c r="R100" s="110">
        <v>0</v>
      </c>
      <c r="S100" s="110">
        <v>0</v>
      </c>
      <c r="T100" s="110">
        <v>0</v>
      </c>
      <c r="U100" s="110">
        <v>0</v>
      </c>
      <c r="V100" s="110">
        <v>0</v>
      </c>
      <c r="W100" s="110">
        <v>0</v>
      </c>
      <c r="X100" s="110">
        <v>0</v>
      </c>
      <c r="Y100" s="110">
        <v>0</v>
      </c>
      <c r="Z100" s="110">
        <v>0</v>
      </c>
      <c r="AA100" s="110">
        <v>0</v>
      </c>
      <c r="AB100" s="110">
        <v>0</v>
      </c>
      <c r="AC100" s="471"/>
      <c r="AD100" s="110">
        <v>0</v>
      </c>
      <c r="AE100" s="110">
        <v>0</v>
      </c>
      <c r="AF100" s="110">
        <v>0</v>
      </c>
      <c r="AG100" s="110">
        <v>0</v>
      </c>
      <c r="AH100" s="110">
        <v>0</v>
      </c>
      <c r="AI100" s="110">
        <v>0</v>
      </c>
      <c r="AJ100" s="110">
        <v>0</v>
      </c>
      <c r="AK100" s="110">
        <v>0</v>
      </c>
      <c r="AL100" s="110">
        <v>0</v>
      </c>
      <c r="AM100" s="111">
        <v>0</v>
      </c>
      <c r="AN100" s="102"/>
      <c r="AO100" s="28"/>
    </row>
    <row r="101" spans="1:41" s="7" customFormat="1" ht="16.5" customHeight="1">
      <c r="A101" s="28"/>
      <c r="B101" s="101"/>
      <c r="C101" s="387" t="s">
        <v>46</v>
      </c>
      <c r="D101" s="110">
        <v>0</v>
      </c>
      <c r="E101" s="110">
        <v>0</v>
      </c>
      <c r="F101" s="110">
        <v>0</v>
      </c>
      <c r="G101" s="110">
        <v>0</v>
      </c>
      <c r="H101" s="110">
        <v>0</v>
      </c>
      <c r="I101" s="110">
        <v>0</v>
      </c>
      <c r="J101" s="110">
        <v>0</v>
      </c>
      <c r="K101" s="110">
        <v>0</v>
      </c>
      <c r="L101" s="110">
        <v>0</v>
      </c>
      <c r="M101" s="110">
        <v>0</v>
      </c>
      <c r="N101" s="110">
        <v>0</v>
      </c>
      <c r="O101" s="110">
        <v>0</v>
      </c>
      <c r="P101" s="110">
        <v>0</v>
      </c>
      <c r="Q101" s="110">
        <v>0</v>
      </c>
      <c r="R101" s="110">
        <v>0</v>
      </c>
      <c r="S101" s="110">
        <v>0</v>
      </c>
      <c r="T101" s="110">
        <v>0</v>
      </c>
      <c r="U101" s="110">
        <v>0</v>
      </c>
      <c r="V101" s="110">
        <v>0</v>
      </c>
      <c r="W101" s="110">
        <v>0</v>
      </c>
      <c r="X101" s="110">
        <v>0</v>
      </c>
      <c r="Y101" s="110">
        <v>0</v>
      </c>
      <c r="Z101" s="110">
        <v>0</v>
      </c>
      <c r="AA101" s="110">
        <v>0</v>
      </c>
      <c r="AB101" s="110">
        <v>0</v>
      </c>
      <c r="AC101" s="471"/>
      <c r="AD101" s="110">
        <v>0</v>
      </c>
      <c r="AE101" s="110">
        <v>0</v>
      </c>
      <c r="AF101" s="110">
        <v>0</v>
      </c>
      <c r="AG101" s="110">
        <v>0</v>
      </c>
      <c r="AH101" s="110">
        <v>0</v>
      </c>
      <c r="AI101" s="110">
        <v>0</v>
      </c>
      <c r="AJ101" s="110">
        <v>0</v>
      </c>
      <c r="AK101" s="110">
        <v>0</v>
      </c>
      <c r="AL101" s="110">
        <v>0</v>
      </c>
      <c r="AM101" s="111">
        <v>0</v>
      </c>
      <c r="AN101" s="102"/>
      <c r="AO101" s="28"/>
    </row>
    <row r="102" spans="1:41" s="8" customFormat="1" ht="16.5" customHeight="1">
      <c r="A102" s="25"/>
      <c r="B102" s="117"/>
      <c r="C102" s="388" t="s">
        <v>48</v>
      </c>
      <c r="D102" s="110">
        <v>0</v>
      </c>
      <c r="E102" s="110">
        <v>0</v>
      </c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  <c r="M102" s="110">
        <v>0</v>
      </c>
      <c r="N102" s="110">
        <v>0</v>
      </c>
      <c r="O102" s="110">
        <v>0</v>
      </c>
      <c r="P102" s="110">
        <v>0</v>
      </c>
      <c r="Q102" s="110">
        <v>0</v>
      </c>
      <c r="R102" s="110">
        <v>0</v>
      </c>
      <c r="S102" s="110">
        <v>0</v>
      </c>
      <c r="T102" s="110">
        <v>0</v>
      </c>
      <c r="U102" s="110">
        <v>0</v>
      </c>
      <c r="V102" s="110">
        <v>0</v>
      </c>
      <c r="W102" s="110">
        <v>0</v>
      </c>
      <c r="X102" s="110">
        <v>0</v>
      </c>
      <c r="Y102" s="110">
        <v>0</v>
      </c>
      <c r="Z102" s="110">
        <v>0</v>
      </c>
      <c r="AA102" s="110">
        <v>0</v>
      </c>
      <c r="AB102" s="110">
        <v>0</v>
      </c>
      <c r="AC102" s="471"/>
      <c r="AD102" s="110">
        <v>0</v>
      </c>
      <c r="AE102" s="110">
        <v>0</v>
      </c>
      <c r="AF102" s="110">
        <v>0</v>
      </c>
      <c r="AG102" s="110">
        <v>0</v>
      </c>
      <c r="AH102" s="110">
        <v>0</v>
      </c>
      <c r="AI102" s="110">
        <v>0</v>
      </c>
      <c r="AJ102" s="110">
        <v>0</v>
      </c>
      <c r="AK102" s="110">
        <v>0</v>
      </c>
      <c r="AL102" s="110">
        <v>0</v>
      </c>
      <c r="AM102" s="111">
        <v>0</v>
      </c>
      <c r="AN102" s="107"/>
      <c r="AO102" s="25"/>
    </row>
    <row r="103" spans="1:41" s="7" customFormat="1" ht="16.5" customHeight="1">
      <c r="A103" s="28"/>
      <c r="B103" s="103"/>
      <c r="C103" s="387" t="s">
        <v>49</v>
      </c>
      <c r="D103" s="110">
        <v>0</v>
      </c>
      <c r="E103" s="110">
        <v>0</v>
      </c>
      <c r="F103" s="110">
        <v>0</v>
      </c>
      <c r="G103" s="110">
        <v>0</v>
      </c>
      <c r="H103" s="110">
        <v>0</v>
      </c>
      <c r="I103" s="110">
        <v>0</v>
      </c>
      <c r="J103" s="110">
        <v>0</v>
      </c>
      <c r="K103" s="110">
        <v>0</v>
      </c>
      <c r="L103" s="110">
        <v>0</v>
      </c>
      <c r="M103" s="110">
        <v>0</v>
      </c>
      <c r="N103" s="110">
        <v>0</v>
      </c>
      <c r="O103" s="110">
        <v>0</v>
      </c>
      <c r="P103" s="110">
        <v>0</v>
      </c>
      <c r="Q103" s="110">
        <v>0</v>
      </c>
      <c r="R103" s="110">
        <v>0</v>
      </c>
      <c r="S103" s="110">
        <v>0</v>
      </c>
      <c r="T103" s="110">
        <v>0</v>
      </c>
      <c r="U103" s="110">
        <v>0</v>
      </c>
      <c r="V103" s="110">
        <v>0</v>
      </c>
      <c r="W103" s="110">
        <v>0</v>
      </c>
      <c r="X103" s="110">
        <v>0</v>
      </c>
      <c r="Y103" s="110">
        <v>0</v>
      </c>
      <c r="Z103" s="110">
        <v>0</v>
      </c>
      <c r="AA103" s="110">
        <v>0</v>
      </c>
      <c r="AB103" s="110">
        <v>0</v>
      </c>
      <c r="AC103" s="471"/>
      <c r="AD103" s="110">
        <v>0</v>
      </c>
      <c r="AE103" s="110">
        <v>0</v>
      </c>
      <c r="AF103" s="110">
        <v>0</v>
      </c>
      <c r="AG103" s="110">
        <v>0</v>
      </c>
      <c r="AH103" s="110">
        <v>0</v>
      </c>
      <c r="AI103" s="110">
        <v>0</v>
      </c>
      <c r="AJ103" s="110">
        <v>0</v>
      </c>
      <c r="AK103" s="110">
        <v>0</v>
      </c>
      <c r="AL103" s="110">
        <v>0</v>
      </c>
      <c r="AM103" s="111">
        <v>0</v>
      </c>
      <c r="AN103" s="102"/>
      <c r="AO103" s="28"/>
    </row>
    <row r="104" spans="1:41" s="7" customFormat="1" ht="16.5" customHeight="1">
      <c r="A104" s="28"/>
      <c r="B104" s="103"/>
      <c r="C104" s="387" t="s">
        <v>50</v>
      </c>
      <c r="D104" s="110">
        <v>0</v>
      </c>
      <c r="E104" s="110">
        <v>0</v>
      </c>
      <c r="F104" s="110">
        <v>0</v>
      </c>
      <c r="G104" s="110">
        <v>0</v>
      </c>
      <c r="H104" s="110">
        <v>0</v>
      </c>
      <c r="I104" s="110">
        <v>0</v>
      </c>
      <c r="J104" s="110">
        <v>0</v>
      </c>
      <c r="K104" s="110">
        <v>0</v>
      </c>
      <c r="L104" s="110">
        <v>0</v>
      </c>
      <c r="M104" s="110">
        <v>0</v>
      </c>
      <c r="N104" s="110">
        <v>0</v>
      </c>
      <c r="O104" s="110">
        <v>0</v>
      </c>
      <c r="P104" s="110">
        <v>0</v>
      </c>
      <c r="Q104" s="110">
        <v>0</v>
      </c>
      <c r="R104" s="110">
        <v>0</v>
      </c>
      <c r="S104" s="110">
        <v>0</v>
      </c>
      <c r="T104" s="110">
        <v>0</v>
      </c>
      <c r="U104" s="110">
        <v>0</v>
      </c>
      <c r="V104" s="110">
        <v>0</v>
      </c>
      <c r="W104" s="110">
        <v>0</v>
      </c>
      <c r="X104" s="110">
        <v>0</v>
      </c>
      <c r="Y104" s="110">
        <v>0</v>
      </c>
      <c r="Z104" s="110">
        <v>0</v>
      </c>
      <c r="AA104" s="110">
        <v>0</v>
      </c>
      <c r="AB104" s="110">
        <v>0</v>
      </c>
      <c r="AC104" s="471"/>
      <c r="AD104" s="110">
        <v>0</v>
      </c>
      <c r="AE104" s="110">
        <v>0</v>
      </c>
      <c r="AF104" s="110">
        <v>0</v>
      </c>
      <c r="AG104" s="110">
        <v>0</v>
      </c>
      <c r="AH104" s="110">
        <v>0</v>
      </c>
      <c r="AI104" s="110">
        <v>0</v>
      </c>
      <c r="AJ104" s="110">
        <v>0</v>
      </c>
      <c r="AK104" s="110">
        <v>0</v>
      </c>
      <c r="AL104" s="110">
        <v>0</v>
      </c>
      <c r="AM104" s="111">
        <v>0</v>
      </c>
      <c r="AN104" s="102"/>
      <c r="AO104" s="28"/>
    </row>
    <row r="105" spans="1:41" s="7" customFormat="1" ht="16.5" customHeight="1">
      <c r="A105" s="28"/>
      <c r="B105" s="103"/>
      <c r="C105" s="387" t="s">
        <v>51</v>
      </c>
      <c r="D105" s="110">
        <v>0</v>
      </c>
      <c r="E105" s="110">
        <v>0</v>
      </c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0</v>
      </c>
      <c r="M105" s="110">
        <v>0</v>
      </c>
      <c r="N105" s="110">
        <v>0</v>
      </c>
      <c r="O105" s="110">
        <v>0</v>
      </c>
      <c r="P105" s="110">
        <v>0</v>
      </c>
      <c r="Q105" s="110">
        <v>0</v>
      </c>
      <c r="R105" s="110">
        <v>0</v>
      </c>
      <c r="S105" s="110">
        <v>0</v>
      </c>
      <c r="T105" s="110">
        <v>0</v>
      </c>
      <c r="U105" s="110">
        <v>0</v>
      </c>
      <c r="V105" s="110">
        <v>0</v>
      </c>
      <c r="W105" s="110">
        <v>0</v>
      </c>
      <c r="X105" s="110">
        <v>0</v>
      </c>
      <c r="Y105" s="110">
        <v>0</v>
      </c>
      <c r="Z105" s="110">
        <v>0</v>
      </c>
      <c r="AA105" s="110">
        <v>0</v>
      </c>
      <c r="AB105" s="110">
        <v>0</v>
      </c>
      <c r="AC105" s="471"/>
      <c r="AD105" s="110">
        <v>0</v>
      </c>
      <c r="AE105" s="110">
        <v>0</v>
      </c>
      <c r="AF105" s="110">
        <v>0</v>
      </c>
      <c r="AG105" s="110">
        <v>0</v>
      </c>
      <c r="AH105" s="110">
        <v>0</v>
      </c>
      <c r="AI105" s="110">
        <v>0</v>
      </c>
      <c r="AJ105" s="110">
        <v>0</v>
      </c>
      <c r="AK105" s="110">
        <v>0</v>
      </c>
      <c r="AL105" s="110">
        <v>0</v>
      </c>
      <c r="AM105" s="111">
        <v>0</v>
      </c>
      <c r="AN105" s="102"/>
      <c r="AO105" s="28"/>
    </row>
    <row r="106" spans="1:41" s="7" customFormat="1" ht="16.5" customHeight="1">
      <c r="A106" s="28"/>
      <c r="B106" s="103"/>
      <c r="C106" s="392" t="s">
        <v>52</v>
      </c>
      <c r="D106" s="110">
        <v>0</v>
      </c>
      <c r="E106" s="110">
        <v>0</v>
      </c>
      <c r="F106" s="110">
        <v>0</v>
      </c>
      <c r="G106" s="110">
        <v>0</v>
      </c>
      <c r="H106" s="110">
        <v>0</v>
      </c>
      <c r="I106" s="110">
        <v>0</v>
      </c>
      <c r="J106" s="110">
        <v>0</v>
      </c>
      <c r="K106" s="110">
        <v>0</v>
      </c>
      <c r="L106" s="110">
        <v>0</v>
      </c>
      <c r="M106" s="110">
        <v>0</v>
      </c>
      <c r="N106" s="110">
        <v>0</v>
      </c>
      <c r="O106" s="110">
        <v>0</v>
      </c>
      <c r="P106" s="110">
        <v>0</v>
      </c>
      <c r="Q106" s="110">
        <v>0</v>
      </c>
      <c r="R106" s="110">
        <v>0</v>
      </c>
      <c r="S106" s="110">
        <v>0</v>
      </c>
      <c r="T106" s="110">
        <v>0</v>
      </c>
      <c r="U106" s="110">
        <v>0</v>
      </c>
      <c r="V106" s="110">
        <v>0</v>
      </c>
      <c r="W106" s="110">
        <v>0</v>
      </c>
      <c r="X106" s="110">
        <v>0</v>
      </c>
      <c r="Y106" s="110">
        <v>0</v>
      </c>
      <c r="Z106" s="110">
        <v>0</v>
      </c>
      <c r="AA106" s="110">
        <v>0</v>
      </c>
      <c r="AB106" s="110">
        <v>0</v>
      </c>
      <c r="AC106" s="471"/>
      <c r="AD106" s="110">
        <v>0</v>
      </c>
      <c r="AE106" s="110">
        <v>0</v>
      </c>
      <c r="AF106" s="110">
        <v>0</v>
      </c>
      <c r="AG106" s="110">
        <v>0</v>
      </c>
      <c r="AH106" s="110">
        <v>0</v>
      </c>
      <c r="AI106" s="110">
        <v>0</v>
      </c>
      <c r="AJ106" s="110">
        <v>0</v>
      </c>
      <c r="AK106" s="110">
        <v>0</v>
      </c>
      <c r="AL106" s="110">
        <v>0</v>
      </c>
      <c r="AM106" s="111">
        <v>0</v>
      </c>
      <c r="AN106" s="102"/>
      <c r="AO106" s="28"/>
    </row>
    <row r="107" spans="1:41" s="7" customFormat="1" ht="16.5" customHeight="1">
      <c r="A107" s="28"/>
      <c r="B107" s="103"/>
      <c r="C107" s="388" t="s">
        <v>53</v>
      </c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471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1"/>
      <c r="AN107" s="102"/>
      <c r="AO107" s="28"/>
    </row>
    <row r="108" spans="1:41" s="8" customFormat="1" ht="16.5" customHeight="1">
      <c r="A108" s="25"/>
      <c r="B108" s="117"/>
      <c r="C108" s="385" t="s">
        <v>54</v>
      </c>
      <c r="D108" s="110">
        <v>0</v>
      </c>
      <c r="E108" s="110">
        <v>0</v>
      </c>
      <c r="F108" s="110">
        <v>0</v>
      </c>
      <c r="G108" s="110">
        <v>0</v>
      </c>
      <c r="H108" s="110">
        <v>0</v>
      </c>
      <c r="I108" s="110">
        <v>0</v>
      </c>
      <c r="J108" s="110">
        <v>0</v>
      </c>
      <c r="K108" s="110">
        <v>0</v>
      </c>
      <c r="L108" s="110">
        <v>0</v>
      </c>
      <c r="M108" s="110">
        <v>0</v>
      </c>
      <c r="N108" s="110">
        <v>0</v>
      </c>
      <c r="O108" s="110">
        <v>0</v>
      </c>
      <c r="P108" s="110">
        <v>0</v>
      </c>
      <c r="Q108" s="110">
        <v>0</v>
      </c>
      <c r="R108" s="110">
        <v>0</v>
      </c>
      <c r="S108" s="110">
        <v>0</v>
      </c>
      <c r="T108" s="110">
        <v>0</v>
      </c>
      <c r="U108" s="110">
        <v>0</v>
      </c>
      <c r="V108" s="110">
        <v>0</v>
      </c>
      <c r="W108" s="110">
        <v>0</v>
      </c>
      <c r="X108" s="110">
        <v>0</v>
      </c>
      <c r="Y108" s="110">
        <v>0</v>
      </c>
      <c r="Z108" s="110">
        <v>0</v>
      </c>
      <c r="AA108" s="110">
        <v>0</v>
      </c>
      <c r="AB108" s="110">
        <v>0</v>
      </c>
      <c r="AC108" s="471"/>
      <c r="AD108" s="110">
        <v>0</v>
      </c>
      <c r="AE108" s="110">
        <v>0</v>
      </c>
      <c r="AF108" s="110">
        <v>0</v>
      </c>
      <c r="AG108" s="110">
        <v>0</v>
      </c>
      <c r="AH108" s="110">
        <v>0</v>
      </c>
      <c r="AI108" s="110">
        <v>0</v>
      </c>
      <c r="AJ108" s="110">
        <v>0</v>
      </c>
      <c r="AK108" s="110">
        <v>0</v>
      </c>
      <c r="AL108" s="110">
        <v>0</v>
      </c>
      <c r="AM108" s="111">
        <v>0</v>
      </c>
      <c r="AN108" s="107"/>
      <c r="AO108" s="25"/>
    </row>
    <row r="109" spans="1:41" s="11" customFormat="1" ht="16.5" customHeight="1">
      <c r="A109" s="38"/>
      <c r="B109" s="118"/>
      <c r="C109" s="387" t="s">
        <v>45</v>
      </c>
      <c r="D109" s="437">
        <v>0</v>
      </c>
      <c r="E109" s="437">
        <v>0</v>
      </c>
      <c r="F109" s="437">
        <v>0</v>
      </c>
      <c r="G109" s="437">
        <v>0</v>
      </c>
      <c r="H109" s="437">
        <v>0</v>
      </c>
      <c r="I109" s="437">
        <v>0</v>
      </c>
      <c r="J109" s="437">
        <v>0</v>
      </c>
      <c r="K109" s="437">
        <v>0</v>
      </c>
      <c r="L109" s="437">
        <v>0</v>
      </c>
      <c r="M109" s="437">
        <v>0</v>
      </c>
      <c r="N109" s="437">
        <v>0</v>
      </c>
      <c r="O109" s="437">
        <v>0</v>
      </c>
      <c r="P109" s="437">
        <v>0</v>
      </c>
      <c r="Q109" s="437">
        <v>0</v>
      </c>
      <c r="R109" s="437">
        <v>0</v>
      </c>
      <c r="S109" s="437">
        <v>0</v>
      </c>
      <c r="T109" s="437">
        <v>0</v>
      </c>
      <c r="U109" s="437">
        <v>0</v>
      </c>
      <c r="V109" s="437">
        <v>0</v>
      </c>
      <c r="W109" s="437">
        <v>0</v>
      </c>
      <c r="X109" s="437">
        <v>0</v>
      </c>
      <c r="Y109" s="437">
        <v>0</v>
      </c>
      <c r="Z109" s="437">
        <v>0</v>
      </c>
      <c r="AA109" s="437">
        <v>0</v>
      </c>
      <c r="AB109" s="437">
        <v>0</v>
      </c>
      <c r="AC109" s="472"/>
      <c r="AD109" s="437">
        <v>0</v>
      </c>
      <c r="AE109" s="437">
        <v>0</v>
      </c>
      <c r="AF109" s="437">
        <v>0</v>
      </c>
      <c r="AG109" s="437">
        <v>0</v>
      </c>
      <c r="AH109" s="437">
        <v>0</v>
      </c>
      <c r="AI109" s="437">
        <v>0</v>
      </c>
      <c r="AJ109" s="437">
        <v>0</v>
      </c>
      <c r="AK109" s="437">
        <v>0</v>
      </c>
      <c r="AL109" s="437">
        <v>0</v>
      </c>
      <c r="AM109" s="497">
        <v>0</v>
      </c>
      <c r="AN109" s="119"/>
      <c r="AO109" s="38"/>
    </row>
    <row r="110" spans="1:41" s="7" customFormat="1" ht="16.5" customHeight="1">
      <c r="A110" s="28"/>
      <c r="B110" s="103"/>
      <c r="C110" s="387" t="s">
        <v>46</v>
      </c>
      <c r="D110" s="110">
        <v>0</v>
      </c>
      <c r="E110" s="110">
        <v>0</v>
      </c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110">
        <v>0</v>
      </c>
      <c r="M110" s="110">
        <v>0</v>
      </c>
      <c r="N110" s="110">
        <v>0</v>
      </c>
      <c r="O110" s="110">
        <v>0</v>
      </c>
      <c r="P110" s="110">
        <v>0</v>
      </c>
      <c r="Q110" s="110">
        <v>0</v>
      </c>
      <c r="R110" s="110">
        <v>0</v>
      </c>
      <c r="S110" s="110">
        <v>0</v>
      </c>
      <c r="T110" s="110">
        <v>0</v>
      </c>
      <c r="U110" s="110">
        <v>0</v>
      </c>
      <c r="V110" s="110">
        <v>0</v>
      </c>
      <c r="W110" s="110">
        <v>0</v>
      </c>
      <c r="X110" s="110">
        <v>0</v>
      </c>
      <c r="Y110" s="110">
        <v>0</v>
      </c>
      <c r="Z110" s="110">
        <v>0</v>
      </c>
      <c r="AA110" s="110">
        <v>0</v>
      </c>
      <c r="AB110" s="110">
        <v>0</v>
      </c>
      <c r="AC110" s="471"/>
      <c r="AD110" s="110">
        <v>0</v>
      </c>
      <c r="AE110" s="110">
        <v>0</v>
      </c>
      <c r="AF110" s="110">
        <v>0</v>
      </c>
      <c r="AG110" s="110">
        <v>0</v>
      </c>
      <c r="AH110" s="110">
        <v>0</v>
      </c>
      <c r="AI110" s="110">
        <v>0</v>
      </c>
      <c r="AJ110" s="110">
        <v>0</v>
      </c>
      <c r="AK110" s="110">
        <v>0</v>
      </c>
      <c r="AL110" s="110">
        <v>0</v>
      </c>
      <c r="AM110" s="111">
        <v>0</v>
      </c>
      <c r="AN110" s="102"/>
      <c r="AO110" s="28"/>
    </row>
    <row r="111" spans="1:41" s="8" customFormat="1" ht="24.95" customHeight="1">
      <c r="A111" s="25"/>
      <c r="B111" s="120"/>
      <c r="C111" s="385" t="s">
        <v>55</v>
      </c>
      <c r="D111" s="112">
        <f t="shared" ref="D111:K111" si="8">+SUM(D108,D99,D96)</f>
        <v>0</v>
      </c>
      <c r="E111" s="112">
        <f t="shared" si="8"/>
        <v>0</v>
      </c>
      <c r="F111" s="112">
        <f t="shared" si="8"/>
        <v>0</v>
      </c>
      <c r="G111" s="112">
        <f t="shared" si="8"/>
        <v>0</v>
      </c>
      <c r="H111" s="112">
        <f t="shared" si="8"/>
        <v>0</v>
      </c>
      <c r="I111" s="112">
        <f t="shared" si="8"/>
        <v>0</v>
      </c>
      <c r="J111" s="112">
        <f t="shared" si="8"/>
        <v>4.5789999999999997E-2</v>
      </c>
      <c r="K111" s="112">
        <f t="shared" si="8"/>
        <v>0</v>
      </c>
      <c r="L111" s="112">
        <f t="shared" ref="L111:AM111" si="9">+SUM(L108,L99,L96)</f>
        <v>0</v>
      </c>
      <c r="M111" s="112">
        <f t="shared" si="9"/>
        <v>0</v>
      </c>
      <c r="N111" s="112">
        <f t="shared" si="9"/>
        <v>0</v>
      </c>
      <c r="O111" s="112">
        <f t="shared" si="9"/>
        <v>0</v>
      </c>
      <c r="P111" s="112">
        <f t="shared" si="9"/>
        <v>4.5789999999999997E-2</v>
      </c>
      <c r="Q111" s="112">
        <f t="shared" si="9"/>
        <v>0</v>
      </c>
      <c r="R111" s="112">
        <f t="shared" si="9"/>
        <v>0</v>
      </c>
      <c r="S111" s="112">
        <f t="shared" si="9"/>
        <v>0</v>
      </c>
      <c r="T111" s="112">
        <f t="shared" si="9"/>
        <v>0</v>
      </c>
      <c r="U111" s="112">
        <f t="shared" si="9"/>
        <v>0</v>
      </c>
      <c r="V111" s="112">
        <f t="shared" si="9"/>
        <v>0</v>
      </c>
      <c r="W111" s="112">
        <f t="shared" si="9"/>
        <v>0</v>
      </c>
      <c r="X111" s="112">
        <f t="shared" si="9"/>
        <v>0</v>
      </c>
      <c r="Y111" s="112">
        <f t="shared" si="9"/>
        <v>0</v>
      </c>
      <c r="Z111" s="112">
        <f t="shared" si="9"/>
        <v>0</v>
      </c>
      <c r="AA111" s="112">
        <f t="shared" si="9"/>
        <v>0</v>
      </c>
      <c r="AB111" s="112">
        <f t="shared" si="9"/>
        <v>0</v>
      </c>
      <c r="AC111" s="473"/>
      <c r="AD111" s="112">
        <f t="shared" si="9"/>
        <v>0</v>
      </c>
      <c r="AE111" s="112">
        <f t="shared" si="9"/>
        <v>0</v>
      </c>
      <c r="AF111" s="112">
        <f t="shared" si="9"/>
        <v>0</v>
      </c>
      <c r="AG111" s="112">
        <f t="shared" si="9"/>
        <v>0</v>
      </c>
      <c r="AH111" s="112">
        <f t="shared" si="9"/>
        <v>0</v>
      </c>
      <c r="AI111" s="112">
        <f t="shared" si="9"/>
        <v>0</v>
      </c>
      <c r="AJ111" s="112">
        <f t="shared" si="9"/>
        <v>0</v>
      </c>
      <c r="AK111" s="112">
        <f t="shared" si="9"/>
        <v>0</v>
      </c>
      <c r="AL111" s="112">
        <f t="shared" si="9"/>
        <v>0</v>
      </c>
      <c r="AM111" s="85">
        <f t="shared" si="9"/>
        <v>0</v>
      </c>
      <c r="AN111" s="107"/>
      <c r="AO111" s="42"/>
    </row>
    <row r="112" spans="1:41" s="176" customFormat="1" ht="16.5" customHeight="1">
      <c r="A112" s="170"/>
      <c r="B112" s="167"/>
      <c r="C112" s="432" t="s">
        <v>56</v>
      </c>
      <c r="D112" s="438">
        <v>0</v>
      </c>
      <c r="E112" s="438">
        <v>0</v>
      </c>
      <c r="F112" s="438">
        <v>0</v>
      </c>
      <c r="G112" s="438">
        <v>0</v>
      </c>
      <c r="H112" s="438">
        <v>0</v>
      </c>
      <c r="I112" s="438">
        <v>0</v>
      </c>
      <c r="J112" s="438">
        <v>0</v>
      </c>
      <c r="K112" s="438">
        <v>0</v>
      </c>
      <c r="L112" s="438">
        <v>0</v>
      </c>
      <c r="M112" s="438">
        <v>0</v>
      </c>
      <c r="N112" s="438">
        <v>0</v>
      </c>
      <c r="O112" s="438">
        <v>0</v>
      </c>
      <c r="P112" s="438">
        <v>0</v>
      </c>
      <c r="Q112" s="438">
        <v>0</v>
      </c>
      <c r="R112" s="438">
        <v>0</v>
      </c>
      <c r="S112" s="438">
        <v>0</v>
      </c>
      <c r="T112" s="438">
        <v>0</v>
      </c>
      <c r="U112" s="438">
        <v>0</v>
      </c>
      <c r="V112" s="438">
        <v>0</v>
      </c>
      <c r="W112" s="438">
        <v>0</v>
      </c>
      <c r="X112" s="438">
        <v>0</v>
      </c>
      <c r="Y112" s="438">
        <v>0</v>
      </c>
      <c r="Z112" s="438">
        <v>0</v>
      </c>
      <c r="AA112" s="438">
        <v>0</v>
      </c>
      <c r="AB112" s="438">
        <v>0</v>
      </c>
      <c r="AC112" s="480"/>
      <c r="AD112" s="438">
        <v>0</v>
      </c>
      <c r="AE112" s="438">
        <v>0</v>
      </c>
      <c r="AF112" s="438">
        <v>0</v>
      </c>
      <c r="AG112" s="438">
        <v>0</v>
      </c>
      <c r="AH112" s="438">
        <v>0</v>
      </c>
      <c r="AI112" s="438">
        <v>0</v>
      </c>
      <c r="AJ112" s="438">
        <v>0</v>
      </c>
      <c r="AK112" s="438">
        <v>0</v>
      </c>
      <c r="AL112" s="438">
        <v>0</v>
      </c>
      <c r="AM112" s="484">
        <v>0</v>
      </c>
      <c r="AN112" s="173"/>
      <c r="AO112" s="174"/>
    </row>
    <row r="113" spans="1:41" s="176" customFormat="1" ht="16.5" customHeight="1">
      <c r="A113" s="170"/>
      <c r="B113" s="167"/>
      <c r="C113" s="432" t="s">
        <v>57</v>
      </c>
      <c r="D113" s="438">
        <v>0</v>
      </c>
      <c r="E113" s="438">
        <v>0</v>
      </c>
      <c r="F113" s="438">
        <v>0</v>
      </c>
      <c r="G113" s="438">
        <v>0</v>
      </c>
      <c r="H113" s="438">
        <v>0</v>
      </c>
      <c r="I113" s="438">
        <v>0</v>
      </c>
      <c r="J113" s="438">
        <v>0</v>
      </c>
      <c r="K113" s="438">
        <v>0</v>
      </c>
      <c r="L113" s="438">
        <v>0</v>
      </c>
      <c r="M113" s="438">
        <v>0</v>
      </c>
      <c r="N113" s="438">
        <v>0</v>
      </c>
      <c r="O113" s="438">
        <v>0</v>
      </c>
      <c r="P113" s="438">
        <v>0</v>
      </c>
      <c r="Q113" s="438">
        <v>0</v>
      </c>
      <c r="R113" s="438">
        <v>0</v>
      </c>
      <c r="S113" s="438">
        <v>0</v>
      </c>
      <c r="T113" s="438">
        <v>0</v>
      </c>
      <c r="U113" s="438">
        <v>0</v>
      </c>
      <c r="V113" s="438">
        <v>0</v>
      </c>
      <c r="W113" s="438">
        <v>0</v>
      </c>
      <c r="X113" s="438">
        <v>0</v>
      </c>
      <c r="Y113" s="438">
        <v>0</v>
      </c>
      <c r="Z113" s="438">
        <v>0</v>
      </c>
      <c r="AA113" s="438">
        <v>0</v>
      </c>
      <c r="AB113" s="438">
        <v>0</v>
      </c>
      <c r="AC113" s="480"/>
      <c r="AD113" s="438">
        <v>0</v>
      </c>
      <c r="AE113" s="438">
        <v>0</v>
      </c>
      <c r="AF113" s="438">
        <v>0</v>
      </c>
      <c r="AG113" s="438">
        <v>0</v>
      </c>
      <c r="AH113" s="438">
        <v>0</v>
      </c>
      <c r="AI113" s="438">
        <v>0</v>
      </c>
      <c r="AJ113" s="438">
        <v>0</v>
      </c>
      <c r="AK113" s="438">
        <v>0</v>
      </c>
      <c r="AL113" s="438">
        <v>0</v>
      </c>
      <c r="AM113" s="484">
        <v>0</v>
      </c>
      <c r="AN113" s="173"/>
      <c r="AO113" s="174"/>
    </row>
    <row r="114" spans="1:41" s="8" customFormat="1" ht="24.95" customHeight="1">
      <c r="A114" s="25"/>
      <c r="B114" s="106"/>
      <c r="C114" s="390" t="s">
        <v>68</v>
      </c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482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6"/>
      <c r="AN114" s="107"/>
      <c r="AO114" s="42"/>
    </row>
    <row r="115" spans="1:41" s="7" customFormat="1" ht="16.5" customHeight="1">
      <c r="A115" s="28"/>
      <c r="B115" s="101"/>
      <c r="C115" s="384" t="s">
        <v>44</v>
      </c>
      <c r="D115" s="110">
        <v>0</v>
      </c>
      <c r="E115" s="110">
        <v>0</v>
      </c>
      <c r="F115" s="110">
        <v>0</v>
      </c>
      <c r="G115" s="110">
        <v>0</v>
      </c>
      <c r="H115" s="110">
        <v>0</v>
      </c>
      <c r="I115" s="110">
        <v>0</v>
      </c>
      <c r="J115" s="110">
        <v>0</v>
      </c>
      <c r="K115" s="110">
        <v>0</v>
      </c>
      <c r="L115" s="110">
        <v>0</v>
      </c>
      <c r="M115" s="110">
        <v>0</v>
      </c>
      <c r="N115" s="110">
        <v>0</v>
      </c>
      <c r="O115" s="110">
        <v>0</v>
      </c>
      <c r="P115" s="110">
        <v>0</v>
      </c>
      <c r="Q115" s="110">
        <v>0</v>
      </c>
      <c r="R115" s="110">
        <v>0</v>
      </c>
      <c r="S115" s="110">
        <v>0</v>
      </c>
      <c r="T115" s="110">
        <v>0</v>
      </c>
      <c r="U115" s="110">
        <v>0</v>
      </c>
      <c r="V115" s="110">
        <v>0</v>
      </c>
      <c r="W115" s="110">
        <v>0</v>
      </c>
      <c r="X115" s="110">
        <v>0</v>
      </c>
      <c r="Y115" s="110">
        <v>0</v>
      </c>
      <c r="Z115" s="110">
        <v>0</v>
      </c>
      <c r="AA115" s="110">
        <v>0</v>
      </c>
      <c r="AB115" s="110">
        <v>0</v>
      </c>
      <c r="AC115" s="471"/>
      <c r="AD115" s="110">
        <v>0</v>
      </c>
      <c r="AE115" s="110">
        <v>0</v>
      </c>
      <c r="AF115" s="110">
        <v>0</v>
      </c>
      <c r="AG115" s="110">
        <v>0</v>
      </c>
      <c r="AH115" s="110">
        <v>0</v>
      </c>
      <c r="AI115" s="110">
        <v>0</v>
      </c>
      <c r="AJ115" s="110">
        <v>0</v>
      </c>
      <c r="AK115" s="110">
        <v>0</v>
      </c>
      <c r="AL115" s="110">
        <v>0</v>
      </c>
      <c r="AM115" s="111">
        <v>0</v>
      </c>
      <c r="AN115" s="102"/>
      <c r="AO115" s="28"/>
    </row>
    <row r="116" spans="1:41" s="7" customFormat="1" ht="16.5" customHeight="1">
      <c r="A116" s="28"/>
      <c r="B116" s="103"/>
      <c r="C116" s="387" t="s">
        <v>45</v>
      </c>
      <c r="D116" s="110">
        <v>0</v>
      </c>
      <c r="E116" s="110">
        <v>0</v>
      </c>
      <c r="F116" s="110">
        <v>0</v>
      </c>
      <c r="G116" s="110">
        <v>0</v>
      </c>
      <c r="H116" s="110">
        <v>0</v>
      </c>
      <c r="I116" s="110">
        <v>0</v>
      </c>
      <c r="J116" s="110">
        <v>0</v>
      </c>
      <c r="K116" s="110">
        <v>0</v>
      </c>
      <c r="L116" s="110">
        <v>0</v>
      </c>
      <c r="M116" s="110">
        <v>0</v>
      </c>
      <c r="N116" s="110">
        <v>0</v>
      </c>
      <c r="O116" s="110">
        <v>0</v>
      </c>
      <c r="P116" s="110">
        <v>0</v>
      </c>
      <c r="Q116" s="110">
        <v>0</v>
      </c>
      <c r="R116" s="110">
        <v>0</v>
      </c>
      <c r="S116" s="110">
        <v>0</v>
      </c>
      <c r="T116" s="110">
        <v>0</v>
      </c>
      <c r="U116" s="110">
        <v>0</v>
      </c>
      <c r="V116" s="110">
        <v>0</v>
      </c>
      <c r="W116" s="110">
        <v>0</v>
      </c>
      <c r="X116" s="110">
        <v>0</v>
      </c>
      <c r="Y116" s="110">
        <v>0</v>
      </c>
      <c r="Z116" s="110">
        <v>0</v>
      </c>
      <c r="AA116" s="110">
        <v>0</v>
      </c>
      <c r="AB116" s="110">
        <v>0</v>
      </c>
      <c r="AC116" s="471"/>
      <c r="AD116" s="110">
        <v>0</v>
      </c>
      <c r="AE116" s="110">
        <v>0</v>
      </c>
      <c r="AF116" s="110">
        <v>0</v>
      </c>
      <c r="AG116" s="110">
        <v>0</v>
      </c>
      <c r="AH116" s="110">
        <v>0</v>
      </c>
      <c r="AI116" s="110">
        <v>0</v>
      </c>
      <c r="AJ116" s="110">
        <v>0</v>
      </c>
      <c r="AK116" s="110">
        <v>0</v>
      </c>
      <c r="AL116" s="110">
        <v>0</v>
      </c>
      <c r="AM116" s="111">
        <v>0</v>
      </c>
      <c r="AN116" s="102"/>
      <c r="AO116" s="28"/>
    </row>
    <row r="117" spans="1:41" s="7" customFormat="1" ht="16.5" customHeight="1">
      <c r="A117" s="28"/>
      <c r="B117" s="103"/>
      <c r="C117" s="387" t="s">
        <v>46</v>
      </c>
      <c r="D117" s="110">
        <v>0</v>
      </c>
      <c r="E117" s="110">
        <v>0</v>
      </c>
      <c r="F117" s="110">
        <v>0</v>
      </c>
      <c r="G117" s="110">
        <v>0</v>
      </c>
      <c r="H117" s="110">
        <v>0</v>
      </c>
      <c r="I117" s="110">
        <v>0</v>
      </c>
      <c r="J117" s="110">
        <v>0</v>
      </c>
      <c r="K117" s="110">
        <v>0</v>
      </c>
      <c r="L117" s="110">
        <v>0</v>
      </c>
      <c r="M117" s="110">
        <v>0</v>
      </c>
      <c r="N117" s="110">
        <v>0</v>
      </c>
      <c r="O117" s="110">
        <v>0</v>
      </c>
      <c r="P117" s="110">
        <v>0</v>
      </c>
      <c r="Q117" s="110">
        <v>0</v>
      </c>
      <c r="R117" s="110">
        <v>0</v>
      </c>
      <c r="S117" s="110">
        <v>0</v>
      </c>
      <c r="T117" s="110">
        <v>0</v>
      </c>
      <c r="U117" s="110">
        <v>0</v>
      </c>
      <c r="V117" s="110">
        <v>0</v>
      </c>
      <c r="W117" s="110">
        <v>0</v>
      </c>
      <c r="X117" s="110">
        <v>0</v>
      </c>
      <c r="Y117" s="110">
        <v>0</v>
      </c>
      <c r="Z117" s="110">
        <v>0</v>
      </c>
      <c r="AA117" s="110">
        <v>0</v>
      </c>
      <c r="AB117" s="110">
        <v>0</v>
      </c>
      <c r="AC117" s="471"/>
      <c r="AD117" s="110">
        <v>0</v>
      </c>
      <c r="AE117" s="110">
        <v>0</v>
      </c>
      <c r="AF117" s="110">
        <v>0</v>
      </c>
      <c r="AG117" s="110">
        <v>0</v>
      </c>
      <c r="AH117" s="110">
        <v>0</v>
      </c>
      <c r="AI117" s="110">
        <v>0</v>
      </c>
      <c r="AJ117" s="110">
        <v>0</v>
      </c>
      <c r="AK117" s="110">
        <v>0</v>
      </c>
      <c r="AL117" s="110">
        <v>0</v>
      </c>
      <c r="AM117" s="111">
        <v>0</v>
      </c>
      <c r="AN117" s="102"/>
      <c r="AO117" s="28"/>
    </row>
    <row r="118" spans="1:41" s="7" customFormat="1" ht="16.5" customHeight="1">
      <c r="A118" s="28"/>
      <c r="B118" s="101"/>
      <c r="C118" s="385" t="s">
        <v>47</v>
      </c>
      <c r="D118" s="110">
        <v>0</v>
      </c>
      <c r="E118" s="110">
        <v>0</v>
      </c>
      <c r="F118" s="110">
        <v>0</v>
      </c>
      <c r="G118" s="110">
        <v>0</v>
      </c>
      <c r="H118" s="110">
        <v>0</v>
      </c>
      <c r="I118" s="110">
        <v>0</v>
      </c>
      <c r="J118" s="110">
        <v>0</v>
      </c>
      <c r="K118" s="110">
        <v>0</v>
      </c>
      <c r="L118" s="110">
        <v>0</v>
      </c>
      <c r="M118" s="110">
        <v>0</v>
      </c>
      <c r="N118" s="110">
        <v>0</v>
      </c>
      <c r="O118" s="110">
        <v>0</v>
      </c>
      <c r="P118" s="110">
        <v>0</v>
      </c>
      <c r="Q118" s="110">
        <v>0</v>
      </c>
      <c r="R118" s="110">
        <v>0</v>
      </c>
      <c r="S118" s="110">
        <v>0</v>
      </c>
      <c r="T118" s="110">
        <v>0</v>
      </c>
      <c r="U118" s="110">
        <v>0</v>
      </c>
      <c r="V118" s="110">
        <v>0</v>
      </c>
      <c r="W118" s="110">
        <v>0</v>
      </c>
      <c r="X118" s="110">
        <v>0</v>
      </c>
      <c r="Y118" s="110">
        <v>0</v>
      </c>
      <c r="Z118" s="110">
        <v>0</v>
      </c>
      <c r="AA118" s="110">
        <v>0</v>
      </c>
      <c r="AB118" s="110">
        <v>0</v>
      </c>
      <c r="AC118" s="471"/>
      <c r="AD118" s="110">
        <v>0</v>
      </c>
      <c r="AE118" s="110">
        <v>0</v>
      </c>
      <c r="AF118" s="110">
        <v>0</v>
      </c>
      <c r="AG118" s="110">
        <v>0</v>
      </c>
      <c r="AH118" s="110">
        <v>0</v>
      </c>
      <c r="AI118" s="110">
        <v>0</v>
      </c>
      <c r="AJ118" s="110">
        <v>0</v>
      </c>
      <c r="AK118" s="110">
        <v>0</v>
      </c>
      <c r="AL118" s="110">
        <v>0</v>
      </c>
      <c r="AM118" s="111">
        <v>0</v>
      </c>
      <c r="AN118" s="102"/>
      <c r="AO118" s="28"/>
    </row>
    <row r="119" spans="1:41" s="7" customFormat="1" ht="16.5" customHeight="1">
      <c r="A119" s="28"/>
      <c r="B119" s="101"/>
      <c r="C119" s="387" t="s">
        <v>45</v>
      </c>
      <c r="D119" s="110">
        <v>0</v>
      </c>
      <c r="E119" s="110">
        <v>0</v>
      </c>
      <c r="F119" s="110">
        <v>0</v>
      </c>
      <c r="G119" s="110">
        <v>0</v>
      </c>
      <c r="H119" s="110">
        <v>0</v>
      </c>
      <c r="I119" s="110">
        <v>0</v>
      </c>
      <c r="J119" s="110">
        <v>0</v>
      </c>
      <c r="K119" s="110">
        <v>0</v>
      </c>
      <c r="L119" s="110">
        <v>0</v>
      </c>
      <c r="M119" s="110">
        <v>0</v>
      </c>
      <c r="N119" s="110">
        <v>0</v>
      </c>
      <c r="O119" s="110">
        <v>0</v>
      </c>
      <c r="P119" s="110">
        <v>0</v>
      </c>
      <c r="Q119" s="110">
        <v>0</v>
      </c>
      <c r="R119" s="110">
        <v>0</v>
      </c>
      <c r="S119" s="110">
        <v>0</v>
      </c>
      <c r="T119" s="110">
        <v>0</v>
      </c>
      <c r="U119" s="110">
        <v>0</v>
      </c>
      <c r="V119" s="110">
        <v>0</v>
      </c>
      <c r="W119" s="110">
        <v>0</v>
      </c>
      <c r="X119" s="110">
        <v>0</v>
      </c>
      <c r="Y119" s="110">
        <v>0</v>
      </c>
      <c r="Z119" s="110">
        <v>0</v>
      </c>
      <c r="AA119" s="110">
        <v>0</v>
      </c>
      <c r="AB119" s="110">
        <v>0</v>
      </c>
      <c r="AC119" s="471"/>
      <c r="AD119" s="110">
        <v>0</v>
      </c>
      <c r="AE119" s="110">
        <v>0</v>
      </c>
      <c r="AF119" s="110">
        <v>0</v>
      </c>
      <c r="AG119" s="110">
        <v>0</v>
      </c>
      <c r="AH119" s="110">
        <v>0</v>
      </c>
      <c r="AI119" s="110">
        <v>0</v>
      </c>
      <c r="AJ119" s="110">
        <v>0</v>
      </c>
      <c r="AK119" s="110">
        <v>0</v>
      </c>
      <c r="AL119" s="110">
        <v>0</v>
      </c>
      <c r="AM119" s="111">
        <v>0</v>
      </c>
      <c r="AN119" s="102"/>
      <c r="AO119" s="28"/>
    </row>
    <row r="120" spans="1:41" s="7" customFormat="1" ht="16.5" customHeight="1">
      <c r="A120" s="28"/>
      <c r="B120" s="101"/>
      <c r="C120" s="387" t="s">
        <v>46</v>
      </c>
      <c r="D120" s="110">
        <v>0</v>
      </c>
      <c r="E120" s="110">
        <v>0</v>
      </c>
      <c r="F120" s="110">
        <v>0</v>
      </c>
      <c r="G120" s="110">
        <v>0</v>
      </c>
      <c r="H120" s="110">
        <v>0</v>
      </c>
      <c r="I120" s="110">
        <v>0</v>
      </c>
      <c r="J120" s="110">
        <v>0</v>
      </c>
      <c r="K120" s="110">
        <v>0</v>
      </c>
      <c r="L120" s="110">
        <v>0</v>
      </c>
      <c r="M120" s="110">
        <v>0</v>
      </c>
      <c r="N120" s="110">
        <v>0</v>
      </c>
      <c r="O120" s="110">
        <v>0</v>
      </c>
      <c r="P120" s="110">
        <v>0</v>
      </c>
      <c r="Q120" s="110">
        <v>0</v>
      </c>
      <c r="R120" s="110">
        <v>0</v>
      </c>
      <c r="S120" s="110">
        <v>0</v>
      </c>
      <c r="T120" s="110">
        <v>0</v>
      </c>
      <c r="U120" s="110">
        <v>0</v>
      </c>
      <c r="V120" s="110">
        <v>0</v>
      </c>
      <c r="W120" s="110">
        <v>0</v>
      </c>
      <c r="X120" s="110">
        <v>0</v>
      </c>
      <c r="Y120" s="110">
        <v>0</v>
      </c>
      <c r="Z120" s="110">
        <v>0</v>
      </c>
      <c r="AA120" s="110">
        <v>0</v>
      </c>
      <c r="AB120" s="110">
        <v>0</v>
      </c>
      <c r="AC120" s="471"/>
      <c r="AD120" s="110">
        <v>0</v>
      </c>
      <c r="AE120" s="110">
        <v>0</v>
      </c>
      <c r="AF120" s="110">
        <v>0</v>
      </c>
      <c r="AG120" s="110">
        <v>0</v>
      </c>
      <c r="AH120" s="110">
        <v>0</v>
      </c>
      <c r="AI120" s="110">
        <v>0</v>
      </c>
      <c r="AJ120" s="110">
        <v>0</v>
      </c>
      <c r="AK120" s="110">
        <v>0</v>
      </c>
      <c r="AL120" s="110">
        <v>0</v>
      </c>
      <c r="AM120" s="111">
        <v>0</v>
      </c>
      <c r="AN120" s="102"/>
      <c r="AO120" s="28"/>
    </row>
    <row r="121" spans="1:41" s="8" customFormat="1" ht="16.5" customHeight="1">
      <c r="A121" s="25"/>
      <c r="B121" s="117"/>
      <c r="C121" s="388" t="s">
        <v>48</v>
      </c>
      <c r="D121" s="110">
        <v>0</v>
      </c>
      <c r="E121" s="110">
        <v>0</v>
      </c>
      <c r="F121" s="110">
        <v>0</v>
      </c>
      <c r="G121" s="110">
        <v>0</v>
      </c>
      <c r="H121" s="110">
        <v>0</v>
      </c>
      <c r="I121" s="110">
        <v>0</v>
      </c>
      <c r="J121" s="110">
        <v>0</v>
      </c>
      <c r="K121" s="110">
        <v>0</v>
      </c>
      <c r="L121" s="110">
        <v>0</v>
      </c>
      <c r="M121" s="110">
        <v>0</v>
      </c>
      <c r="N121" s="110">
        <v>0</v>
      </c>
      <c r="O121" s="110">
        <v>0</v>
      </c>
      <c r="P121" s="110">
        <v>0</v>
      </c>
      <c r="Q121" s="110">
        <v>0</v>
      </c>
      <c r="R121" s="110">
        <v>0</v>
      </c>
      <c r="S121" s="110">
        <v>0</v>
      </c>
      <c r="T121" s="110">
        <v>0</v>
      </c>
      <c r="U121" s="110">
        <v>0</v>
      </c>
      <c r="V121" s="110">
        <v>0</v>
      </c>
      <c r="W121" s="110">
        <v>0</v>
      </c>
      <c r="X121" s="110">
        <v>0</v>
      </c>
      <c r="Y121" s="110">
        <v>0</v>
      </c>
      <c r="Z121" s="110">
        <v>0</v>
      </c>
      <c r="AA121" s="110">
        <v>0</v>
      </c>
      <c r="AB121" s="110">
        <v>0</v>
      </c>
      <c r="AC121" s="471"/>
      <c r="AD121" s="110">
        <v>0</v>
      </c>
      <c r="AE121" s="110">
        <v>0</v>
      </c>
      <c r="AF121" s="110">
        <v>0</v>
      </c>
      <c r="AG121" s="110">
        <v>0</v>
      </c>
      <c r="AH121" s="110">
        <v>0</v>
      </c>
      <c r="AI121" s="110">
        <v>0</v>
      </c>
      <c r="AJ121" s="110">
        <v>0</v>
      </c>
      <c r="AK121" s="110">
        <v>0</v>
      </c>
      <c r="AL121" s="110">
        <v>0</v>
      </c>
      <c r="AM121" s="111">
        <v>0</v>
      </c>
      <c r="AN121" s="107"/>
      <c r="AO121" s="25"/>
    </row>
    <row r="122" spans="1:41" s="7" customFormat="1" ht="16.5" customHeight="1">
      <c r="A122" s="28"/>
      <c r="B122" s="103"/>
      <c r="C122" s="387" t="s">
        <v>49</v>
      </c>
      <c r="D122" s="110">
        <v>0</v>
      </c>
      <c r="E122" s="110">
        <v>0</v>
      </c>
      <c r="F122" s="110">
        <v>0</v>
      </c>
      <c r="G122" s="110">
        <v>0</v>
      </c>
      <c r="H122" s="110">
        <v>0</v>
      </c>
      <c r="I122" s="110">
        <v>0</v>
      </c>
      <c r="J122" s="110">
        <v>0</v>
      </c>
      <c r="K122" s="110">
        <v>0</v>
      </c>
      <c r="L122" s="110">
        <v>0</v>
      </c>
      <c r="M122" s="110">
        <v>0</v>
      </c>
      <c r="N122" s="110">
        <v>0</v>
      </c>
      <c r="O122" s="110">
        <v>0</v>
      </c>
      <c r="P122" s="110">
        <v>0</v>
      </c>
      <c r="Q122" s="110">
        <v>0</v>
      </c>
      <c r="R122" s="110">
        <v>0</v>
      </c>
      <c r="S122" s="110">
        <v>0</v>
      </c>
      <c r="T122" s="110">
        <v>0</v>
      </c>
      <c r="U122" s="110">
        <v>0</v>
      </c>
      <c r="V122" s="110">
        <v>0</v>
      </c>
      <c r="W122" s="110">
        <v>0</v>
      </c>
      <c r="X122" s="110">
        <v>0</v>
      </c>
      <c r="Y122" s="110">
        <v>0</v>
      </c>
      <c r="Z122" s="110">
        <v>0</v>
      </c>
      <c r="AA122" s="110">
        <v>0</v>
      </c>
      <c r="AB122" s="110">
        <v>0</v>
      </c>
      <c r="AC122" s="471"/>
      <c r="AD122" s="110">
        <v>0</v>
      </c>
      <c r="AE122" s="110">
        <v>0</v>
      </c>
      <c r="AF122" s="110">
        <v>0</v>
      </c>
      <c r="AG122" s="110">
        <v>0</v>
      </c>
      <c r="AH122" s="110">
        <v>0</v>
      </c>
      <c r="AI122" s="110">
        <v>0</v>
      </c>
      <c r="AJ122" s="110">
        <v>0</v>
      </c>
      <c r="AK122" s="110">
        <v>0</v>
      </c>
      <c r="AL122" s="110">
        <v>0</v>
      </c>
      <c r="AM122" s="111">
        <v>0</v>
      </c>
      <c r="AN122" s="102"/>
      <c r="AO122" s="28"/>
    </row>
    <row r="123" spans="1:41" s="7" customFormat="1" ht="16.5" customHeight="1">
      <c r="A123" s="28"/>
      <c r="B123" s="103"/>
      <c r="C123" s="387" t="s">
        <v>50</v>
      </c>
      <c r="D123" s="110">
        <v>0</v>
      </c>
      <c r="E123" s="110">
        <v>0</v>
      </c>
      <c r="F123" s="110">
        <v>0</v>
      </c>
      <c r="G123" s="110">
        <v>0</v>
      </c>
      <c r="H123" s="110">
        <v>0</v>
      </c>
      <c r="I123" s="110">
        <v>0</v>
      </c>
      <c r="J123" s="110">
        <v>0</v>
      </c>
      <c r="K123" s="110">
        <v>0</v>
      </c>
      <c r="L123" s="110">
        <v>0</v>
      </c>
      <c r="M123" s="110">
        <v>0</v>
      </c>
      <c r="N123" s="110">
        <v>0</v>
      </c>
      <c r="O123" s="110">
        <v>0</v>
      </c>
      <c r="P123" s="110">
        <v>0</v>
      </c>
      <c r="Q123" s="110">
        <v>0</v>
      </c>
      <c r="R123" s="110">
        <v>0</v>
      </c>
      <c r="S123" s="110">
        <v>0</v>
      </c>
      <c r="T123" s="110">
        <v>0</v>
      </c>
      <c r="U123" s="110">
        <v>0</v>
      </c>
      <c r="V123" s="110">
        <v>0</v>
      </c>
      <c r="W123" s="110">
        <v>0</v>
      </c>
      <c r="X123" s="110">
        <v>0</v>
      </c>
      <c r="Y123" s="110">
        <v>0</v>
      </c>
      <c r="Z123" s="110">
        <v>0</v>
      </c>
      <c r="AA123" s="110">
        <v>0</v>
      </c>
      <c r="AB123" s="110">
        <v>0</v>
      </c>
      <c r="AC123" s="471"/>
      <c r="AD123" s="110">
        <v>0</v>
      </c>
      <c r="AE123" s="110">
        <v>0</v>
      </c>
      <c r="AF123" s="110">
        <v>0</v>
      </c>
      <c r="AG123" s="110">
        <v>0</v>
      </c>
      <c r="AH123" s="110">
        <v>0</v>
      </c>
      <c r="AI123" s="110">
        <v>0</v>
      </c>
      <c r="AJ123" s="110">
        <v>0</v>
      </c>
      <c r="AK123" s="110">
        <v>0</v>
      </c>
      <c r="AL123" s="110">
        <v>0</v>
      </c>
      <c r="AM123" s="111">
        <v>0</v>
      </c>
      <c r="AN123" s="102"/>
      <c r="AO123" s="28"/>
    </row>
    <row r="124" spans="1:41" s="7" customFormat="1" ht="16.5" customHeight="1">
      <c r="A124" s="28"/>
      <c r="B124" s="103"/>
      <c r="C124" s="387" t="s">
        <v>51</v>
      </c>
      <c r="D124" s="110">
        <v>0</v>
      </c>
      <c r="E124" s="110">
        <v>0</v>
      </c>
      <c r="F124" s="110">
        <v>0</v>
      </c>
      <c r="G124" s="110">
        <v>0</v>
      </c>
      <c r="H124" s="110">
        <v>0</v>
      </c>
      <c r="I124" s="110">
        <v>0</v>
      </c>
      <c r="J124" s="110">
        <v>0</v>
      </c>
      <c r="K124" s="110">
        <v>0</v>
      </c>
      <c r="L124" s="110">
        <v>0</v>
      </c>
      <c r="M124" s="110">
        <v>0</v>
      </c>
      <c r="N124" s="110">
        <v>0</v>
      </c>
      <c r="O124" s="110">
        <v>0</v>
      </c>
      <c r="P124" s="110">
        <v>0</v>
      </c>
      <c r="Q124" s="110">
        <v>0</v>
      </c>
      <c r="R124" s="110">
        <v>0</v>
      </c>
      <c r="S124" s="110">
        <v>0</v>
      </c>
      <c r="T124" s="110">
        <v>0</v>
      </c>
      <c r="U124" s="110">
        <v>0</v>
      </c>
      <c r="V124" s="110">
        <v>0</v>
      </c>
      <c r="W124" s="110">
        <v>0</v>
      </c>
      <c r="X124" s="110">
        <v>0</v>
      </c>
      <c r="Y124" s="110">
        <v>0</v>
      </c>
      <c r="Z124" s="110">
        <v>0</v>
      </c>
      <c r="AA124" s="110">
        <v>0</v>
      </c>
      <c r="AB124" s="110">
        <v>0</v>
      </c>
      <c r="AC124" s="471"/>
      <c r="AD124" s="110">
        <v>0</v>
      </c>
      <c r="AE124" s="110">
        <v>0</v>
      </c>
      <c r="AF124" s="110">
        <v>0</v>
      </c>
      <c r="AG124" s="110">
        <v>0</v>
      </c>
      <c r="AH124" s="110">
        <v>0</v>
      </c>
      <c r="AI124" s="110">
        <v>0</v>
      </c>
      <c r="AJ124" s="110">
        <v>0</v>
      </c>
      <c r="AK124" s="110">
        <v>0</v>
      </c>
      <c r="AL124" s="110">
        <v>0</v>
      </c>
      <c r="AM124" s="111">
        <v>0</v>
      </c>
      <c r="AN124" s="102"/>
      <c r="AO124" s="28"/>
    </row>
    <row r="125" spans="1:41" s="7" customFormat="1" ht="16.5" customHeight="1">
      <c r="A125" s="28"/>
      <c r="B125" s="103"/>
      <c r="C125" s="392" t="s">
        <v>52</v>
      </c>
      <c r="D125" s="110">
        <v>0</v>
      </c>
      <c r="E125" s="110">
        <v>0</v>
      </c>
      <c r="F125" s="110">
        <v>0</v>
      </c>
      <c r="G125" s="110">
        <v>0</v>
      </c>
      <c r="H125" s="110">
        <v>0</v>
      </c>
      <c r="I125" s="110">
        <v>0</v>
      </c>
      <c r="J125" s="110">
        <v>0</v>
      </c>
      <c r="K125" s="110">
        <v>0</v>
      </c>
      <c r="L125" s="110">
        <v>0</v>
      </c>
      <c r="M125" s="110">
        <v>0</v>
      </c>
      <c r="N125" s="110">
        <v>0</v>
      </c>
      <c r="O125" s="110">
        <v>0</v>
      </c>
      <c r="P125" s="110">
        <v>0</v>
      </c>
      <c r="Q125" s="110">
        <v>0</v>
      </c>
      <c r="R125" s="110">
        <v>0</v>
      </c>
      <c r="S125" s="110">
        <v>0</v>
      </c>
      <c r="T125" s="110">
        <v>0</v>
      </c>
      <c r="U125" s="110">
        <v>0</v>
      </c>
      <c r="V125" s="110">
        <v>0</v>
      </c>
      <c r="W125" s="110">
        <v>0</v>
      </c>
      <c r="X125" s="110">
        <v>0</v>
      </c>
      <c r="Y125" s="110">
        <v>0</v>
      </c>
      <c r="Z125" s="110">
        <v>0</v>
      </c>
      <c r="AA125" s="110">
        <v>0</v>
      </c>
      <c r="AB125" s="110">
        <v>0</v>
      </c>
      <c r="AC125" s="471"/>
      <c r="AD125" s="110">
        <v>0</v>
      </c>
      <c r="AE125" s="110">
        <v>0</v>
      </c>
      <c r="AF125" s="110">
        <v>0</v>
      </c>
      <c r="AG125" s="110">
        <v>0</v>
      </c>
      <c r="AH125" s="110">
        <v>0</v>
      </c>
      <c r="AI125" s="110">
        <v>0</v>
      </c>
      <c r="AJ125" s="110">
        <v>0</v>
      </c>
      <c r="AK125" s="110">
        <v>0</v>
      </c>
      <c r="AL125" s="110">
        <v>0</v>
      </c>
      <c r="AM125" s="111">
        <v>0</v>
      </c>
      <c r="AN125" s="102"/>
      <c r="AO125" s="28"/>
    </row>
    <row r="126" spans="1:41" s="7" customFormat="1" ht="16.5" customHeight="1">
      <c r="A126" s="28"/>
      <c r="B126" s="103"/>
      <c r="C126" s="388" t="s">
        <v>53</v>
      </c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471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1"/>
      <c r="AN126" s="102"/>
      <c r="AO126" s="28"/>
    </row>
    <row r="127" spans="1:41" s="8" customFormat="1" ht="16.5" customHeight="1">
      <c r="A127" s="25"/>
      <c r="B127" s="117"/>
      <c r="C127" s="385" t="s">
        <v>54</v>
      </c>
      <c r="D127" s="110">
        <v>0</v>
      </c>
      <c r="E127" s="110">
        <v>0</v>
      </c>
      <c r="F127" s="110">
        <v>0</v>
      </c>
      <c r="G127" s="110">
        <v>0</v>
      </c>
      <c r="H127" s="110">
        <v>0</v>
      </c>
      <c r="I127" s="110">
        <v>0</v>
      </c>
      <c r="J127" s="110">
        <v>4.5789999999999997E-2</v>
      </c>
      <c r="K127" s="110">
        <v>0</v>
      </c>
      <c r="L127" s="110">
        <v>0</v>
      </c>
      <c r="M127" s="110">
        <v>0</v>
      </c>
      <c r="N127" s="110">
        <v>0</v>
      </c>
      <c r="O127" s="110">
        <v>0</v>
      </c>
      <c r="P127" s="110">
        <v>4.1372549999999997</v>
      </c>
      <c r="Q127" s="110">
        <v>0</v>
      </c>
      <c r="R127" s="110">
        <v>0</v>
      </c>
      <c r="S127" s="110">
        <v>0</v>
      </c>
      <c r="T127" s="110">
        <v>0</v>
      </c>
      <c r="U127" s="110">
        <v>0</v>
      </c>
      <c r="V127" s="110">
        <v>0</v>
      </c>
      <c r="W127" s="110">
        <v>0</v>
      </c>
      <c r="X127" s="110">
        <v>0</v>
      </c>
      <c r="Y127" s="110">
        <v>0</v>
      </c>
      <c r="Z127" s="110">
        <v>0</v>
      </c>
      <c r="AA127" s="110">
        <v>0</v>
      </c>
      <c r="AB127" s="110">
        <v>0</v>
      </c>
      <c r="AC127" s="471"/>
      <c r="AD127" s="110">
        <v>0</v>
      </c>
      <c r="AE127" s="110">
        <v>0</v>
      </c>
      <c r="AF127" s="110">
        <v>0</v>
      </c>
      <c r="AG127" s="110">
        <v>0</v>
      </c>
      <c r="AH127" s="110">
        <v>0</v>
      </c>
      <c r="AI127" s="110">
        <v>0</v>
      </c>
      <c r="AJ127" s="110">
        <v>0</v>
      </c>
      <c r="AK127" s="110">
        <v>0</v>
      </c>
      <c r="AL127" s="110">
        <v>0</v>
      </c>
      <c r="AM127" s="111">
        <v>0</v>
      </c>
      <c r="AN127" s="107"/>
      <c r="AO127" s="25"/>
    </row>
    <row r="128" spans="1:41" s="11" customFormat="1" ht="16.5" customHeight="1">
      <c r="A128" s="38"/>
      <c r="B128" s="118"/>
      <c r="C128" s="387" t="s">
        <v>45</v>
      </c>
      <c r="D128" s="437">
        <v>0</v>
      </c>
      <c r="E128" s="437">
        <v>0</v>
      </c>
      <c r="F128" s="437">
        <v>0</v>
      </c>
      <c r="G128" s="437">
        <v>0</v>
      </c>
      <c r="H128" s="437">
        <v>0</v>
      </c>
      <c r="I128" s="437">
        <v>0</v>
      </c>
      <c r="J128" s="437">
        <v>4.5789999999999997E-2</v>
      </c>
      <c r="K128" s="437">
        <v>0</v>
      </c>
      <c r="L128" s="437">
        <v>0</v>
      </c>
      <c r="M128" s="437">
        <v>0</v>
      </c>
      <c r="N128" s="437">
        <v>0</v>
      </c>
      <c r="O128" s="437">
        <v>0</v>
      </c>
      <c r="P128" s="437">
        <v>4.1372549999999997</v>
      </c>
      <c r="Q128" s="437">
        <v>0</v>
      </c>
      <c r="R128" s="437">
        <v>0</v>
      </c>
      <c r="S128" s="437">
        <v>0</v>
      </c>
      <c r="T128" s="437">
        <v>0</v>
      </c>
      <c r="U128" s="437">
        <v>0</v>
      </c>
      <c r="V128" s="437">
        <v>0</v>
      </c>
      <c r="W128" s="437">
        <v>0</v>
      </c>
      <c r="X128" s="437">
        <v>0</v>
      </c>
      <c r="Y128" s="437">
        <v>0</v>
      </c>
      <c r="Z128" s="437">
        <v>0</v>
      </c>
      <c r="AA128" s="437">
        <v>0</v>
      </c>
      <c r="AB128" s="437">
        <v>0</v>
      </c>
      <c r="AC128" s="472"/>
      <c r="AD128" s="437">
        <v>0</v>
      </c>
      <c r="AE128" s="437">
        <v>0</v>
      </c>
      <c r="AF128" s="437">
        <v>0</v>
      </c>
      <c r="AG128" s="437">
        <v>0</v>
      </c>
      <c r="AH128" s="437">
        <v>0</v>
      </c>
      <c r="AI128" s="437">
        <v>0</v>
      </c>
      <c r="AJ128" s="437">
        <v>0</v>
      </c>
      <c r="AK128" s="437">
        <v>0</v>
      </c>
      <c r="AL128" s="437">
        <v>0</v>
      </c>
      <c r="AM128" s="497">
        <v>0</v>
      </c>
      <c r="AN128" s="119"/>
      <c r="AO128" s="38"/>
    </row>
    <row r="129" spans="1:41" s="7" customFormat="1" ht="16.5" customHeight="1">
      <c r="A129" s="28"/>
      <c r="B129" s="103"/>
      <c r="C129" s="387" t="s">
        <v>46</v>
      </c>
      <c r="D129" s="110">
        <v>0</v>
      </c>
      <c r="E129" s="110">
        <v>0</v>
      </c>
      <c r="F129" s="110">
        <v>0</v>
      </c>
      <c r="G129" s="110">
        <v>0</v>
      </c>
      <c r="H129" s="110">
        <v>0</v>
      </c>
      <c r="I129" s="110">
        <v>0</v>
      </c>
      <c r="J129" s="110">
        <v>0</v>
      </c>
      <c r="K129" s="110">
        <v>0</v>
      </c>
      <c r="L129" s="110">
        <v>0</v>
      </c>
      <c r="M129" s="110">
        <v>0</v>
      </c>
      <c r="N129" s="110">
        <v>0</v>
      </c>
      <c r="O129" s="110">
        <v>0</v>
      </c>
      <c r="P129" s="110">
        <v>0</v>
      </c>
      <c r="Q129" s="110">
        <v>0</v>
      </c>
      <c r="R129" s="110">
        <v>0</v>
      </c>
      <c r="S129" s="110">
        <v>0</v>
      </c>
      <c r="T129" s="110">
        <v>0</v>
      </c>
      <c r="U129" s="110">
        <v>0</v>
      </c>
      <c r="V129" s="110">
        <v>0</v>
      </c>
      <c r="W129" s="110">
        <v>0</v>
      </c>
      <c r="X129" s="110">
        <v>0</v>
      </c>
      <c r="Y129" s="110">
        <v>0</v>
      </c>
      <c r="Z129" s="110">
        <v>0</v>
      </c>
      <c r="AA129" s="110">
        <v>0</v>
      </c>
      <c r="AB129" s="110">
        <v>0</v>
      </c>
      <c r="AC129" s="471"/>
      <c r="AD129" s="110">
        <v>0</v>
      </c>
      <c r="AE129" s="110">
        <v>0</v>
      </c>
      <c r="AF129" s="110">
        <v>0</v>
      </c>
      <c r="AG129" s="110">
        <v>0</v>
      </c>
      <c r="AH129" s="110">
        <v>0</v>
      </c>
      <c r="AI129" s="110">
        <v>0</v>
      </c>
      <c r="AJ129" s="110">
        <v>0</v>
      </c>
      <c r="AK129" s="110">
        <v>0</v>
      </c>
      <c r="AL129" s="110">
        <v>0</v>
      </c>
      <c r="AM129" s="111">
        <v>0</v>
      </c>
      <c r="AN129" s="102"/>
      <c r="AO129" s="28"/>
    </row>
    <row r="130" spans="1:41" s="8" customFormat="1" ht="24.95" customHeight="1">
      <c r="A130" s="25"/>
      <c r="B130" s="120"/>
      <c r="C130" s="385" t="s">
        <v>55</v>
      </c>
      <c r="D130" s="112">
        <f>+SUM(D127,D118,D115)</f>
        <v>0</v>
      </c>
      <c r="E130" s="112">
        <f t="shared" ref="E130:K130" si="10">+SUM(E127,E118,E115)</f>
        <v>0</v>
      </c>
      <c r="F130" s="112">
        <f t="shared" si="10"/>
        <v>0</v>
      </c>
      <c r="G130" s="112">
        <f t="shared" si="10"/>
        <v>0</v>
      </c>
      <c r="H130" s="112">
        <f t="shared" si="10"/>
        <v>0</v>
      </c>
      <c r="I130" s="112">
        <f t="shared" si="10"/>
        <v>0</v>
      </c>
      <c r="J130" s="112">
        <f t="shared" si="10"/>
        <v>4.5789999999999997E-2</v>
      </c>
      <c r="K130" s="112">
        <f t="shared" si="10"/>
        <v>0</v>
      </c>
      <c r="L130" s="112">
        <f t="shared" ref="L130:AM130" si="11">+SUM(L127,L118,L115)</f>
        <v>0</v>
      </c>
      <c r="M130" s="112">
        <f t="shared" si="11"/>
        <v>0</v>
      </c>
      <c r="N130" s="112">
        <f t="shared" si="11"/>
        <v>0</v>
      </c>
      <c r="O130" s="112">
        <f t="shared" si="11"/>
        <v>0</v>
      </c>
      <c r="P130" s="112">
        <f t="shared" si="11"/>
        <v>4.1372549999999997</v>
      </c>
      <c r="Q130" s="112">
        <f t="shared" si="11"/>
        <v>0</v>
      </c>
      <c r="R130" s="112">
        <f t="shared" si="11"/>
        <v>0</v>
      </c>
      <c r="S130" s="112">
        <f t="shared" si="11"/>
        <v>0</v>
      </c>
      <c r="T130" s="112">
        <f t="shared" si="11"/>
        <v>0</v>
      </c>
      <c r="U130" s="112">
        <f t="shared" si="11"/>
        <v>0</v>
      </c>
      <c r="V130" s="112">
        <f t="shared" si="11"/>
        <v>0</v>
      </c>
      <c r="W130" s="112">
        <f t="shared" si="11"/>
        <v>0</v>
      </c>
      <c r="X130" s="112">
        <f t="shared" si="11"/>
        <v>0</v>
      </c>
      <c r="Y130" s="112">
        <f t="shared" si="11"/>
        <v>0</v>
      </c>
      <c r="Z130" s="112">
        <f t="shared" si="11"/>
        <v>0</v>
      </c>
      <c r="AA130" s="112">
        <f t="shared" si="11"/>
        <v>0</v>
      </c>
      <c r="AB130" s="112">
        <f t="shared" si="11"/>
        <v>0</v>
      </c>
      <c r="AC130" s="473"/>
      <c r="AD130" s="112">
        <f t="shared" si="11"/>
        <v>0</v>
      </c>
      <c r="AE130" s="112">
        <f t="shared" si="11"/>
        <v>0</v>
      </c>
      <c r="AF130" s="112">
        <f t="shared" si="11"/>
        <v>0</v>
      </c>
      <c r="AG130" s="112">
        <f t="shared" si="11"/>
        <v>0</v>
      </c>
      <c r="AH130" s="112">
        <f t="shared" si="11"/>
        <v>0</v>
      </c>
      <c r="AI130" s="112">
        <f t="shared" si="11"/>
        <v>0</v>
      </c>
      <c r="AJ130" s="112">
        <f t="shared" si="11"/>
        <v>0</v>
      </c>
      <c r="AK130" s="112">
        <f t="shared" si="11"/>
        <v>0</v>
      </c>
      <c r="AL130" s="112">
        <f t="shared" si="11"/>
        <v>0</v>
      </c>
      <c r="AM130" s="85">
        <f t="shared" si="11"/>
        <v>0</v>
      </c>
      <c r="AN130" s="107"/>
      <c r="AO130" s="25"/>
    </row>
    <row r="131" spans="1:41" s="176" customFormat="1" ht="16.5" customHeight="1">
      <c r="A131" s="170"/>
      <c r="B131" s="167"/>
      <c r="C131" s="432" t="s">
        <v>56</v>
      </c>
      <c r="D131" s="438">
        <v>0</v>
      </c>
      <c r="E131" s="438">
        <v>0</v>
      </c>
      <c r="F131" s="438">
        <v>0</v>
      </c>
      <c r="G131" s="438">
        <v>0</v>
      </c>
      <c r="H131" s="438">
        <v>0</v>
      </c>
      <c r="I131" s="438">
        <v>0</v>
      </c>
      <c r="J131" s="438">
        <v>0</v>
      </c>
      <c r="K131" s="438">
        <v>0</v>
      </c>
      <c r="L131" s="438">
        <v>0</v>
      </c>
      <c r="M131" s="438">
        <v>0</v>
      </c>
      <c r="N131" s="438">
        <v>0</v>
      </c>
      <c r="O131" s="438">
        <v>0</v>
      </c>
      <c r="P131" s="438">
        <v>0</v>
      </c>
      <c r="Q131" s="438">
        <v>0</v>
      </c>
      <c r="R131" s="438">
        <v>0</v>
      </c>
      <c r="S131" s="438">
        <v>0</v>
      </c>
      <c r="T131" s="438">
        <v>0</v>
      </c>
      <c r="U131" s="438">
        <v>0</v>
      </c>
      <c r="V131" s="438">
        <v>0</v>
      </c>
      <c r="W131" s="438">
        <v>0</v>
      </c>
      <c r="X131" s="438">
        <v>0</v>
      </c>
      <c r="Y131" s="438">
        <v>0</v>
      </c>
      <c r="Z131" s="438">
        <v>0</v>
      </c>
      <c r="AA131" s="438">
        <v>0</v>
      </c>
      <c r="AB131" s="438">
        <v>0</v>
      </c>
      <c r="AC131" s="480"/>
      <c r="AD131" s="438">
        <v>0</v>
      </c>
      <c r="AE131" s="438">
        <v>0</v>
      </c>
      <c r="AF131" s="438">
        <v>0</v>
      </c>
      <c r="AG131" s="438">
        <v>0</v>
      </c>
      <c r="AH131" s="438">
        <v>0</v>
      </c>
      <c r="AI131" s="438">
        <v>0</v>
      </c>
      <c r="AJ131" s="438">
        <v>0</v>
      </c>
      <c r="AK131" s="438">
        <v>0</v>
      </c>
      <c r="AL131" s="438">
        <v>0</v>
      </c>
      <c r="AM131" s="484">
        <v>0</v>
      </c>
      <c r="AN131" s="173"/>
      <c r="AO131" s="170"/>
    </row>
    <row r="132" spans="1:41" s="176" customFormat="1" ht="16.5" customHeight="1">
      <c r="A132" s="170"/>
      <c r="B132" s="167"/>
      <c r="C132" s="432" t="s">
        <v>57</v>
      </c>
      <c r="D132" s="438">
        <v>0</v>
      </c>
      <c r="E132" s="438">
        <v>0</v>
      </c>
      <c r="F132" s="438">
        <v>0</v>
      </c>
      <c r="G132" s="438">
        <v>0</v>
      </c>
      <c r="H132" s="438">
        <v>0</v>
      </c>
      <c r="I132" s="438">
        <v>0</v>
      </c>
      <c r="J132" s="438">
        <v>4.5789999999999997E-2</v>
      </c>
      <c r="K132" s="438">
        <v>0</v>
      </c>
      <c r="L132" s="438">
        <v>0</v>
      </c>
      <c r="M132" s="438">
        <v>0</v>
      </c>
      <c r="N132" s="438">
        <v>0</v>
      </c>
      <c r="O132" s="438">
        <v>0</v>
      </c>
      <c r="P132" s="438">
        <v>4.5789999999999997E-2</v>
      </c>
      <c r="Q132" s="438">
        <v>0</v>
      </c>
      <c r="R132" s="438">
        <v>0</v>
      </c>
      <c r="S132" s="438">
        <v>0</v>
      </c>
      <c r="T132" s="438">
        <v>0</v>
      </c>
      <c r="U132" s="438">
        <v>0</v>
      </c>
      <c r="V132" s="438">
        <v>0</v>
      </c>
      <c r="W132" s="438">
        <v>0</v>
      </c>
      <c r="X132" s="438">
        <v>0</v>
      </c>
      <c r="Y132" s="438">
        <v>0</v>
      </c>
      <c r="Z132" s="438">
        <v>0</v>
      </c>
      <c r="AA132" s="438">
        <v>0</v>
      </c>
      <c r="AB132" s="438">
        <v>0</v>
      </c>
      <c r="AC132" s="480"/>
      <c r="AD132" s="438">
        <v>0</v>
      </c>
      <c r="AE132" s="438">
        <v>0</v>
      </c>
      <c r="AF132" s="438">
        <v>0</v>
      </c>
      <c r="AG132" s="438">
        <v>0</v>
      </c>
      <c r="AH132" s="438">
        <v>0</v>
      </c>
      <c r="AI132" s="438">
        <v>0</v>
      </c>
      <c r="AJ132" s="438">
        <v>0</v>
      </c>
      <c r="AK132" s="438">
        <v>0</v>
      </c>
      <c r="AL132" s="438">
        <v>0</v>
      </c>
      <c r="AM132" s="484">
        <v>0</v>
      </c>
      <c r="AN132" s="173"/>
      <c r="AO132" s="174"/>
    </row>
    <row r="133" spans="1:41" s="8" customFormat="1" ht="24.95" customHeight="1">
      <c r="A133" s="25"/>
      <c r="B133" s="106"/>
      <c r="C133" s="390" t="s">
        <v>69</v>
      </c>
      <c r="D133" s="80">
        <f t="shared" ref="D133:AM133" si="12">+D130+D111</f>
        <v>0</v>
      </c>
      <c r="E133" s="80">
        <f t="shared" si="12"/>
        <v>0</v>
      </c>
      <c r="F133" s="80">
        <f t="shared" si="12"/>
        <v>0</v>
      </c>
      <c r="G133" s="80">
        <f t="shared" si="12"/>
        <v>0</v>
      </c>
      <c r="H133" s="80">
        <f t="shared" si="12"/>
        <v>0</v>
      </c>
      <c r="I133" s="80">
        <f t="shared" si="12"/>
        <v>0</v>
      </c>
      <c r="J133" s="80">
        <f t="shared" si="12"/>
        <v>9.1579999999999995E-2</v>
      </c>
      <c r="K133" s="80">
        <f t="shared" si="12"/>
        <v>0</v>
      </c>
      <c r="L133" s="80">
        <f t="shared" si="12"/>
        <v>0</v>
      </c>
      <c r="M133" s="80">
        <f t="shared" si="12"/>
        <v>0</v>
      </c>
      <c r="N133" s="80">
        <f t="shared" si="12"/>
        <v>0</v>
      </c>
      <c r="O133" s="80">
        <f t="shared" si="12"/>
        <v>0</v>
      </c>
      <c r="P133" s="80">
        <f t="shared" si="12"/>
        <v>4.1830449999999999</v>
      </c>
      <c r="Q133" s="80">
        <f t="shared" si="12"/>
        <v>0</v>
      </c>
      <c r="R133" s="80">
        <f t="shared" si="12"/>
        <v>0</v>
      </c>
      <c r="S133" s="80">
        <f t="shared" si="12"/>
        <v>0</v>
      </c>
      <c r="T133" s="80">
        <f t="shared" si="12"/>
        <v>0</v>
      </c>
      <c r="U133" s="80">
        <f t="shared" si="12"/>
        <v>0</v>
      </c>
      <c r="V133" s="80">
        <f t="shared" si="12"/>
        <v>0</v>
      </c>
      <c r="W133" s="80">
        <f t="shared" si="12"/>
        <v>0</v>
      </c>
      <c r="X133" s="80">
        <f t="shared" si="12"/>
        <v>0</v>
      </c>
      <c r="Y133" s="80">
        <f t="shared" si="12"/>
        <v>0</v>
      </c>
      <c r="Z133" s="80">
        <f t="shared" si="12"/>
        <v>0</v>
      </c>
      <c r="AA133" s="80">
        <f t="shared" si="12"/>
        <v>0</v>
      </c>
      <c r="AB133" s="80">
        <f t="shared" si="12"/>
        <v>0</v>
      </c>
      <c r="AC133" s="483"/>
      <c r="AD133" s="80">
        <f t="shared" si="12"/>
        <v>0</v>
      </c>
      <c r="AE133" s="80">
        <f t="shared" si="12"/>
        <v>0</v>
      </c>
      <c r="AF133" s="80">
        <f t="shared" si="12"/>
        <v>0</v>
      </c>
      <c r="AG133" s="80">
        <f t="shared" si="12"/>
        <v>0</v>
      </c>
      <c r="AH133" s="80">
        <f t="shared" si="12"/>
        <v>0</v>
      </c>
      <c r="AI133" s="80">
        <f t="shared" si="12"/>
        <v>0</v>
      </c>
      <c r="AJ133" s="80">
        <f t="shared" si="12"/>
        <v>0</v>
      </c>
      <c r="AK133" s="80">
        <f t="shared" si="12"/>
        <v>0</v>
      </c>
      <c r="AL133" s="80">
        <f t="shared" si="12"/>
        <v>0</v>
      </c>
      <c r="AM133" s="82">
        <f t="shared" si="12"/>
        <v>0</v>
      </c>
      <c r="AN133" s="107"/>
      <c r="AO133" s="42"/>
    </row>
    <row r="134" spans="1:41" s="8" customFormat="1" ht="36.950000000000003" customHeight="1">
      <c r="A134" s="25"/>
      <c r="B134" s="106"/>
      <c r="C134" s="390" t="s">
        <v>70</v>
      </c>
      <c r="D134" s="80">
        <f t="shared" ref="D134:AM134" si="13">+D25+D44+D68+D91+D133</f>
        <v>0</v>
      </c>
      <c r="E134" s="80">
        <f t="shared" si="13"/>
        <v>82.894680199999954</v>
      </c>
      <c r="F134" s="80">
        <f t="shared" si="13"/>
        <v>26.506566472707366</v>
      </c>
      <c r="G134" s="80">
        <f t="shared" si="13"/>
        <v>0</v>
      </c>
      <c r="H134" s="80">
        <f t="shared" si="13"/>
        <v>0</v>
      </c>
      <c r="I134" s="80">
        <f t="shared" si="13"/>
        <v>27.452412423821688</v>
      </c>
      <c r="J134" s="80">
        <f t="shared" si="13"/>
        <v>126.73857264583476</v>
      </c>
      <c r="K134" s="80">
        <f t="shared" si="13"/>
        <v>0</v>
      </c>
      <c r="L134" s="80">
        <f t="shared" si="13"/>
        <v>11.922290817390525</v>
      </c>
      <c r="M134" s="80">
        <f t="shared" si="13"/>
        <v>0</v>
      </c>
      <c r="N134" s="80">
        <f t="shared" si="13"/>
        <v>3391.883840709072</v>
      </c>
      <c r="O134" s="80">
        <f t="shared" si="13"/>
        <v>175.16181898811493</v>
      </c>
      <c r="P134" s="80">
        <f t="shared" si="13"/>
        <v>605.96111621260752</v>
      </c>
      <c r="Q134" s="80">
        <f t="shared" si="13"/>
        <v>0</v>
      </c>
      <c r="R134" s="80">
        <f t="shared" si="13"/>
        <v>982.05730816921016</v>
      </c>
      <c r="S134" s="80">
        <f t="shared" si="13"/>
        <v>0</v>
      </c>
      <c r="T134" s="80">
        <f t="shared" si="13"/>
        <v>6.7607999999999991E-4</v>
      </c>
      <c r="U134" s="80">
        <f t="shared" si="13"/>
        <v>8.5176999999999989E-2</v>
      </c>
      <c r="V134" s="80">
        <f t="shared" si="13"/>
        <v>0</v>
      </c>
      <c r="W134" s="80">
        <f t="shared" si="13"/>
        <v>2.1087789301862725E-2</v>
      </c>
      <c r="X134" s="80">
        <f t="shared" si="13"/>
        <v>0</v>
      </c>
      <c r="Y134" s="80">
        <f t="shared" si="13"/>
        <v>167.86686338548282</v>
      </c>
      <c r="Z134" s="80">
        <f t="shared" si="13"/>
        <v>19.026453</v>
      </c>
      <c r="AA134" s="80">
        <f t="shared" si="13"/>
        <v>0</v>
      </c>
      <c r="AB134" s="80">
        <f t="shared" si="13"/>
        <v>0</v>
      </c>
      <c r="AC134" s="483"/>
      <c r="AD134" s="80">
        <f t="shared" si="13"/>
        <v>260.7126620054745</v>
      </c>
      <c r="AE134" s="80">
        <f t="shared" si="13"/>
        <v>104.41167713707571</v>
      </c>
      <c r="AF134" s="80">
        <f t="shared" si="13"/>
        <v>0</v>
      </c>
      <c r="AG134" s="80">
        <f t="shared" si="13"/>
        <v>14.218042524632038</v>
      </c>
      <c r="AH134" s="80">
        <f t="shared" si="13"/>
        <v>0.349325</v>
      </c>
      <c r="AI134" s="80">
        <f t="shared" si="13"/>
        <v>0.97944932000000007</v>
      </c>
      <c r="AJ134" s="80">
        <f t="shared" si="13"/>
        <v>104.29720363897343</v>
      </c>
      <c r="AK134" s="80">
        <f t="shared" si="13"/>
        <v>0</v>
      </c>
      <c r="AL134" s="80">
        <f t="shared" si="13"/>
        <v>1.1784326236105369</v>
      </c>
      <c r="AM134" s="82">
        <f t="shared" si="13"/>
        <v>16.067146708799999</v>
      </c>
      <c r="AN134" s="107"/>
      <c r="AO134" s="42"/>
    </row>
    <row r="135" spans="1:41" s="176" customFormat="1" ht="16.5" customHeight="1">
      <c r="A135" s="170"/>
      <c r="B135" s="167"/>
      <c r="C135" s="432" t="s">
        <v>56</v>
      </c>
      <c r="D135" s="441">
        <f t="shared" ref="D135:AM135" si="14">+D26+D45+D69+D92+D112+D131</f>
        <v>0</v>
      </c>
      <c r="E135" s="441">
        <f t="shared" si="14"/>
        <v>0</v>
      </c>
      <c r="F135" s="441">
        <f t="shared" si="14"/>
        <v>0</v>
      </c>
      <c r="G135" s="441">
        <f t="shared" si="14"/>
        <v>0</v>
      </c>
      <c r="H135" s="441">
        <f t="shared" si="14"/>
        <v>0</v>
      </c>
      <c r="I135" s="441">
        <f t="shared" si="14"/>
        <v>0</v>
      </c>
      <c r="J135" s="441">
        <f t="shared" si="14"/>
        <v>0</v>
      </c>
      <c r="K135" s="441">
        <f t="shared" si="14"/>
        <v>0</v>
      </c>
      <c r="L135" s="441">
        <f t="shared" si="14"/>
        <v>0</v>
      </c>
      <c r="M135" s="441">
        <f t="shared" si="14"/>
        <v>0</v>
      </c>
      <c r="N135" s="441">
        <f t="shared" si="14"/>
        <v>0</v>
      </c>
      <c r="O135" s="441">
        <f t="shared" si="14"/>
        <v>0</v>
      </c>
      <c r="P135" s="441">
        <f t="shared" si="14"/>
        <v>0</v>
      </c>
      <c r="Q135" s="441">
        <f t="shared" si="14"/>
        <v>0</v>
      </c>
      <c r="R135" s="441">
        <f t="shared" si="14"/>
        <v>0</v>
      </c>
      <c r="S135" s="441">
        <f t="shared" si="14"/>
        <v>0</v>
      </c>
      <c r="T135" s="441">
        <f t="shared" si="14"/>
        <v>0</v>
      </c>
      <c r="U135" s="441">
        <f t="shared" si="14"/>
        <v>0</v>
      </c>
      <c r="V135" s="441">
        <f t="shared" si="14"/>
        <v>0</v>
      </c>
      <c r="W135" s="441">
        <f t="shared" si="14"/>
        <v>0</v>
      </c>
      <c r="X135" s="441">
        <f t="shared" si="14"/>
        <v>0</v>
      </c>
      <c r="Y135" s="441">
        <f t="shared" si="14"/>
        <v>0</v>
      </c>
      <c r="Z135" s="441">
        <f t="shared" si="14"/>
        <v>0</v>
      </c>
      <c r="AA135" s="441">
        <f t="shared" si="14"/>
        <v>0</v>
      </c>
      <c r="AB135" s="441">
        <f t="shared" si="14"/>
        <v>0</v>
      </c>
      <c r="AC135" s="474"/>
      <c r="AD135" s="441">
        <f t="shared" si="14"/>
        <v>0</v>
      </c>
      <c r="AE135" s="441">
        <f t="shared" si="14"/>
        <v>0</v>
      </c>
      <c r="AF135" s="441">
        <f t="shared" si="14"/>
        <v>0</v>
      </c>
      <c r="AG135" s="441">
        <f t="shared" si="14"/>
        <v>0</v>
      </c>
      <c r="AH135" s="441">
        <f t="shared" si="14"/>
        <v>0</v>
      </c>
      <c r="AI135" s="441">
        <f t="shared" si="14"/>
        <v>0</v>
      </c>
      <c r="AJ135" s="441">
        <f t="shared" si="14"/>
        <v>0</v>
      </c>
      <c r="AK135" s="441">
        <f t="shared" si="14"/>
        <v>0</v>
      </c>
      <c r="AL135" s="441">
        <f t="shared" si="14"/>
        <v>0</v>
      </c>
      <c r="AM135" s="172">
        <f t="shared" si="14"/>
        <v>0</v>
      </c>
      <c r="AN135" s="173"/>
      <c r="AO135" s="174"/>
    </row>
    <row r="136" spans="1:41" s="176" customFormat="1" ht="16.5" customHeight="1">
      <c r="A136" s="170"/>
      <c r="B136" s="167"/>
      <c r="C136" s="389" t="s">
        <v>57</v>
      </c>
      <c r="D136" s="441">
        <f t="shared" ref="D136:AM136" si="15">+D27+D46+D70+D93+D113+D132</f>
        <v>0</v>
      </c>
      <c r="E136" s="441">
        <f t="shared" si="15"/>
        <v>35.54184009999998</v>
      </c>
      <c r="F136" s="441">
        <f t="shared" si="15"/>
        <v>0</v>
      </c>
      <c r="G136" s="441">
        <f t="shared" si="15"/>
        <v>0</v>
      </c>
      <c r="H136" s="441">
        <f t="shared" si="15"/>
        <v>0</v>
      </c>
      <c r="I136" s="441">
        <f t="shared" si="15"/>
        <v>7.4495668000000004</v>
      </c>
      <c r="J136" s="441">
        <f t="shared" si="15"/>
        <v>32.953198275462221</v>
      </c>
      <c r="K136" s="441">
        <f t="shared" si="15"/>
        <v>0</v>
      </c>
      <c r="L136" s="441">
        <f t="shared" si="15"/>
        <v>3.08534604704773E-3</v>
      </c>
      <c r="M136" s="441">
        <f t="shared" si="15"/>
        <v>0</v>
      </c>
      <c r="N136" s="441">
        <f t="shared" si="15"/>
        <v>1.73451939405489</v>
      </c>
      <c r="O136" s="441">
        <f t="shared" si="15"/>
        <v>2.1050277347404536</v>
      </c>
      <c r="P136" s="441">
        <f t="shared" si="15"/>
        <v>157.11272179546228</v>
      </c>
      <c r="Q136" s="441">
        <f t="shared" si="15"/>
        <v>0</v>
      </c>
      <c r="R136" s="441">
        <f t="shared" si="15"/>
        <v>0.49989543270297104</v>
      </c>
      <c r="S136" s="441">
        <f t="shared" si="15"/>
        <v>0</v>
      </c>
      <c r="T136" s="441">
        <f t="shared" si="15"/>
        <v>0</v>
      </c>
      <c r="U136" s="441">
        <f t="shared" si="15"/>
        <v>0</v>
      </c>
      <c r="V136" s="441">
        <f t="shared" si="15"/>
        <v>0</v>
      </c>
      <c r="W136" s="441">
        <f t="shared" si="15"/>
        <v>0</v>
      </c>
      <c r="X136" s="441">
        <f t="shared" si="15"/>
        <v>0</v>
      </c>
      <c r="Y136" s="441">
        <f t="shared" si="15"/>
        <v>9.401725101573847</v>
      </c>
      <c r="Z136" s="441">
        <f t="shared" si="15"/>
        <v>9.3208265000000008</v>
      </c>
      <c r="AA136" s="441">
        <f t="shared" si="15"/>
        <v>0</v>
      </c>
      <c r="AB136" s="441">
        <f t="shared" si="15"/>
        <v>0</v>
      </c>
      <c r="AC136" s="474"/>
      <c r="AD136" s="441">
        <f t="shared" si="15"/>
        <v>0</v>
      </c>
      <c r="AE136" s="441">
        <f t="shared" si="15"/>
        <v>1.2277902320980187</v>
      </c>
      <c r="AF136" s="441">
        <f t="shared" si="15"/>
        <v>0</v>
      </c>
      <c r="AG136" s="441">
        <f t="shared" si="15"/>
        <v>4.1E-5</v>
      </c>
      <c r="AH136" s="441">
        <f t="shared" si="15"/>
        <v>0</v>
      </c>
      <c r="AI136" s="441">
        <f t="shared" si="15"/>
        <v>0</v>
      </c>
      <c r="AJ136" s="441">
        <f t="shared" si="15"/>
        <v>1.0945534538234729</v>
      </c>
      <c r="AK136" s="441">
        <f t="shared" si="15"/>
        <v>0</v>
      </c>
      <c r="AL136" s="441">
        <f t="shared" si="15"/>
        <v>1.7712333390840899E-3</v>
      </c>
      <c r="AM136" s="172">
        <f t="shared" si="15"/>
        <v>1.3601710650984601E-2</v>
      </c>
      <c r="AN136" s="173"/>
      <c r="AO136" s="174"/>
    </row>
    <row r="137" spans="1:41" s="16" customFormat="1" ht="16.5" customHeight="1">
      <c r="A137" s="41"/>
      <c r="B137" s="108"/>
      <c r="C137" s="86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121"/>
      <c r="AN137" s="122"/>
      <c r="AO137" s="44"/>
    </row>
    <row r="138" spans="1:41"/>
    <row r="139" spans="1:41" hidden="1"/>
    <row r="140" spans="1:41" hidden="1"/>
  </sheetData>
  <dataConsolidate/>
  <mergeCells count="6">
    <mergeCell ref="C4:AO4"/>
    <mergeCell ref="C5:AO5"/>
    <mergeCell ref="D7:AN7"/>
    <mergeCell ref="D6:AN6"/>
    <mergeCell ref="C2:AM2"/>
    <mergeCell ref="C3:AO3"/>
  </mergeCells>
  <phoneticPr fontId="0" type="noConversion"/>
  <conditionalFormatting sqref="D9:AM9 D25:AM25 D44:AM44 D68:AN68 D91:AM91 D111:AM111 D130:AM130 D133:AM137">
    <cfRule type="expression" dxfId="27" priority="8" stopIfTrue="1">
      <formula>AND(D9&lt;&gt;"",OR(D9&lt;0,NOT(ISNUMBER(D9))))</formula>
    </cfRule>
  </conditionalFormatting>
  <conditionalFormatting sqref="W6:AN6">
    <cfRule type="expression" dxfId="26" priority="17" stopIfTrue="1">
      <formula>COUNTA(W10:BG136)&lt;&gt;COUNTIF(W10:BG136,"&gt;=0")</formula>
    </cfRule>
  </conditionalFormatting>
  <conditionalFormatting sqref="D6:F6">
    <cfRule type="expression" dxfId="25" priority="42" stopIfTrue="1">
      <formula>COUNTA(D10:AM136)&lt;&gt;COUNTIF(D10:AM136,"&gt;=0")</formula>
    </cfRule>
  </conditionalFormatting>
  <conditionalFormatting sqref="G6:V6">
    <cfRule type="expression" dxfId="24" priority="43" stopIfTrue="1">
      <formula>COUNTA(G10:AO136)&lt;&gt;COUNTIF(G10:AO136,"&gt;=0")</formula>
    </cfRule>
  </conditionalFormatting>
  <conditionalFormatting sqref="D10:AM24">
    <cfRule type="expression" dxfId="23" priority="7" stopIfTrue="1">
      <formula>AND(D10&lt;&gt;"",OR(D10&lt;0,NOT(ISNUMBER(D10))))</formula>
    </cfRule>
  </conditionalFormatting>
  <conditionalFormatting sqref="D26:AM43">
    <cfRule type="expression" dxfId="22" priority="6" stopIfTrue="1">
      <formula>AND(D26&lt;&gt;"",OR(D26&lt;0,NOT(ISNUMBER(D26))))</formula>
    </cfRule>
  </conditionalFormatting>
  <conditionalFormatting sqref="D45:AM67">
    <cfRule type="expression" dxfId="21" priority="5" stopIfTrue="1">
      <formula>AND(D45&lt;&gt;"",OR(D45&lt;0,NOT(ISNUMBER(D45))))</formula>
    </cfRule>
  </conditionalFormatting>
  <conditionalFormatting sqref="D69:AM90">
    <cfRule type="expression" dxfId="20" priority="4" stopIfTrue="1">
      <formula>AND(D69&lt;&gt;"",OR(D69&lt;0,NOT(ISNUMBER(D69))))</formula>
    </cfRule>
  </conditionalFormatting>
  <conditionalFormatting sqref="D92:AM110">
    <cfRule type="expression" dxfId="19" priority="3" stopIfTrue="1">
      <formula>AND(D92&lt;&gt;"",OR(D92&lt;0,NOT(ISNUMBER(D92))))</formula>
    </cfRule>
  </conditionalFormatting>
  <conditionalFormatting sqref="D112:AM129">
    <cfRule type="expression" dxfId="18" priority="2" stopIfTrue="1">
      <formula>AND(D112&lt;&gt;"",OR(D112&lt;0,NOT(ISNUMBER(D112))))</formula>
    </cfRule>
  </conditionalFormatting>
  <conditionalFormatting sqref="D131:AM132">
    <cfRule type="expression" dxfId="17" priority="1" stopIfTrue="1">
      <formula>AND(D131&lt;&gt;"",OR(D131&lt;0,NOT(ISNUMBER(D131))))</formula>
    </cfRule>
  </conditionalFormatting>
  <pageMargins left="0.74803149606299213" right="0.74803149606299213" top="0.98425196850393704" bottom="0.98425196850393704" header="0.51181102362204722" footer="0.51181102362204722"/>
  <pageSetup paperSize="8" scale="60" orientation="landscape" r:id="rId1"/>
  <headerFooter alignWithMargins="0">
    <oddFooter>&amp;R2013 Triennial Central Bank Survey</oddFooter>
  </headerFooter>
  <rowBreaks count="2" manualBreakCount="2">
    <brk id="51" min="1" max="41" man="1"/>
    <brk id="93" min="1" max="4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79682-46A9-4959-8225-27D55405AAA1}">
  <sheetPr>
    <outlinePr summaryBelow="0" summaryRight="0"/>
  </sheetPr>
  <dimension ref="A1:AP140"/>
  <sheetViews>
    <sheetView showGridLines="0" zoomScale="55" zoomScaleNormal="55" zoomScaleSheetLayoutView="70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D9" sqref="D9"/>
    </sheetView>
  </sheetViews>
  <sheetFormatPr defaultColWidth="0" defaultRowHeight="12" zeroHeight="1"/>
  <cols>
    <col min="1" max="2" width="1.7109375" style="13" customWidth="1"/>
    <col min="3" max="3" width="105.140625" style="13" customWidth="1"/>
    <col min="4" max="26" width="7.7109375" style="13" customWidth="1"/>
    <col min="27" max="27" width="7.7109375" style="27" customWidth="1"/>
    <col min="28" max="38" width="7.7109375" style="15" customWidth="1"/>
    <col min="39" max="39" width="8.85546875" style="15" customWidth="1"/>
    <col min="40" max="41" width="1.7109375" style="13" customWidth="1"/>
    <col min="42" max="42" width="0" style="9" hidden="1" customWidth="1"/>
    <col min="43" max="254" width="9.140625" style="9" hidden="1" customWidth="1"/>
    <col min="255" max="16384" width="9.140625" style="9" hidden="1"/>
  </cols>
  <sheetData>
    <row r="1" spans="1:42" s="5" customFormat="1" ht="20.100000000000001" customHeight="1">
      <c r="A1" s="12"/>
      <c r="B1" s="368" t="s">
        <v>87</v>
      </c>
      <c r="C1" s="369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66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1"/>
      <c r="AN1" s="365"/>
      <c r="AO1" s="370"/>
    </row>
    <row r="2" spans="1:42" s="5" customFormat="1" ht="20.100000000000001" customHeight="1">
      <c r="A2" s="12"/>
      <c r="B2" s="367"/>
      <c r="C2" s="561" t="s">
        <v>28</v>
      </c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561"/>
      <c r="AH2" s="561"/>
      <c r="AI2" s="561"/>
      <c r="AJ2" s="561"/>
      <c r="AK2" s="561"/>
      <c r="AL2" s="561"/>
      <c r="AM2" s="561"/>
      <c r="AN2" s="365"/>
      <c r="AO2" s="372"/>
    </row>
    <row r="3" spans="1:42" s="5" customFormat="1" ht="20.100000000000001" customHeight="1">
      <c r="A3" s="12"/>
      <c r="B3" s="366"/>
      <c r="C3" s="561" t="s">
        <v>72</v>
      </c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561"/>
      <c r="X3" s="561"/>
      <c r="Y3" s="561"/>
      <c r="Z3" s="561"/>
      <c r="AA3" s="561"/>
      <c r="AB3" s="561"/>
      <c r="AC3" s="561"/>
      <c r="AD3" s="561"/>
      <c r="AE3" s="561"/>
      <c r="AF3" s="561"/>
      <c r="AG3" s="561"/>
      <c r="AH3" s="561"/>
      <c r="AI3" s="561"/>
      <c r="AJ3" s="561"/>
      <c r="AK3" s="561"/>
      <c r="AL3" s="561"/>
      <c r="AM3" s="561"/>
      <c r="AN3" s="561"/>
      <c r="AO3" s="561"/>
    </row>
    <row r="4" spans="1:42" s="5" customFormat="1" ht="20.100000000000001" customHeight="1">
      <c r="A4" s="12"/>
      <c r="B4" s="366"/>
      <c r="C4" s="561" t="s">
        <v>73</v>
      </c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1"/>
      <c r="S4" s="561"/>
      <c r="T4" s="561"/>
      <c r="U4" s="561"/>
      <c r="V4" s="561"/>
      <c r="W4" s="561"/>
      <c r="X4" s="561"/>
      <c r="Y4" s="561"/>
      <c r="Z4" s="561"/>
      <c r="AA4" s="561"/>
      <c r="AB4" s="561"/>
      <c r="AC4" s="561"/>
      <c r="AD4" s="561"/>
      <c r="AE4" s="561"/>
      <c r="AF4" s="561"/>
      <c r="AG4" s="561"/>
      <c r="AH4" s="561"/>
      <c r="AI4" s="561"/>
      <c r="AJ4" s="561"/>
      <c r="AK4" s="561"/>
      <c r="AL4" s="561"/>
      <c r="AM4" s="561"/>
      <c r="AN4" s="561"/>
      <c r="AO4" s="561"/>
    </row>
    <row r="5" spans="1:42" s="5" customFormat="1" ht="20.100000000000001" customHeight="1">
      <c r="A5" s="12"/>
      <c r="B5" s="366"/>
      <c r="C5" s="561" t="s">
        <v>74</v>
      </c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1"/>
      <c r="R5" s="561"/>
      <c r="S5" s="561"/>
      <c r="T5" s="561"/>
      <c r="U5" s="561"/>
      <c r="V5" s="561"/>
      <c r="W5" s="561"/>
      <c r="X5" s="561"/>
      <c r="Y5" s="561"/>
      <c r="Z5" s="561"/>
      <c r="AA5" s="561"/>
      <c r="AB5" s="561"/>
      <c r="AC5" s="561"/>
      <c r="AD5" s="561"/>
      <c r="AE5" s="561"/>
      <c r="AF5" s="561"/>
      <c r="AG5" s="561"/>
      <c r="AH5" s="561"/>
      <c r="AI5" s="561"/>
      <c r="AJ5" s="561"/>
      <c r="AK5" s="561"/>
      <c r="AL5" s="561"/>
      <c r="AM5" s="561"/>
      <c r="AN5" s="561"/>
      <c r="AO5" s="561"/>
      <c r="AP5" s="10"/>
    </row>
    <row r="6" spans="1:42" s="5" customFormat="1" ht="39.950000000000003" customHeight="1">
      <c r="A6" s="12"/>
      <c r="B6" s="366"/>
      <c r="C6" s="366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4"/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64"/>
      <c r="AA6" s="564"/>
      <c r="AB6" s="564"/>
      <c r="AC6" s="564"/>
      <c r="AD6" s="564"/>
      <c r="AE6" s="564"/>
      <c r="AF6" s="564"/>
      <c r="AG6" s="564"/>
      <c r="AH6" s="564"/>
      <c r="AI6" s="564"/>
      <c r="AJ6" s="564"/>
      <c r="AK6" s="564"/>
      <c r="AL6" s="564"/>
      <c r="AM6" s="564"/>
      <c r="AN6" s="564"/>
      <c r="AO6" s="370"/>
    </row>
    <row r="7" spans="1:42" s="7" customFormat="1" ht="27.95" customHeight="1">
      <c r="A7" s="28"/>
      <c r="B7" s="375"/>
      <c r="C7" s="376" t="s">
        <v>75</v>
      </c>
      <c r="D7" s="571" t="s">
        <v>88</v>
      </c>
      <c r="E7" s="572"/>
      <c r="F7" s="572"/>
      <c r="G7" s="572"/>
      <c r="H7" s="572"/>
      <c r="I7" s="572"/>
      <c r="J7" s="572"/>
      <c r="K7" s="572"/>
      <c r="L7" s="572"/>
      <c r="M7" s="572"/>
      <c r="N7" s="572"/>
      <c r="O7" s="572"/>
      <c r="P7" s="572"/>
      <c r="Q7" s="572"/>
      <c r="R7" s="572"/>
      <c r="S7" s="572"/>
      <c r="T7" s="572"/>
      <c r="U7" s="572"/>
      <c r="V7" s="572"/>
      <c r="W7" s="572"/>
      <c r="X7" s="572"/>
      <c r="Y7" s="572"/>
      <c r="Z7" s="572"/>
      <c r="AA7" s="572"/>
      <c r="AB7" s="572"/>
      <c r="AC7" s="572"/>
      <c r="AD7" s="572"/>
      <c r="AE7" s="572"/>
      <c r="AF7" s="572"/>
      <c r="AG7" s="572"/>
      <c r="AH7" s="572"/>
      <c r="AI7" s="572"/>
      <c r="AJ7" s="572"/>
      <c r="AK7" s="572"/>
      <c r="AL7" s="572"/>
      <c r="AM7" s="572"/>
      <c r="AN7" s="572"/>
      <c r="AO7" s="382"/>
    </row>
    <row r="8" spans="1:42" s="7" customFormat="1" ht="27.95" customHeight="1">
      <c r="A8" s="28"/>
      <c r="B8" s="377"/>
      <c r="C8" s="378"/>
      <c r="D8" s="379" t="s">
        <v>31</v>
      </c>
      <c r="E8" s="379" t="s">
        <v>5</v>
      </c>
      <c r="F8" s="379" t="s">
        <v>38</v>
      </c>
      <c r="G8" s="379" t="s">
        <v>32</v>
      </c>
      <c r="H8" s="379" t="s">
        <v>9</v>
      </c>
      <c r="I8" s="379" t="s">
        <v>4</v>
      </c>
      <c r="J8" s="379" t="s">
        <v>3</v>
      </c>
      <c r="K8" s="379" t="s">
        <v>30</v>
      </c>
      <c r="L8" s="379" t="s">
        <v>21</v>
      </c>
      <c r="M8" s="379" t="s">
        <v>33</v>
      </c>
      <c r="N8" s="379" t="s">
        <v>10</v>
      </c>
      <c r="O8" s="379" t="s">
        <v>7</v>
      </c>
      <c r="P8" s="379" t="s">
        <v>2</v>
      </c>
      <c r="Q8" s="379" t="s">
        <v>11</v>
      </c>
      <c r="R8" s="379" t="s">
        <v>12</v>
      </c>
      <c r="S8" s="379" t="s">
        <v>22</v>
      </c>
      <c r="T8" s="379" t="s">
        <v>34</v>
      </c>
      <c r="U8" s="379" t="s">
        <v>23</v>
      </c>
      <c r="V8" s="379" t="s">
        <v>13</v>
      </c>
      <c r="W8" s="379" t="s">
        <v>14</v>
      </c>
      <c r="X8" s="379" t="s">
        <v>35</v>
      </c>
      <c r="Y8" s="379" t="s">
        <v>25</v>
      </c>
      <c r="Z8" s="379" t="s">
        <v>24</v>
      </c>
      <c r="AA8" s="379" t="s">
        <v>36</v>
      </c>
      <c r="AB8" s="379" t="s">
        <v>15</v>
      </c>
      <c r="AC8" s="380" t="s">
        <v>16</v>
      </c>
      <c r="AD8" s="379" t="s">
        <v>39</v>
      </c>
      <c r="AE8" s="379" t="s">
        <v>17</v>
      </c>
      <c r="AF8" s="379" t="s">
        <v>37</v>
      </c>
      <c r="AG8" s="379" t="s">
        <v>8</v>
      </c>
      <c r="AH8" s="379" t="s">
        <v>26</v>
      </c>
      <c r="AI8" s="379" t="s">
        <v>18</v>
      </c>
      <c r="AJ8" s="379" t="s">
        <v>40</v>
      </c>
      <c r="AK8" s="379" t="s">
        <v>19</v>
      </c>
      <c r="AL8" s="379" t="s">
        <v>20</v>
      </c>
      <c r="AM8" s="383" t="s">
        <v>77</v>
      </c>
      <c r="AN8" s="381"/>
      <c r="AO8" s="373"/>
    </row>
    <row r="9" spans="1:42" s="8" customFormat="1" ht="36.950000000000003" customHeight="1">
      <c r="A9" s="25"/>
      <c r="B9" s="93"/>
      <c r="C9" s="431" t="s">
        <v>43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42"/>
      <c r="AN9" s="100"/>
      <c r="AO9" s="42"/>
    </row>
    <row r="10" spans="1:42" s="7" customFormat="1" ht="16.5" customHeight="1">
      <c r="A10" s="28"/>
      <c r="B10" s="101"/>
      <c r="C10" s="430" t="s">
        <v>44</v>
      </c>
      <c r="D10" s="512">
        <v>0</v>
      </c>
      <c r="E10" s="512">
        <v>11.811</v>
      </c>
      <c r="F10" s="512">
        <v>9.3562785595073628</v>
      </c>
      <c r="G10" s="512">
        <v>0</v>
      </c>
      <c r="H10" s="512">
        <v>0</v>
      </c>
      <c r="I10" s="512">
        <v>12.553278823821687</v>
      </c>
      <c r="J10" s="512">
        <v>9.0093756096719062</v>
      </c>
      <c r="K10" s="512">
        <v>0</v>
      </c>
      <c r="L10" s="512">
        <v>1.2466470000000001</v>
      </c>
      <c r="M10" s="512">
        <v>0</v>
      </c>
      <c r="N10" s="512">
        <v>151.50541265854702</v>
      </c>
      <c r="O10" s="512">
        <v>1.1565241727292674</v>
      </c>
      <c r="P10" s="512">
        <v>246.98627039922161</v>
      </c>
      <c r="Q10" s="512">
        <v>0</v>
      </c>
      <c r="R10" s="512">
        <v>17.073899542893567</v>
      </c>
      <c r="S10" s="512">
        <v>0</v>
      </c>
      <c r="T10" s="512">
        <v>0</v>
      </c>
      <c r="U10" s="512">
        <v>8.5176999999999989E-2</v>
      </c>
      <c r="V10" s="512">
        <v>0</v>
      </c>
      <c r="W10" s="512">
        <v>9.2163298752630761E-3</v>
      </c>
      <c r="X10" s="512">
        <v>0</v>
      </c>
      <c r="Y10" s="512">
        <v>16.738808081821439</v>
      </c>
      <c r="Z10" s="512">
        <v>0.17003599999999999</v>
      </c>
      <c r="AA10" s="512">
        <v>0</v>
      </c>
      <c r="AB10" s="512">
        <v>0</v>
      </c>
      <c r="AC10" s="524"/>
      <c r="AD10" s="512">
        <v>46.794310782255486</v>
      </c>
      <c r="AE10" s="512">
        <v>8.6035820401160095</v>
      </c>
      <c r="AF10" s="512">
        <v>0</v>
      </c>
      <c r="AG10" s="512">
        <v>14.086368</v>
      </c>
      <c r="AH10" s="512">
        <v>0.13132099999999999</v>
      </c>
      <c r="AI10" s="512">
        <v>0.97944932000000007</v>
      </c>
      <c r="AJ10" s="512">
        <v>2.5520038499955082</v>
      </c>
      <c r="AK10" s="512">
        <v>0</v>
      </c>
      <c r="AL10" s="512">
        <v>0.31983789513707472</v>
      </c>
      <c r="AM10" s="456">
        <v>11.833728929999999</v>
      </c>
      <c r="AN10" s="102"/>
      <c r="AO10" s="28"/>
    </row>
    <row r="11" spans="1:42" s="7" customFormat="1" ht="16.5" customHeight="1">
      <c r="A11" s="28"/>
      <c r="B11" s="103"/>
      <c r="C11" s="388" t="s">
        <v>45</v>
      </c>
      <c r="D11" s="512">
        <v>0</v>
      </c>
      <c r="E11" s="512">
        <v>0</v>
      </c>
      <c r="F11" s="512">
        <v>0</v>
      </c>
      <c r="G11" s="512">
        <v>0</v>
      </c>
      <c r="H11" s="512">
        <v>0</v>
      </c>
      <c r="I11" s="512">
        <v>0</v>
      </c>
      <c r="J11" s="512">
        <v>0</v>
      </c>
      <c r="K11" s="512">
        <v>0</v>
      </c>
      <c r="L11" s="512">
        <v>0</v>
      </c>
      <c r="M11" s="512">
        <v>0</v>
      </c>
      <c r="N11" s="512">
        <v>14.948815975460999</v>
      </c>
      <c r="O11" s="512">
        <v>0</v>
      </c>
      <c r="P11" s="512">
        <v>31.668647</v>
      </c>
      <c r="Q11" s="512">
        <v>0</v>
      </c>
      <c r="R11" s="512">
        <v>9.9232688499999995</v>
      </c>
      <c r="S11" s="512">
        <v>0</v>
      </c>
      <c r="T11" s="512">
        <v>0</v>
      </c>
      <c r="U11" s="512">
        <v>0</v>
      </c>
      <c r="V11" s="512">
        <v>0</v>
      </c>
      <c r="W11" s="512">
        <v>0</v>
      </c>
      <c r="X11" s="512">
        <v>0</v>
      </c>
      <c r="Y11" s="512">
        <v>0</v>
      </c>
      <c r="Z11" s="512">
        <v>0</v>
      </c>
      <c r="AA11" s="512">
        <v>0</v>
      </c>
      <c r="AB11" s="512">
        <v>0</v>
      </c>
      <c r="AC11" s="524"/>
      <c r="AD11" s="512">
        <v>16.988826448174919</v>
      </c>
      <c r="AE11" s="512">
        <v>0.34134100000000001</v>
      </c>
      <c r="AF11" s="512">
        <v>0</v>
      </c>
      <c r="AG11" s="512">
        <v>0</v>
      </c>
      <c r="AH11" s="512">
        <v>0</v>
      </c>
      <c r="AI11" s="512">
        <v>0</v>
      </c>
      <c r="AJ11" s="512">
        <v>0.81342400000000004</v>
      </c>
      <c r="AK11" s="512">
        <v>0</v>
      </c>
      <c r="AL11" s="512">
        <v>0</v>
      </c>
      <c r="AM11" s="456">
        <v>0</v>
      </c>
      <c r="AN11" s="102"/>
      <c r="AO11" s="28"/>
    </row>
    <row r="12" spans="1:42" s="7" customFormat="1" ht="16.5" customHeight="1">
      <c r="A12" s="28"/>
      <c r="B12" s="103"/>
      <c r="C12" s="388" t="s">
        <v>46</v>
      </c>
      <c r="D12" s="512">
        <v>0</v>
      </c>
      <c r="E12" s="512">
        <v>11.811</v>
      </c>
      <c r="F12" s="512">
        <v>9.3562785595073628</v>
      </c>
      <c r="G12" s="512">
        <v>0</v>
      </c>
      <c r="H12" s="512">
        <v>0</v>
      </c>
      <c r="I12" s="512">
        <v>12.553278823821687</v>
      </c>
      <c r="J12" s="512">
        <v>9.0093756096719062</v>
      </c>
      <c r="K12" s="512">
        <v>0</v>
      </c>
      <c r="L12" s="512">
        <v>1.2466470000000001</v>
      </c>
      <c r="M12" s="512">
        <v>0</v>
      </c>
      <c r="N12" s="512">
        <v>136.55659668308601</v>
      </c>
      <c r="O12" s="512">
        <v>1.1565241727292674</v>
      </c>
      <c r="P12" s="512">
        <v>215.31762339922162</v>
      </c>
      <c r="Q12" s="512">
        <v>0</v>
      </c>
      <c r="R12" s="512">
        <v>7.150630692893567</v>
      </c>
      <c r="S12" s="512">
        <v>0</v>
      </c>
      <c r="T12" s="512">
        <v>0</v>
      </c>
      <c r="U12" s="512">
        <v>8.5176999999999989E-2</v>
      </c>
      <c r="V12" s="512">
        <v>0</v>
      </c>
      <c r="W12" s="512">
        <v>9.2163298752630761E-3</v>
      </c>
      <c r="X12" s="512">
        <v>0</v>
      </c>
      <c r="Y12" s="512">
        <v>16.738808081821439</v>
      </c>
      <c r="Z12" s="512">
        <v>0.17003599999999999</v>
      </c>
      <c r="AA12" s="512">
        <v>0</v>
      </c>
      <c r="AB12" s="512">
        <v>0</v>
      </c>
      <c r="AC12" s="524"/>
      <c r="AD12" s="512">
        <v>29.805484334080568</v>
      </c>
      <c r="AE12" s="512">
        <v>8.2622410401160096</v>
      </c>
      <c r="AF12" s="512">
        <v>0</v>
      </c>
      <c r="AG12" s="512">
        <v>14.086368</v>
      </c>
      <c r="AH12" s="512">
        <v>0.13132099999999999</v>
      </c>
      <c r="AI12" s="512">
        <v>0.97944932000000007</v>
      </c>
      <c r="AJ12" s="512">
        <v>1.7385798499955083</v>
      </c>
      <c r="AK12" s="512">
        <v>0</v>
      </c>
      <c r="AL12" s="512">
        <v>0.31983789513707472</v>
      </c>
      <c r="AM12" s="456">
        <v>11.833728929999999</v>
      </c>
      <c r="AN12" s="102"/>
      <c r="AO12" s="28"/>
    </row>
    <row r="13" spans="1:42" s="7" customFormat="1" ht="16.5" customHeight="1">
      <c r="A13" s="28"/>
      <c r="B13" s="101"/>
      <c r="C13" s="430" t="s">
        <v>47</v>
      </c>
      <c r="D13" s="512">
        <v>0</v>
      </c>
      <c r="E13" s="512">
        <v>0</v>
      </c>
      <c r="F13" s="512">
        <v>0</v>
      </c>
      <c r="G13" s="512">
        <v>0</v>
      </c>
      <c r="H13" s="512">
        <v>0</v>
      </c>
      <c r="I13" s="512">
        <v>0</v>
      </c>
      <c r="J13" s="512">
        <v>2.6787477642887518</v>
      </c>
      <c r="K13" s="512">
        <v>0</v>
      </c>
      <c r="L13" s="512">
        <v>4.3292596304042787E-2</v>
      </c>
      <c r="M13" s="512">
        <v>0</v>
      </c>
      <c r="N13" s="512">
        <v>64.411685537145175</v>
      </c>
      <c r="O13" s="512">
        <v>36.708445396535311</v>
      </c>
      <c r="P13" s="512">
        <v>7.9912319839158359</v>
      </c>
      <c r="Q13" s="512">
        <v>0</v>
      </c>
      <c r="R13" s="512">
        <v>74.765852957700218</v>
      </c>
      <c r="S13" s="512">
        <v>0</v>
      </c>
      <c r="T13" s="512">
        <v>0</v>
      </c>
      <c r="U13" s="512">
        <v>0</v>
      </c>
      <c r="V13" s="512">
        <v>0</v>
      </c>
      <c r="W13" s="512">
        <v>7.76E-4</v>
      </c>
      <c r="X13" s="512">
        <v>0</v>
      </c>
      <c r="Y13" s="512">
        <v>64.909538029329241</v>
      </c>
      <c r="Z13" s="512">
        <v>0</v>
      </c>
      <c r="AA13" s="512">
        <v>0</v>
      </c>
      <c r="AB13" s="512">
        <v>0</v>
      </c>
      <c r="AC13" s="524"/>
      <c r="AD13" s="512">
        <v>31.626893426085054</v>
      </c>
      <c r="AE13" s="512">
        <v>19.740916720172596</v>
      </c>
      <c r="AF13" s="512">
        <v>0</v>
      </c>
      <c r="AG13" s="512">
        <v>2.1412524632037459E-2</v>
      </c>
      <c r="AH13" s="512">
        <v>0</v>
      </c>
      <c r="AI13" s="512">
        <v>0</v>
      </c>
      <c r="AJ13" s="512">
        <v>81.891771256324603</v>
      </c>
      <c r="AK13" s="512">
        <v>0</v>
      </c>
      <c r="AL13" s="512">
        <v>9.8040000295091051E-2</v>
      </c>
      <c r="AM13" s="456">
        <v>0.68097116079999997</v>
      </c>
      <c r="AN13" s="102"/>
      <c r="AO13" s="28"/>
    </row>
    <row r="14" spans="1:42" s="7" customFormat="1" ht="16.5" customHeight="1">
      <c r="A14" s="28"/>
      <c r="B14" s="101"/>
      <c r="C14" s="388" t="s">
        <v>45</v>
      </c>
      <c r="D14" s="512">
        <v>0</v>
      </c>
      <c r="E14" s="512">
        <v>0</v>
      </c>
      <c r="F14" s="512">
        <v>0</v>
      </c>
      <c r="G14" s="512">
        <v>0</v>
      </c>
      <c r="H14" s="512">
        <v>0</v>
      </c>
      <c r="I14" s="512">
        <v>0</v>
      </c>
      <c r="J14" s="512">
        <v>0.12035714425251226</v>
      </c>
      <c r="K14" s="512">
        <v>0</v>
      </c>
      <c r="L14" s="512">
        <v>4.3292596304042787E-2</v>
      </c>
      <c r="M14" s="512">
        <v>0</v>
      </c>
      <c r="N14" s="512">
        <v>60.833307314495286</v>
      </c>
      <c r="O14" s="512">
        <v>36.096921603470619</v>
      </c>
      <c r="P14" s="512">
        <v>3.6191384003133784</v>
      </c>
      <c r="Q14" s="512">
        <v>0</v>
      </c>
      <c r="R14" s="512">
        <v>74.727852102880234</v>
      </c>
      <c r="S14" s="512">
        <v>0</v>
      </c>
      <c r="T14" s="512">
        <v>0</v>
      </c>
      <c r="U14" s="512">
        <v>0</v>
      </c>
      <c r="V14" s="512">
        <v>0</v>
      </c>
      <c r="W14" s="512">
        <v>7.76E-4</v>
      </c>
      <c r="X14" s="512">
        <v>0</v>
      </c>
      <c r="Y14" s="512">
        <v>64.799925459734879</v>
      </c>
      <c r="Z14" s="512">
        <v>0</v>
      </c>
      <c r="AA14" s="512">
        <v>0</v>
      </c>
      <c r="AB14" s="512">
        <v>0</v>
      </c>
      <c r="AC14" s="524"/>
      <c r="AD14" s="512">
        <v>27.570396157878818</v>
      </c>
      <c r="AE14" s="512">
        <v>18.222090901984199</v>
      </c>
      <c r="AF14" s="512">
        <v>0</v>
      </c>
      <c r="AG14" s="512">
        <v>0</v>
      </c>
      <c r="AH14" s="512">
        <v>0</v>
      </c>
      <c r="AI14" s="512">
        <v>0</v>
      </c>
      <c r="AJ14" s="512">
        <v>80.4841152563246</v>
      </c>
      <c r="AK14" s="512">
        <v>0</v>
      </c>
      <c r="AL14" s="512">
        <v>2.8591999999999999E-2</v>
      </c>
      <c r="AM14" s="456">
        <v>1.4920000000000001E-3</v>
      </c>
      <c r="AN14" s="102"/>
      <c r="AO14" s="28"/>
    </row>
    <row r="15" spans="1:42" s="7" customFormat="1" ht="16.5" customHeight="1">
      <c r="A15" s="28"/>
      <c r="B15" s="101"/>
      <c r="C15" s="388" t="s">
        <v>46</v>
      </c>
      <c r="D15" s="512">
        <v>0</v>
      </c>
      <c r="E15" s="512">
        <v>0</v>
      </c>
      <c r="F15" s="512">
        <v>0</v>
      </c>
      <c r="G15" s="512">
        <v>0</v>
      </c>
      <c r="H15" s="512">
        <v>0</v>
      </c>
      <c r="I15" s="512">
        <v>0</v>
      </c>
      <c r="J15" s="512">
        <v>2.5583906200362394</v>
      </c>
      <c r="K15" s="512">
        <v>0</v>
      </c>
      <c r="L15" s="512">
        <v>0</v>
      </c>
      <c r="M15" s="512">
        <v>0</v>
      </c>
      <c r="N15" s="512">
        <v>3.5783782226498859</v>
      </c>
      <c r="O15" s="512">
        <v>0.61152379306469107</v>
      </c>
      <c r="P15" s="512">
        <v>4.3720935836024575</v>
      </c>
      <c r="Q15" s="512">
        <v>0</v>
      </c>
      <c r="R15" s="512">
        <v>3.8000854819977073E-2</v>
      </c>
      <c r="S15" s="512">
        <v>0</v>
      </c>
      <c r="T15" s="512">
        <v>0</v>
      </c>
      <c r="U15" s="512">
        <v>0</v>
      </c>
      <c r="V15" s="512">
        <v>0</v>
      </c>
      <c r="W15" s="512">
        <v>0</v>
      </c>
      <c r="X15" s="512">
        <v>0</v>
      </c>
      <c r="Y15" s="512">
        <v>0.10961256959435922</v>
      </c>
      <c r="Z15" s="512">
        <v>0</v>
      </c>
      <c r="AA15" s="512">
        <v>0</v>
      </c>
      <c r="AB15" s="512">
        <v>0</v>
      </c>
      <c r="AC15" s="524"/>
      <c r="AD15" s="512">
        <v>4.0564972682062361</v>
      </c>
      <c r="AE15" s="512">
        <v>1.5188258181883962</v>
      </c>
      <c r="AF15" s="512">
        <v>0</v>
      </c>
      <c r="AG15" s="512">
        <v>2.1412524632037459E-2</v>
      </c>
      <c r="AH15" s="512">
        <v>0</v>
      </c>
      <c r="AI15" s="512">
        <v>0</v>
      </c>
      <c r="AJ15" s="512">
        <v>1.4076559999999998</v>
      </c>
      <c r="AK15" s="512">
        <v>0</v>
      </c>
      <c r="AL15" s="512">
        <v>6.9448000295091045E-2</v>
      </c>
      <c r="AM15" s="456">
        <v>0.67947916079999993</v>
      </c>
      <c r="AN15" s="102"/>
      <c r="AO15" s="28"/>
    </row>
    <row r="16" spans="1:42" s="8" customFormat="1" ht="16.5" customHeight="1">
      <c r="A16" s="25"/>
      <c r="B16" s="117"/>
      <c r="C16" s="388" t="s">
        <v>48</v>
      </c>
      <c r="D16" s="512">
        <v>0</v>
      </c>
      <c r="E16" s="512">
        <v>0</v>
      </c>
      <c r="F16" s="512">
        <v>0</v>
      </c>
      <c r="G16" s="512">
        <v>0</v>
      </c>
      <c r="H16" s="512">
        <v>0</v>
      </c>
      <c r="I16" s="512">
        <v>0</v>
      </c>
      <c r="J16" s="512">
        <v>1.7223107097797943</v>
      </c>
      <c r="K16" s="512">
        <v>0</v>
      </c>
      <c r="L16" s="512">
        <v>4.3212E-2</v>
      </c>
      <c r="M16" s="512">
        <v>0</v>
      </c>
      <c r="N16" s="512">
        <v>3.8156054468269325</v>
      </c>
      <c r="O16" s="512">
        <v>0.60330281306469091</v>
      </c>
      <c r="P16" s="512">
        <v>6.9033355697797942</v>
      </c>
      <c r="Q16" s="512">
        <v>0</v>
      </c>
      <c r="R16" s="512">
        <v>0.19326536990809895</v>
      </c>
      <c r="S16" s="512">
        <v>0</v>
      </c>
      <c r="T16" s="512">
        <v>0</v>
      </c>
      <c r="U16" s="512">
        <v>0</v>
      </c>
      <c r="V16" s="512">
        <v>0</v>
      </c>
      <c r="W16" s="512">
        <v>0</v>
      </c>
      <c r="X16" s="512">
        <v>0</v>
      </c>
      <c r="Y16" s="512">
        <v>0.20611048252839792</v>
      </c>
      <c r="Z16" s="512">
        <v>0</v>
      </c>
      <c r="AA16" s="512">
        <v>0</v>
      </c>
      <c r="AB16" s="512">
        <v>0</v>
      </c>
      <c r="AC16" s="524"/>
      <c r="AD16" s="512">
        <v>4.0564972682062361</v>
      </c>
      <c r="AE16" s="512">
        <v>1.5188258181883962</v>
      </c>
      <c r="AF16" s="512">
        <v>0</v>
      </c>
      <c r="AG16" s="512">
        <v>0</v>
      </c>
      <c r="AH16" s="512">
        <v>0</v>
      </c>
      <c r="AI16" s="512">
        <v>0</v>
      </c>
      <c r="AJ16" s="512">
        <v>1.4076559999999998</v>
      </c>
      <c r="AK16" s="512">
        <v>0</v>
      </c>
      <c r="AL16" s="512">
        <v>6.9448000295091045E-2</v>
      </c>
      <c r="AM16" s="456">
        <v>0.67947916079999993</v>
      </c>
      <c r="AN16" s="107"/>
      <c r="AO16" s="25"/>
    </row>
    <row r="17" spans="1:41" s="7" customFormat="1" ht="16.5" customHeight="1">
      <c r="A17" s="28"/>
      <c r="B17" s="103"/>
      <c r="C17" s="388" t="s">
        <v>49</v>
      </c>
      <c r="D17" s="512">
        <v>0</v>
      </c>
      <c r="E17" s="512">
        <v>0</v>
      </c>
      <c r="F17" s="512">
        <v>0</v>
      </c>
      <c r="G17" s="512">
        <v>0</v>
      </c>
      <c r="H17" s="512">
        <v>0</v>
      </c>
      <c r="I17" s="512">
        <v>0</v>
      </c>
      <c r="J17" s="512">
        <v>4.7320999999999995E-2</v>
      </c>
      <c r="K17" s="512">
        <v>0</v>
      </c>
      <c r="L17" s="512">
        <v>0</v>
      </c>
      <c r="M17" s="512">
        <v>0</v>
      </c>
      <c r="N17" s="512">
        <v>25.908540578431197</v>
      </c>
      <c r="O17" s="512">
        <v>18.226314759660607</v>
      </c>
      <c r="P17" s="512">
        <v>0.15164363741001591</v>
      </c>
      <c r="Q17" s="512">
        <v>0</v>
      </c>
      <c r="R17" s="512">
        <v>71.714991483993145</v>
      </c>
      <c r="S17" s="512">
        <v>0</v>
      </c>
      <c r="T17" s="512">
        <v>0</v>
      </c>
      <c r="U17" s="512">
        <v>0</v>
      </c>
      <c r="V17" s="512">
        <v>0</v>
      </c>
      <c r="W17" s="512">
        <v>0</v>
      </c>
      <c r="X17" s="512">
        <v>0</v>
      </c>
      <c r="Y17" s="512">
        <v>16.454494118571251</v>
      </c>
      <c r="Z17" s="512">
        <v>0</v>
      </c>
      <c r="AA17" s="512">
        <v>0</v>
      </c>
      <c r="AB17" s="512">
        <v>0</v>
      </c>
      <c r="AC17" s="524"/>
      <c r="AD17" s="512">
        <v>27.526369529147541</v>
      </c>
      <c r="AE17" s="512">
        <v>2.8721359999999998</v>
      </c>
      <c r="AF17" s="512">
        <v>0</v>
      </c>
      <c r="AG17" s="512">
        <v>0</v>
      </c>
      <c r="AH17" s="512">
        <v>0</v>
      </c>
      <c r="AI17" s="512">
        <v>0</v>
      </c>
      <c r="AJ17" s="512">
        <v>76.553011806213107</v>
      </c>
      <c r="AK17" s="512">
        <v>0</v>
      </c>
      <c r="AL17" s="512">
        <v>2.8591999999999999E-2</v>
      </c>
      <c r="AM17" s="456">
        <v>1.4920000000000001E-3</v>
      </c>
      <c r="AN17" s="102"/>
      <c r="AO17" s="28"/>
    </row>
    <row r="18" spans="1:41" s="7" customFormat="1" ht="16.5" customHeight="1">
      <c r="A18" s="28"/>
      <c r="B18" s="103"/>
      <c r="C18" s="388" t="s">
        <v>50</v>
      </c>
      <c r="D18" s="512">
        <v>0</v>
      </c>
      <c r="E18" s="512">
        <v>0</v>
      </c>
      <c r="F18" s="512">
        <v>0</v>
      </c>
      <c r="G18" s="512">
        <v>0</v>
      </c>
      <c r="H18" s="512">
        <v>0</v>
      </c>
      <c r="I18" s="512">
        <v>0</v>
      </c>
      <c r="J18" s="512">
        <v>0</v>
      </c>
      <c r="K18" s="512">
        <v>0</v>
      </c>
      <c r="L18" s="512">
        <v>0</v>
      </c>
      <c r="M18" s="512">
        <v>0</v>
      </c>
      <c r="N18" s="512">
        <v>0</v>
      </c>
      <c r="O18" s="512">
        <v>0</v>
      </c>
      <c r="P18" s="512">
        <v>0</v>
      </c>
      <c r="Q18" s="512">
        <v>0</v>
      </c>
      <c r="R18" s="512">
        <v>0</v>
      </c>
      <c r="S18" s="512">
        <v>0</v>
      </c>
      <c r="T18" s="512">
        <v>0</v>
      </c>
      <c r="U18" s="512">
        <v>0</v>
      </c>
      <c r="V18" s="512">
        <v>0</v>
      </c>
      <c r="W18" s="512">
        <v>0</v>
      </c>
      <c r="X18" s="512">
        <v>0</v>
      </c>
      <c r="Y18" s="512">
        <v>0</v>
      </c>
      <c r="Z18" s="512">
        <v>0</v>
      </c>
      <c r="AA18" s="512">
        <v>0</v>
      </c>
      <c r="AB18" s="512">
        <v>0</v>
      </c>
      <c r="AC18" s="524"/>
      <c r="AD18" s="512">
        <v>0</v>
      </c>
      <c r="AE18" s="512">
        <v>0</v>
      </c>
      <c r="AF18" s="512">
        <v>0</v>
      </c>
      <c r="AG18" s="512">
        <v>0</v>
      </c>
      <c r="AH18" s="512">
        <v>0</v>
      </c>
      <c r="AI18" s="512">
        <v>0</v>
      </c>
      <c r="AJ18" s="512">
        <v>0</v>
      </c>
      <c r="AK18" s="512">
        <v>0</v>
      </c>
      <c r="AL18" s="512">
        <v>0</v>
      </c>
      <c r="AM18" s="456">
        <v>0</v>
      </c>
      <c r="AN18" s="102"/>
      <c r="AO18" s="28"/>
    </row>
    <row r="19" spans="1:41" s="7" customFormat="1" ht="16.5" customHeight="1">
      <c r="A19" s="28"/>
      <c r="B19" s="103"/>
      <c r="C19" s="388" t="s">
        <v>51</v>
      </c>
      <c r="D19" s="512">
        <v>0</v>
      </c>
      <c r="E19" s="512">
        <v>0</v>
      </c>
      <c r="F19" s="512">
        <v>0</v>
      </c>
      <c r="G19" s="512">
        <v>0</v>
      </c>
      <c r="H19" s="512">
        <v>0</v>
      </c>
      <c r="I19" s="512">
        <v>0</v>
      </c>
      <c r="J19" s="512">
        <v>0</v>
      </c>
      <c r="K19" s="512">
        <v>0</v>
      </c>
      <c r="L19" s="512">
        <v>0</v>
      </c>
      <c r="M19" s="512">
        <v>0</v>
      </c>
      <c r="N19" s="512">
        <v>0</v>
      </c>
      <c r="O19" s="512">
        <v>0</v>
      </c>
      <c r="P19" s="512">
        <v>0</v>
      </c>
      <c r="Q19" s="512">
        <v>0</v>
      </c>
      <c r="R19" s="512">
        <v>0</v>
      </c>
      <c r="S19" s="512">
        <v>0</v>
      </c>
      <c r="T19" s="512">
        <v>0</v>
      </c>
      <c r="U19" s="512">
        <v>0</v>
      </c>
      <c r="V19" s="512">
        <v>0</v>
      </c>
      <c r="W19" s="512">
        <v>0</v>
      </c>
      <c r="X19" s="512">
        <v>0</v>
      </c>
      <c r="Y19" s="512">
        <v>0</v>
      </c>
      <c r="Z19" s="512">
        <v>0</v>
      </c>
      <c r="AA19" s="512">
        <v>0</v>
      </c>
      <c r="AB19" s="512">
        <v>0</v>
      </c>
      <c r="AC19" s="524"/>
      <c r="AD19" s="512">
        <v>0</v>
      </c>
      <c r="AE19" s="512">
        <v>0</v>
      </c>
      <c r="AF19" s="512">
        <v>0</v>
      </c>
      <c r="AG19" s="512">
        <v>0</v>
      </c>
      <c r="AH19" s="512">
        <v>0</v>
      </c>
      <c r="AI19" s="512">
        <v>0</v>
      </c>
      <c r="AJ19" s="512">
        <v>0</v>
      </c>
      <c r="AK19" s="512">
        <v>0</v>
      </c>
      <c r="AL19" s="512">
        <v>0</v>
      </c>
      <c r="AM19" s="456">
        <v>0</v>
      </c>
      <c r="AN19" s="102"/>
      <c r="AO19" s="28"/>
    </row>
    <row r="20" spans="1:41" s="7" customFormat="1" ht="16.5" customHeight="1">
      <c r="A20" s="28"/>
      <c r="B20" s="103"/>
      <c r="C20" s="388" t="s">
        <v>52</v>
      </c>
      <c r="D20" s="512">
        <v>0</v>
      </c>
      <c r="E20" s="512">
        <v>0</v>
      </c>
      <c r="F20" s="512">
        <v>0</v>
      </c>
      <c r="G20" s="512">
        <v>0</v>
      </c>
      <c r="H20" s="512">
        <v>0</v>
      </c>
      <c r="I20" s="512">
        <v>0</v>
      </c>
      <c r="J20" s="512">
        <v>0.90911605450895761</v>
      </c>
      <c r="K20" s="512">
        <v>0</v>
      </c>
      <c r="L20" s="512">
        <v>8.0596304042784139E-5</v>
      </c>
      <c r="M20" s="512">
        <v>0</v>
      </c>
      <c r="N20" s="512">
        <v>34.687539511887039</v>
      </c>
      <c r="O20" s="512">
        <v>17.878827823809999</v>
      </c>
      <c r="P20" s="512">
        <v>0.93625277672602492</v>
      </c>
      <c r="Q20" s="512">
        <v>0</v>
      </c>
      <c r="R20" s="512">
        <v>2.8575961037989601</v>
      </c>
      <c r="S20" s="512">
        <v>0</v>
      </c>
      <c r="T20" s="512">
        <v>0</v>
      </c>
      <c r="U20" s="512">
        <v>0</v>
      </c>
      <c r="V20" s="512">
        <v>0</v>
      </c>
      <c r="W20" s="512">
        <v>7.76E-4</v>
      </c>
      <c r="X20" s="512">
        <v>0</v>
      </c>
      <c r="Y20" s="512">
        <v>48.248933428229577</v>
      </c>
      <c r="Z20" s="512">
        <v>0</v>
      </c>
      <c r="AA20" s="512">
        <v>0</v>
      </c>
      <c r="AB20" s="512">
        <v>0</v>
      </c>
      <c r="AC20" s="524"/>
      <c r="AD20" s="512">
        <v>4.4026628731278709E-2</v>
      </c>
      <c r="AE20" s="512">
        <v>15.3499549019842</v>
      </c>
      <c r="AF20" s="512">
        <v>0</v>
      </c>
      <c r="AG20" s="512">
        <v>2.1413000000000001E-2</v>
      </c>
      <c r="AH20" s="512">
        <v>0</v>
      </c>
      <c r="AI20" s="512">
        <v>0</v>
      </c>
      <c r="AJ20" s="512">
        <v>3.9311029999999998</v>
      </c>
      <c r="AK20" s="512">
        <v>0</v>
      </c>
      <c r="AL20" s="512">
        <v>0</v>
      </c>
      <c r="AM20" s="456">
        <v>0</v>
      </c>
      <c r="AN20" s="102"/>
      <c r="AO20" s="28"/>
    </row>
    <row r="21" spans="1:41" s="7" customFormat="1" ht="16.5" customHeight="1">
      <c r="A21" s="28"/>
      <c r="B21" s="103"/>
      <c r="C21" s="388" t="s">
        <v>53</v>
      </c>
      <c r="D21" s="512"/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S21" s="512"/>
      <c r="T21" s="512"/>
      <c r="U21" s="512"/>
      <c r="V21" s="512"/>
      <c r="W21" s="512"/>
      <c r="X21" s="512"/>
      <c r="Y21" s="512"/>
      <c r="Z21" s="512"/>
      <c r="AA21" s="512"/>
      <c r="AB21" s="512"/>
      <c r="AC21" s="524"/>
      <c r="AD21" s="512"/>
      <c r="AE21" s="512"/>
      <c r="AF21" s="512"/>
      <c r="AG21" s="512"/>
      <c r="AH21" s="512"/>
      <c r="AI21" s="512"/>
      <c r="AJ21" s="512"/>
      <c r="AK21" s="512"/>
      <c r="AL21" s="512"/>
      <c r="AM21" s="456"/>
      <c r="AN21" s="102"/>
      <c r="AO21" s="28"/>
    </row>
    <row r="22" spans="1:41" s="8" customFormat="1" ht="16.5" customHeight="1">
      <c r="A22" s="25"/>
      <c r="B22" s="117"/>
      <c r="C22" s="430" t="s">
        <v>54</v>
      </c>
      <c r="D22" s="512">
        <v>0</v>
      </c>
      <c r="E22" s="512">
        <v>0</v>
      </c>
      <c r="F22" s="512">
        <v>10.069829</v>
      </c>
      <c r="G22" s="512">
        <v>0</v>
      </c>
      <c r="H22" s="512">
        <v>0</v>
      </c>
      <c r="I22" s="512">
        <v>0</v>
      </c>
      <c r="J22" s="512">
        <v>0.76370303882511525</v>
      </c>
      <c r="K22" s="512">
        <v>0</v>
      </c>
      <c r="L22" s="512">
        <v>2.7585440760349731</v>
      </c>
      <c r="M22" s="512">
        <v>0</v>
      </c>
      <c r="N22" s="512">
        <v>124.09053760504717</v>
      </c>
      <c r="O22" s="512">
        <v>25.766065014925349</v>
      </c>
      <c r="P22" s="512">
        <v>0.9137422283944393</v>
      </c>
      <c r="Q22" s="512">
        <v>0</v>
      </c>
      <c r="R22" s="512">
        <v>18.416919263759613</v>
      </c>
      <c r="S22" s="512">
        <v>0</v>
      </c>
      <c r="T22" s="512">
        <v>3.7199999999999999E-4</v>
      </c>
      <c r="U22" s="512">
        <v>0</v>
      </c>
      <c r="V22" s="512">
        <v>0</v>
      </c>
      <c r="W22" s="512">
        <v>1.109545942659965E-2</v>
      </c>
      <c r="X22" s="512">
        <v>0</v>
      </c>
      <c r="Y22" s="512">
        <v>54.64316569775108</v>
      </c>
      <c r="Z22" s="512">
        <v>0.21476400000000001</v>
      </c>
      <c r="AA22" s="512">
        <v>0</v>
      </c>
      <c r="AB22" s="512">
        <v>0</v>
      </c>
      <c r="AC22" s="524"/>
      <c r="AD22" s="512">
        <v>26.981002131714316</v>
      </c>
      <c r="AE22" s="512">
        <v>36.777740799719652</v>
      </c>
      <c r="AF22" s="512">
        <v>0</v>
      </c>
      <c r="AG22" s="512">
        <v>0.110262</v>
      </c>
      <c r="AH22" s="512">
        <v>0.218004</v>
      </c>
      <c r="AI22" s="512">
        <v>0</v>
      </c>
      <c r="AJ22" s="512">
        <v>1.960952621317835</v>
      </c>
      <c r="AK22" s="512">
        <v>0</v>
      </c>
      <c r="AL22" s="512">
        <v>0.51859182507461088</v>
      </c>
      <c r="AM22" s="456">
        <v>1.8538406180000002</v>
      </c>
      <c r="AN22" s="107"/>
      <c r="AO22" s="25"/>
    </row>
    <row r="23" spans="1:41" s="11" customFormat="1" ht="16.5" customHeight="1">
      <c r="A23" s="38"/>
      <c r="B23" s="118"/>
      <c r="C23" s="388" t="s">
        <v>45</v>
      </c>
      <c r="D23" s="518">
        <v>0</v>
      </c>
      <c r="E23" s="518">
        <v>0</v>
      </c>
      <c r="F23" s="518">
        <v>9.2518200000000004</v>
      </c>
      <c r="G23" s="518">
        <v>0</v>
      </c>
      <c r="H23" s="518">
        <v>0</v>
      </c>
      <c r="I23" s="518">
        <v>0</v>
      </c>
      <c r="J23" s="518">
        <v>0.76262640026316053</v>
      </c>
      <c r="K23" s="518">
        <v>0</v>
      </c>
      <c r="L23" s="518">
        <v>2.7585440760349731</v>
      </c>
      <c r="M23" s="518">
        <v>0</v>
      </c>
      <c r="N23" s="518">
        <v>121.07884270356938</v>
      </c>
      <c r="O23" s="518">
        <v>25.538470267518164</v>
      </c>
      <c r="P23" s="518">
        <v>0.88419758983248453</v>
      </c>
      <c r="Q23" s="518">
        <v>0</v>
      </c>
      <c r="R23" s="518">
        <v>16.58008983873551</v>
      </c>
      <c r="S23" s="518">
        <v>0</v>
      </c>
      <c r="T23" s="518">
        <v>3.7199999999999999E-4</v>
      </c>
      <c r="U23" s="518">
        <v>0</v>
      </c>
      <c r="V23" s="518">
        <v>0</v>
      </c>
      <c r="W23" s="518">
        <v>1.109545942659965E-2</v>
      </c>
      <c r="X23" s="518">
        <v>0</v>
      </c>
      <c r="Y23" s="518">
        <v>53.796198687581793</v>
      </c>
      <c r="Z23" s="518">
        <v>0.21476400000000001</v>
      </c>
      <c r="AA23" s="518">
        <v>0</v>
      </c>
      <c r="AB23" s="518">
        <v>0</v>
      </c>
      <c r="AC23" s="525"/>
      <c r="AD23" s="518">
        <v>25.572952131714317</v>
      </c>
      <c r="AE23" s="518">
        <v>35.946813461100376</v>
      </c>
      <c r="AF23" s="518">
        <v>0</v>
      </c>
      <c r="AG23" s="518">
        <v>1.2854000000000001E-2</v>
      </c>
      <c r="AH23" s="518">
        <v>0.218004</v>
      </c>
      <c r="AI23" s="518">
        <v>0</v>
      </c>
      <c r="AJ23" s="518">
        <v>1.960952621317835</v>
      </c>
      <c r="AK23" s="518">
        <v>0</v>
      </c>
      <c r="AL23" s="518">
        <v>0.51859182507461088</v>
      </c>
      <c r="AM23" s="455">
        <v>1.5154136180000002</v>
      </c>
      <c r="AN23" s="119"/>
      <c r="AO23" s="38"/>
    </row>
    <row r="24" spans="1:41" s="7" customFormat="1" ht="16.5" customHeight="1">
      <c r="A24" s="28"/>
      <c r="B24" s="103"/>
      <c r="C24" s="388" t="s">
        <v>46</v>
      </c>
      <c r="D24" s="512">
        <v>0</v>
      </c>
      <c r="E24" s="512">
        <v>0</v>
      </c>
      <c r="F24" s="512">
        <v>0.81800899999999999</v>
      </c>
      <c r="G24" s="512">
        <v>0</v>
      </c>
      <c r="H24" s="512">
        <v>0</v>
      </c>
      <c r="I24" s="512">
        <v>0</v>
      </c>
      <c r="J24" s="512">
        <v>1.0766385619547264E-3</v>
      </c>
      <c r="K24" s="512">
        <v>0</v>
      </c>
      <c r="L24" s="512">
        <v>0</v>
      </c>
      <c r="M24" s="512">
        <v>0</v>
      </c>
      <c r="N24" s="512">
        <v>3.0116949014777998</v>
      </c>
      <c r="O24" s="512">
        <v>0.22759474740718502</v>
      </c>
      <c r="P24" s="512">
        <v>2.9544638561954727E-2</v>
      </c>
      <c r="Q24" s="512">
        <v>0</v>
      </c>
      <c r="R24" s="512">
        <v>1.8368294250241031</v>
      </c>
      <c r="S24" s="512">
        <v>0</v>
      </c>
      <c r="T24" s="512">
        <v>0</v>
      </c>
      <c r="U24" s="512">
        <v>0</v>
      </c>
      <c r="V24" s="512">
        <v>0</v>
      </c>
      <c r="W24" s="512">
        <v>0</v>
      </c>
      <c r="X24" s="512">
        <v>0</v>
      </c>
      <c r="Y24" s="512">
        <v>0.84696701016928433</v>
      </c>
      <c r="Z24" s="512">
        <v>0</v>
      </c>
      <c r="AA24" s="512">
        <v>0</v>
      </c>
      <c r="AB24" s="512">
        <v>0</v>
      </c>
      <c r="AC24" s="524"/>
      <c r="AD24" s="512">
        <v>1.40805</v>
      </c>
      <c r="AE24" s="512">
        <v>0.83092733861927592</v>
      </c>
      <c r="AF24" s="512">
        <v>0</v>
      </c>
      <c r="AG24" s="512">
        <v>9.7407999999999995E-2</v>
      </c>
      <c r="AH24" s="512">
        <v>0</v>
      </c>
      <c r="AI24" s="512">
        <v>0</v>
      </c>
      <c r="AJ24" s="512">
        <v>0</v>
      </c>
      <c r="AK24" s="512">
        <v>0</v>
      </c>
      <c r="AL24" s="512">
        <v>0</v>
      </c>
      <c r="AM24" s="456">
        <v>0.33842699999999998</v>
      </c>
      <c r="AN24" s="102"/>
      <c r="AO24" s="28"/>
    </row>
    <row r="25" spans="1:41" s="8" customFormat="1" ht="24.95" customHeight="1">
      <c r="A25" s="25"/>
      <c r="B25" s="120"/>
      <c r="C25" s="430" t="s">
        <v>55</v>
      </c>
      <c r="D25" s="518">
        <f t="shared" ref="D25:AM25" si="0">+SUM(D22,D13,D10)</f>
        <v>0</v>
      </c>
      <c r="E25" s="518">
        <f t="shared" si="0"/>
        <v>11.811</v>
      </c>
      <c r="F25" s="518">
        <f t="shared" si="0"/>
        <v>19.426107559507365</v>
      </c>
      <c r="G25" s="518">
        <f t="shared" si="0"/>
        <v>0</v>
      </c>
      <c r="H25" s="518">
        <f t="shared" si="0"/>
        <v>0</v>
      </c>
      <c r="I25" s="518">
        <f t="shared" si="0"/>
        <v>12.553278823821687</v>
      </c>
      <c r="J25" s="518">
        <f t="shared" si="0"/>
        <v>12.451826412785774</v>
      </c>
      <c r="K25" s="518">
        <f t="shared" si="0"/>
        <v>0</v>
      </c>
      <c r="L25" s="518">
        <f t="shared" si="0"/>
        <v>4.0484836723390156</v>
      </c>
      <c r="M25" s="518">
        <f t="shared" si="0"/>
        <v>0</v>
      </c>
      <c r="N25" s="518">
        <f t="shared" si="0"/>
        <v>340.00763580073937</v>
      </c>
      <c r="O25" s="518">
        <f t="shared" si="0"/>
        <v>63.631034584189926</v>
      </c>
      <c r="P25" s="518">
        <f t="shared" si="0"/>
        <v>255.89124461153187</v>
      </c>
      <c r="Q25" s="518">
        <f t="shared" si="0"/>
        <v>0</v>
      </c>
      <c r="R25" s="518">
        <f t="shared" si="0"/>
        <v>110.2566717643534</v>
      </c>
      <c r="S25" s="518">
        <f t="shared" si="0"/>
        <v>0</v>
      </c>
      <c r="T25" s="518">
        <f t="shared" si="0"/>
        <v>3.7199999999999999E-4</v>
      </c>
      <c r="U25" s="518">
        <f t="shared" si="0"/>
        <v>8.5176999999999989E-2</v>
      </c>
      <c r="V25" s="518">
        <f t="shared" si="0"/>
        <v>0</v>
      </c>
      <c r="W25" s="518">
        <f t="shared" si="0"/>
        <v>2.1087789301862725E-2</v>
      </c>
      <c r="X25" s="518">
        <f t="shared" si="0"/>
        <v>0</v>
      </c>
      <c r="Y25" s="518">
        <f t="shared" si="0"/>
        <v>136.29151180890176</v>
      </c>
      <c r="Z25" s="518">
        <f t="shared" si="0"/>
        <v>0.38480000000000003</v>
      </c>
      <c r="AA25" s="518">
        <f t="shared" si="0"/>
        <v>0</v>
      </c>
      <c r="AB25" s="518">
        <f t="shared" si="0"/>
        <v>0</v>
      </c>
      <c r="AC25" s="525"/>
      <c r="AD25" s="518">
        <f t="shared" si="0"/>
        <v>105.40220634005485</v>
      </c>
      <c r="AE25" s="518">
        <f t="shared" si="0"/>
        <v>65.122239560008254</v>
      </c>
      <c r="AF25" s="518">
        <f t="shared" si="0"/>
        <v>0</v>
      </c>
      <c r="AG25" s="518">
        <f t="shared" si="0"/>
        <v>14.218042524632038</v>
      </c>
      <c r="AH25" s="518">
        <f t="shared" si="0"/>
        <v>0.349325</v>
      </c>
      <c r="AI25" s="518">
        <f t="shared" si="0"/>
        <v>0.97944932000000007</v>
      </c>
      <c r="AJ25" s="518">
        <f t="shared" si="0"/>
        <v>86.404727727637948</v>
      </c>
      <c r="AK25" s="518">
        <f t="shared" si="0"/>
        <v>0</v>
      </c>
      <c r="AL25" s="518">
        <f t="shared" si="0"/>
        <v>0.93646972050677668</v>
      </c>
      <c r="AM25" s="455">
        <f t="shared" si="0"/>
        <v>14.368540708799999</v>
      </c>
      <c r="AN25" s="107"/>
      <c r="AO25" s="42"/>
    </row>
    <row r="26" spans="1:41" s="176" customFormat="1" ht="16.5" customHeight="1">
      <c r="A26" s="170"/>
      <c r="B26" s="167"/>
      <c r="C26" s="500" t="s">
        <v>56</v>
      </c>
      <c r="D26" s="461">
        <v>0</v>
      </c>
      <c r="E26" s="461">
        <v>0</v>
      </c>
      <c r="F26" s="461">
        <v>0</v>
      </c>
      <c r="G26" s="461">
        <v>0</v>
      </c>
      <c r="H26" s="461">
        <v>0</v>
      </c>
      <c r="I26" s="461">
        <v>0</v>
      </c>
      <c r="J26" s="461">
        <v>0</v>
      </c>
      <c r="K26" s="461">
        <v>0</v>
      </c>
      <c r="L26" s="461">
        <v>0</v>
      </c>
      <c r="M26" s="461">
        <v>0</v>
      </c>
      <c r="N26" s="461">
        <v>0</v>
      </c>
      <c r="O26" s="461">
        <v>0</v>
      </c>
      <c r="P26" s="461">
        <v>0</v>
      </c>
      <c r="Q26" s="461">
        <v>0</v>
      </c>
      <c r="R26" s="461">
        <v>0</v>
      </c>
      <c r="S26" s="461">
        <v>0</v>
      </c>
      <c r="T26" s="461">
        <v>0</v>
      </c>
      <c r="U26" s="461">
        <v>0</v>
      </c>
      <c r="V26" s="461">
        <v>0</v>
      </c>
      <c r="W26" s="461">
        <v>0</v>
      </c>
      <c r="X26" s="461">
        <v>0</v>
      </c>
      <c r="Y26" s="461">
        <v>0</v>
      </c>
      <c r="Z26" s="461">
        <v>0</v>
      </c>
      <c r="AA26" s="461">
        <v>0</v>
      </c>
      <c r="AB26" s="461">
        <v>0</v>
      </c>
      <c r="AC26" s="504"/>
      <c r="AD26" s="461">
        <v>0</v>
      </c>
      <c r="AE26" s="461">
        <v>0</v>
      </c>
      <c r="AF26" s="461">
        <v>0</v>
      </c>
      <c r="AG26" s="461">
        <v>0</v>
      </c>
      <c r="AH26" s="461">
        <v>0</v>
      </c>
      <c r="AI26" s="461">
        <v>0</v>
      </c>
      <c r="AJ26" s="461">
        <v>0</v>
      </c>
      <c r="AK26" s="461">
        <v>0</v>
      </c>
      <c r="AL26" s="461">
        <v>0</v>
      </c>
      <c r="AM26" s="453">
        <v>0</v>
      </c>
      <c r="AN26" s="173"/>
      <c r="AO26" s="174"/>
    </row>
    <row r="27" spans="1:41" s="176" customFormat="1" ht="16.5" customHeight="1">
      <c r="A27" s="170"/>
      <c r="B27" s="167"/>
      <c r="C27" s="500" t="s">
        <v>57</v>
      </c>
      <c r="D27" s="461">
        <v>0</v>
      </c>
      <c r="E27" s="461">
        <v>0</v>
      </c>
      <c r="F27" s="461">
        <v>0</v>
      </c>
      <c r="G27" s="461">
        <v>0</v>
      </c>
      <c r="H27" s="461">
        <v>0</v>
      </c>
      <c r="I27" s="461">
        <v>0</v>
      </c>
      <c r="J27" s="461">
        <v>0.26868007546224326</v>
      </c>
      <c r="K27" s="461">
        <v>0</v>
      </c>
      <c r="L27" s="461">
        <v>3.08534604704773E-3</v>
      </c>
      <c r="M27" s="461">
        <v>0</v>
      </c>
      <c r="N27" s="461">
        <v>1.73451939405489</v>
      </c>
      <c r="O27" s="461">
        <v>2.0250277347404535</v>
      </c>
      <c r="P27" s="461">
        <v>0.26872007546224325</v>
      </c>
      <c r="Q27" s="461">
        <v>0</v>
      </c>
      <c r="R27" s="461">
        <v>0.44989543270297105</v>
      </c>
      <c r="S27" s="461">
        <v>0</v>
      </c>
      <c r="T27" s="461">
        <v>0</v>
      </c>
      <c r="U27" s="461">
        <v>0</v>
      </c>
      <c r="V27" s="461">
        <v>0</v>
      </c>
      <c r="W27" s="461">
        <v>0</v>
      </c>
      <c r="X27" s="461">
        <v>0</v>
      </c>
      <c r="Y27" s="461">
        <v>9.401725101573847</v>
      </c>
      <c r="Z27" s="461">
        <v>0</v>
      </c>
      <c r="AA27" s="461">
        <v>0</v>
      </c>
      <c r="AB27" s="461">
        <v>0</v>
      </c>
      <c r="AC27" s="504"/>
      <c r="AD27" s="461">
        <v>0</v>
      </c>
      <c r="AE27" s="461">
        <v>1.2277902320980187</v>
      </c>
      <c r="AF27" s="461">
        <v>0</v>
      </c>
      <c r="AG27" s="461">
        <v>4.1E-5</v>
      </c>
      <c r="AH27" s="461">
        <v>0</v>
      </c>
      <c r="AI27" s="461">
        <v>0</v>
      </c>
      <c r="AJ27" s="461">
        <v>1.0945534538234729</v>
      </c>
      <c r="AK27" s="461">
        <v>0</v>
      </c>
      <c r="AL27" s="461">
        <v>1.7712333390840899E-3</v>
      </c>
      <c r="AM27" s="453">
        <v>1.3601710650984601E-2</v>
      </c>
      <c r="AN27" s="173"/>
      <c r="AO27" s="174"/>
    </row>
    <row r="28" spans="1:41" s="8" customFormat="1" ht="36.950000000000003" customHeight="1">
      <c r="A28" s="25"/>
      <c r="B28" s="106"/>
      <c r="C28" s="433" t="s">
        <v>58</v>
      </c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503"/>
      <c r="AD28" s="188"/>
      <c r="AE28" s="188"/>
      <c r="AF28" s="188"/>
      <c r="AG28" s="188"/>
      <c r="AH28" s="188"/>
      <c r="AI28" s="188"/>
      <c r="AJ28" s="188"/>
      <c r="AK28" s="188"/>
      <c r="AL28" s="188"/>
      <c r="AM28" s="190"/>
      <c r="AN28" s="107"/>
      <c r="AO28" s="42"/>
    </row>
    <row r="29" spans="1:41" s="7" customFormat="1" ht="16.5" customHeight="1">
      <c r="A29" s="28"/>
      <c r="B29" s="101"/>
      <c r="C29" s="430" t="s">
        <v>44</v>
      </c>
      <c r="D29" s="512">
        <v>0</v>
      </c>
      <c r="E29" s="512">
        <v>35.54184009999998</v>
      </c>
      <c r="F29" s="512">
        <v>0</v>
      </c>
      <c r="G29" s="512">
        <v>0</v>
      </c>
      <c r="H29" s="512">
        <v>0</v>
      </c>
      <c r="I29" s="512">
        <v>7.4495668000000004</v>
      </c>
      <c r="J29" s="512">
        <v>32.638728199999981</v>
      </c>
      <c r="K29" s="512">
        <v>0</v>
      </c>
      <c r="L29" s="512">
        <v>0</v>
      </c>
      <c r="M29" s="512">
        <v>0</v>
      </c>
      <c r="N29" s="512">
        <v>8.9311640000000008</v>
      </c>
      <c r="O29" s="512">
        <v>0.35221600000000003</v>
      </c>
      <c r="P29" s="512">
        <v>135.09037570000001</v>
      </c>
      <c r="Q29" s="512">
        <v>0</v>
      </c>
      <c r="R29" s="512">
        <v>0.05</v>
      </c>
      <c r="S29" s="512">
        <v>0</v>
      </c>
      <c r="T29" s="512">
        <v>1.719E-4</v>
      </c>
      <c r="U29" s="512">
        <v>0</v>
      </c>
      <c r="V29" s="512">
        <v>0</v>
      </c>
      <c r="W29" s="512">
        <v>0</v>
      </c>
      <c r="X29" s="512">
        <v>0</v>
      </c>
      <c r="Y29" s="512">
        <v>0</v>
      </c>
      <c r="Z29" s="512">
        <v>9.3208265000000008</v>
      </c>
      <c r="AA29" s="512">
        <v>0</v>
      </c>
      <c r="AB29" s="512">
        <v>0</v>
      </c>
      <c r="AC29" s="524"/>
      <c r="AD29" s="512">
        <v>0</v>
      </c>
      <c r="AE29" s="512">
        <v>0</v>
      </c>
      <c r="AF29" s="512">
        <v>0</v>
      </c>
      <c r="AG29" s="512">
        <v>0</v>
      </c>
      <c r="AH29" s="512">
        <v>0</v>
      </c>
      <c r="AI29" s="512">
        <v>0</v>
      </c>
      <c r="AJ29" s="512">
        <v>0.81289999999999996</v>
      </c>
      <c r="AK29" s="512">
        <v>0</v>
      </c>
      <c r="AL29" s="512">
        <v>0</v>
      </c>
      <c r="AM29" s="456">
        <v>0</v>
      </c>
      <c r="AN29" s="102"/>
      <c r="AO29" s="28"/>
    </row>
    <row r="30" spans="1:41" s="7" customFormat="1" ht="16.5" customHeight="1">
      <c r="A30" s="28"/>
      <c r="B30" s="103"/>
      <c r="C30" s="388" t="s">
        <v>45</v>
      </c>
      <c r="D30" s="512">
        <v>0</v>
      </c>
      <c r="E30" s="512">
        <v>0</v>
      </c>
      <c r="F30" s="512">
        <v>0</v>
      </c>
      <c r="G30" s="512">
        <v>0</v>
      </c>
      <c r="H30" s="512">
        <v>0</v>
      </c>
      <c r="I30" s="512">
        <v>0</v>
      </c>
      <c r="J30" s="512">
        <v>0</v>
      </c>
      <c r="K30" s="512">
        <v>0</v>
      </c>
      <c r="L30" s="512">
        <v>0</v>
      </c>
      <c r="M30" s="512">
        <v>0</v>
      </c>
      <c r="N30" s="512">
        <v>0</v>
      </c>
      <c r="O30" s="512">
        <v>0</v>
      </c>
      <c r="P30" s="512">
        <v>0</v>
      </c>
      <c r="Q30" s="512">
        <v>0</v>
      </c>
      <c r="R30" s="512">
        <v>0</v>
      </c>
      <c r="S30" s="512">
        <v>0</v>
      </c>
      <c r="T30" s="512">
        <v>0</v>
      </c>
      <c r="U30" s="512">
        <v>0</v>
      </c>
      <c r="V30" s="512">
        <v>0</v>
      </c>
      <c r="W30" s="512">
        <v>0</v>
      </c>
      <c r="X30" s="512">
        <v>0</v>
      </c>
      <c r="Y30" s="512">
        <v>0</v>
      </c>
      <c r="Z30" s="512">
        <v>0</v>
      </c>
      <c r="AA30" s="512">
        <v>0</v>
      </c>
      <c r="AB30" s="512">
        <v>0</v>
      </c>
      <c r="AC30" s="524"/>
      <c r="AD30" s="512">
        <v>0</v>
      </c>
      <c r="AE30" s="512">
        <v>0</v>
      </c>
      <c r="AF30" s="512">
        <v>0</v>
      </c>
      <c r="AG30" s="512">
        <v>0</v>
      </c>
      <c r="AH30" s="512">
        <v>0</v>
      </c>
      <c r="AI30" s="512">
        <v>0</v>
      </c>
      <c r="AJ30" s="512">
        <v>0.81289999999999996</v>
      </c>
      <c r="AK30" s="512">
        <v>0</v>
      </c>
      <c r="AL30" s="512">
        <v>0</v>
      </c>
      <c r="AM30" s="456">
        <v>0</v>
      </c>
      <c r="AN30" s="102"/>
      <c r="AO30" s="28"/>
    </row>
    <row r="31" spans="1:41" s="7" customFormat="1" ht="16.5" customHeight="1">
      <c r="A31" s="28"/>
      <c r="B31" s="103"/>
      <c r="C31" s="388" t="s">
        <v>46</v>
      </c>
      <c r="D31" s="512">
        <v>0</v>
      </c>
      <c r="E31" s="512">
        <v>35.54184009999998</v>
      </c>
      <c r="F31" s="512">
        <v>0</v>
      </c>
      <c r="G31" s="512">
        <v>0</v>
      </c>
      <c r="H31" s="512">
        <v>0</v>
      </c>
      <c r="I31" s="512">
        <v>7.4495668000000004</v>
      </c>
      <c r="J31" s="512">
        <v>32.638728199999981</v>
      </c>
      <c r="K31" s="512">
        <v>0</v>
      </c>
      <c r="L31" s="512">
        <v>0</v>
      </c>
      <c r="M31" s="512">
        <v>0</v>
      </c>
      <c r="N31" s="512">
        <v>8.9311640000000008</v>
      </c>
      <c r="O31" s="512">
        <v>0.35221600000000003</v>
      </c>
      <c r="P31" s="512">
        <v>135.09037570000001</v>
      </c>
      <c r="Q31" s="512">
        <v>0</v>
      </c>
      <c r="R31" s="512">
        <v>0.05</v>
      </c>
      <c r="S31" s="512">
        <v>0</v>
      </c>
      <c r="T31" s="512">
        <v>1.719E-4</v>
      </c>
      <c r="U31" s="512">
        <v>0</v>
      </c>
      <c r="V31" s="512">
        <v>0</v>
      </c>
      <c r="W31" s="512">
        <v>0</v>
      </c>
      <c r="X31" s="512">
        <v>0</v>
      </c>
      <c r="Y31" s="512">
        <v>0</v>
      </c>
      <c r="Z31" s="512">
        <v>9.3208265000000008</v>
      </c>
      <c r="AA31" s="512">
        <v>0</v>
      </c>
      <c r="AB31" s="512">
        <v>0</v>
      </c>
      <c r="AC31" s="524"/>
      <c r="AD31" s="512">
        <v>0</v>
      </c>
      <c r="AE31" s="512">
        <v>0</v>
      </c>
      <c r="AF31" s="512">
        <v>0</v>
      </c>
      <c r="AG31" s="512">
        <v>0</v>
      </c>
      <c r="AH31" s="512">
        <v>0</v>
      </c>
      <c r="AI31" s="512">
        <v>0</v>
      </c>
      <c r="AJ31" s="512">
        <v>0</v>
      </c>
      <c r="AK31" s="512">
        <v>0</v>
      </c>
      <c r="AL31" s="512">
        <v>0</v>
      </c>
      <c r="AM31" s="456">
        <v>0</v>
      </c>
      <c r="AN31" s="102"/>
      <c r="AO31" s="28"/>
    </row>
    <row r="32" spans="1:41" s="7" customFormat="1" ht="16.5" customHeight="1">
      <c r="A32" s="28"/>
      <c r="B32" s="101"/>
      <c r="C32" s="430" t="s">
        <v>47</v>
      </c>
      <c r="D32" s="512">
        <v>0</v>
      </c>
      <c r="E32" s="512">
        <v>0</v>
      </c>
      <c r="F32" s="512">
        <v>0</v>
      </c>
      <c r="G32" s="512">
        <v>0</v>
      </c>
      <c r="H32" s="512">
        <v>0</v>
      </c>
      <c r="I32" s="512">
        <v>0</v>
      </c>
      <c r="J32" s="512">
        <v>0</v>
      </c>
      <c r="K32" s="512">
        <v>0</v>
      </c>
      <c r="L32" s="512">
        <v>0</v>
      </c>
      <c r="M32" s="512">
        <v>0</v>
      </c>
      <c r="N32" s="512">
        <v>10.028022007514508</v>
      </c>
      <c r="O32" s="512">
        <v>16.315647816123999</v>
      </c>
      <c r="P32" s="512">
        <v>5.7370824556904301E-2</v>
      </c>
      <c r="Q32" s="512">
        <v>0</v>
      </c>
      <c r="R32" s="512">
        <v>0.7239975059984004</v>
      </c>
      <c r="S32" s="512">
        <v>0</v>
      </c>
      <c r="T32" s="512">
        <v>0</v>
      </c>
      <c r="U32" s="512">
        <v>0</v>
      </c>
      <c r="V32" s="512">
        <v>0</v>
      </c>
      <c r="W32" s="512">
        <v>0</v>
      </c>
      <c r="X32" s="512">
        <v>0</v>
      </c>
      <c r="Y32" s="512">
        <v>14.393355358583655</v>
      </c>
      <c r="Z32" s="512">
        <v>0</v>
      </c>
      <c r="AA32" s="512">
        <v>0</v>
      </c>
      <c r="AB32" s="512">
        <v>0</v>
      </c>
      <c r="AC32" s="524"/>
      <c r="AD32" s="512">
        <v>24.704800354293745</v>
      </c>
      <c r="AE32" s="512">
        <v>4.0122277222906488</v>
      </c>
      <c r="AF32" s="512">
        <v>0</v>
      </c>
      <c r="AG32" s="512">
        <v>0</v>
      </c>
      <c r="AH32" s="512">
        <v>0</v>
      </c>
      <c r="AI32" s="512">
        <v>0</v>
      </c>
      <c r="AJ32" s="512">
        <v>4.8617608489530895</v>
      </c>
      <c r="AK32" s="512">
        <v>0</v>
      </c>
      <c r="AL32" s="512">
        <v>1.023E-3</v>
      </c>
      <c r="AM32" s="456">
        <v>0</v>
      </c>
      <c r="AN32" s="102"/>
      <c r="AO32" s="28"/>
    </row>
    <row r="33" spans="1:41" s="7" customFormat="1" ht="16.5" customHeight="1">
      <c r="A33" s="28"/>
      <c r="B33" s="101"/>
      <c r="C33" s="388" t="s">
        <v>45</v>
      </c>
      <c r="D33" s="512">
        <v>0</v>
      </c>
      <c r="E33" s="512">
        <v>0</v>
      </c>
      <c r="F33" s="512">
        <v>0</v>
      </c>
      <c r="G33" s="512">
        <v>0</v>
      </c>
      <c r="H33" s="512">
        <v>0</v>
      </c>
      <c r="I33" s="512">
        <v>0</v>
      </c>
      <c r="J33" s="512">
        <v>0</v>
      </c>
      <c r="K33" s="512">
        <v>0</v>
      </c>
      <c r="L33" s="512">
        <v>0</v>
      </c>
      <c r="M33" s="512">
        <v>0</v>
      </c>
      <c r="N33" s="512">
        <v>10.028022007514508</v>
      </c>
      <c r="O33" s="512">
        <v>16.315647816123999</v>
      </c>
      <c r="P33" s="512">
        <v>5.7370824556904301E-2</v>
      </c>
      <c r="Q33" s="512">
        <v>0</v>
      </c>
      <c r="R33" s="512">
        <v>0.7239975059984004</v>
      </c>
      <c r="S33" s="512">
        <v>0</v>
      </c>
      <c r="T33" s="512">
        <v>0</v>
      </c>
      <c r="U33" s="512">
        <v>0</v>
      </c>
      <c r="V33" s="512">
        <v>0</v>
      </c>
      <c r="W33" s="512">
        <v>0</v>
      </c>
      <c r="X33" s="512">
        <v>0</v>
      </c>
      <c r="Y33" s="512">
        <v>14.393355358583655</v>
      </c>
      <c r="Z33" s="512">
        <v>0</v>
      </c>
      <c r="AA33" s="512">
        <v>0</v>
      </c>
      <c r="AB33" s="512">
        <v>0</v>
      </c>
      <c r="AC33" s="524"/>
      <c r="AD33" s="512">
        <v>24.704800354293745</v>
      </c>
      <c r="AE33" s="512">
        <v>4.0122277222906488</v>
      </c>
      <c r="AF33" s="512">
        <v>0</v>
      </c>
      <c r="AG33" s="512">
        <v>0</v>
      </c>
      <c r="AH33" s="512">
        <v>0</v>
      </c>
      <c r="AI33" s="512">
        <v>0</v>
      </c>
      <c r="AJ33" s="512">
        <v>4.8617608489530895</v>
      </c>
      <c r="AK33" s="512">
        <v>0</v>
      </c>
      <c r="AL33" s="512">
        <v>1.023E-3</v>
      </c>
      <c r="AM33" s="456">
        <v>0</v>
      </c>
      <c r="AN33" s="102"/>
      <c r="AO33" s="28"/>
    </row>
    <row r="34" spans="1:41" s="7" customFormat="1" ht="16.5" customHeight="1">
      <c r="A34" s="28"/>
      <c r="B34" s="101"/>
      <c r="C34" s="388" t="s">
        <v>46</v>
      </c>
      <c r="D34" s="512">
        <v>0</v>
      </c>
      <c r="E34" s="512">
        <v>0</v>
      </c>
      <c r="F34" s="512">
        <v>0</v>
      </c>
      <c r="G34" s="512">
        <v>0</v>
      </c>
      <c r="H34" s="512">
        <v>0</v>
      </c>
      <c r="I34" s="512">
        <v>0</v>
      </c>
      <c r="J34" s="512">
        <v>0</v>
      </c>
      <c r="K34" s="512">
        <v>0</v>
      </c>
      <c r="L34" s="512">
        <v>0</v>
      </c>
      <c r="M34" s="512">
        <v>0</v>
      </c>
      <c r="N34" s="512">
        <v>0</v>
      </c>
      <c r="O34" s="512">
        <v>0</v>
      </c>
      <c r="P34" s="512">
        <v>0</v>
      </c>
      <c r="Q34" s="512">
        <v>0</v>
      </c>
      <c r="R34" s="512">
        <v>0</v>
      </c>
      <c r="S34" s="512">
        <v>0</v>
      </c>
      <c r="T34" s="512">
        <v>0</v>
      </c>
      <c r="U34" s="512">
        <v>0</v>
      </c>
      <c r="V34" s="512">
        <v>0</v>
      </c>
      <c r="W34" s="512">
        <v>0</v>
      </c>
      <c r="X34" s="512">
        <v>0</v>
      </c>
      <c r="Y34" s="512">
        <v>0</v>
      </c>
      <c r="Z34" s="512">
        <v>0</v>
      </c>
      <c r="AA34" s="512">
        <v>0</v>
      </c>
      <c r="AB34" s="512">
        <v>0</v>
      </c>
      <c r="AC34" s="524"/>
      <c r="AD34" s="512">
        <v>0</v>
      </c>
      <c r="AE34" s="512">
        <v>0</v>
      </c>
      <c r="AF34" s="512">
        <v>0</v>
      </c>
      <c r="AG34" s="512">
        <v>0</v>
      </c>
      <c r="AH34" s="512">
        <v>0</v>
      </c>
      <c r="AI34" s="512">
        <v>0</v>
      </c>
      <c r="AJ34" s="512">
        <v>0</v>
      </c>
      <c r="AK34" s="512">
        <v>0</v>
      </c>
      <c r="AL34" s="512">
        <v>0</v>
      </c>
      <c r="AM34" s="456">
        <v>0</v>
      </c>
      <c r="AN34" s="102"/>
      <c r="AO34" s="28"/>
    </row>
    <row r="35" spans="1:41" s="8" customFormat="1" ht="16.5" customHeight="1">
      <c r="A35" s="25"/>
      <c r="B35" s="117"/>
      <c r="C35" s="388" t="s">
        <v>48</v>
      </c>
      <c r="D35" s="512">
        <v>0</v>
      </c>
      <c r="E35" s="512">
        <v>0</v>
      </c>
      <c r="F35" s="512">
        <v>0</v>
      </c>
      <c r="G35" s="512">
        <v>0</v>
      </c>
      <c r="H35" s="512">
        <v>0</v>
      </c>
      <c r="I35" s="512">
        <v>0</v>
      </c>
      <c r="J35" s="512">
        <v>0</v>
      </c>
      <c r="K35" s="512">
        <v>0</v>
      </c>
      <c r="L35" s="512">
        <v>0</v>
      </c>
      <c r="M35" s="512">
        <v>0</v>
      </c>
      <c r="N35" s="512">
        <v>0</v>
      </c>
      <c r="O35" s="512">
        <v>0</v>
      </c>
      <c r="P35" s="512">
        <v>0</v>
      </c>
      <c r="Q35" s="512">
        <v>0</v>
      </c>
      <c r="R35" s="512">
        <v>0</v>
      </c>
      <c r="S35" s="512">
        <v>0</v>
      </c>
      <c r="T35" s="512">
        <v>0</v>
      </c>
      <c r="U35" s="512">
        <v>0</v>
      </c>
      <c r="V35" s="512">
        <v>0</v>
      </c>
      <c r="W35" s="512">
        <v>0</v>
      </c>
      <c r="X35" s="512">
        <v>0</v>
      </c>
      <c r="Y35" s="512">
        <v>0</v>
      </c>
      <c r="Z35" s="512">
        <v>0</v>
      </c>
      <c r="AA35" s="512">
        <v>0</v>
      </c>
      <c r="AB35" s="512">
        <v>0</v>
      </c>
      <c r="AC35" s="524"/>
      <c r="AD35" s="512">
        <v>0</v>
      </c>
      <c r="AE35" s="512">
        <v>0</v>
      </c>
      <c r="AF35" s="512">
        <v>0</v>
      </c>
      <c r="AG35" s="512">
        <v>0</v>
      </c>
      <c r="AH35" s="512">
        <v>0</v>
      </c>
      <c r="AI35" s="512">
        <v>0</v>
      </c>
      <c r="AJ35" s="512">
        <v>0</v>
      </c>
      <c r="AK35" s="512">
        <v>0</v>
      </c>
      <c r="AL35" s="512">
        <v>0</v>
      </c>
      <c r="AM35" s="456">
        <v>0</v>
      </c>
      <c r="AN35" s="107"/>
      <c r="AO35" s="25"/>
    </row>
    <row r="36" spans="1:41" s="7" customFormat="1" ht="16.5" customHeight="1">
      <c r="A36" s="28"/>
      <c r="B36" s="103"/>
      <c r="C36" s="388" t="s">
        <v>49</v>
      </c>
      <c r="D36" s="512">
        <v>0</v>
      </c>
      <c r="E36" s="512">
        <v>0</v>
      </c>
      <c r="F36" s="512">
        <v>0</v>
      </c>
      <c r="G36" s="512">
        <v>0</v>
      </c>
      <c r="H36" s="512">
        <v>0</v>
      </c>
      <c r="I36" s="512">
        <v>0</v>
      </c>
      <c r="J36" s="512">
        <v>0</v>
      </c>
      <c r="K36" s="512">
        <v>0</v>
      </c>
      <c r="L36" s="512">
        <v>0</v>
      </c>
      <c r="M36" s="512">
        <v>0</v>
      </c>
      <c r="N36" s="512">
        <v>9.5063996400322601</v>
      </c>
      <c r="O36" s="512">
        <v>16.073891876591645</v>
      </c>
      <c r="P36" s="512">
        <v>0</v>
      </c>
      <c r="Q36" s="512">
        <v>0</v>
      </c>
      <c r="R36" s="512">
        <v>0.72039500000000001</v>
      </c>
      <c r="S36" s="512">
        <v>0</v>
      </c>
      <c r="T36" s="512">
        <v>0</v>
      </c>
      <c r="U36" s="512">
        <v>0</v>
      </c>
      <c r="V36" s="512">
        <v>0</v>
      </c>
      <c r="W36" s="512">
        <v>0</v>
      </c>
      <c r="X36" s="512">
        <v>0</v>
      </c>
      <c r="Y36" s="512">
        <v>13.123236578369298</v>
      </c>
      <c r="Z36" s="512">
        <v>0</v>
      </c>
      <c r="AA36" s="512">
        <v>0</v>
      </c>
      <c r="AB36" s="512">
        <v>0</v>
      </c>
      <c r="AC36" s="524"/>
      <c r="AD36" s="512">
        <v>24.704800354293745</v>
      </c>
      <c r="AE36" s="512">
        <v>3.8486070000000003</v>
      </c>
      <c r="AF36" s="512">
        <v>0</v>
      </c>
      <c r="AG36" s="512">
        <v>0</v>
      </c>
      <c r="AH36" s="512">
        <v>0</v>
      </c>
      <c r="AI36" s="512">
        <v>0</v>
      </c>
      <c r="AJ36" s="512">
        <v>4.8617608489530895</v>
      </c>
      <c r="AK36" s="512">
        <v>0</v>
      </c>
      <c r="AL36" s="512">
        <v>1.023E-3</v>
      </c>
      <c r="AM36" s="456">
        <v>0</v>
      </c>
      <c r="AN36" s="102"/>
      <c r="AO36" s="28"/>
    </row>
    <row r="37" spans="1:41" s="7" customFormat="1" ht="16.5" customHeight="1">
      <c r="A37" s="28"/>
      <c r="B37" s="103"/>
      <c r="C37" s="388" t="s">
        <v>50</v>
      </c>
      <c r="D37" s="512">
        <v>0</v>
      </c>
      <c r="E37" s="512">
        <v>0</v>
      </c>
      <c r="F37" s="512">
        <v>0</v>
      </c>
      <c r="G37" s="512">
        <v>0</v>
      </c>
      <c r="H37" s="512">
        <v>0</v>
      </c>
      <c r="I37" s="512">
        <v>0</v>
      </c>
      <c r="J37" s="512">
        <v>0</v>
      </c>
      <c r="K37" s="512">
        <v>0</v>
      </c>
      <c r="L37" s="512">
        <v>0</v>
      </c>
      <c r="M37" s="512">
        <v>0</v>
      </c>
      <c r="N37" s="512">
        <v>0</v>
      </c>
      <c r="O37" s="512">
        <v>0</v>
      </c>
      <c r="P37" s="512">
        <v>0</v>
      </c>
      <c r="Q37" s="512">
        <v>0</v>
      </c>
      <c r="R37" s="512">
        <v>0</v>
      </c>
      <c r="S37" s="512">
        <v>0</v>
      </c>
      <c r="T37" s="512">
        <v>0</v>
      </c>
      <c r="U37" s="512">
        <v>0</v>
      </c>
      <c r="V37" s="512">
        <v>0</v>
      </c>
      <c r="W37" s="512">
        <v>0</v>
      </c>
      <c r="X37" s="512">
        <v>0</v>
      </c>
      <c r="Y37" s="512">
        <v>0</v>
      </c>
      <c r="Z37" s="512">
        <v>0</v>
      </c>
      <c r="AA37" s="512">
        <v>0</v>
      </c>
      <c r="AB37" s="512">
        <v>0</v>
      </c>
      <c r="AC37" s="524"/>
      <c r="AD37" s="512">
        <v>0</v>
      </c>
      <c r="AE37" s="512">
        <v>0</v>
      </c>
      <c r="AF37" s="512">
        <v>0</v>
      </c>
      <c r="AG37" s="512">
        <v>0</v>
      </c>
      <c r="AH37" s="512">
        <v>0</v>
      </c>
      <c r="AI37" s="512">
        <v>0</v>
      </c>
      <c r="AJ37" s="512">
        <v>0</v>
      </c>
      <c r="AK37" s="512">
        <v>0</v>
      </c>
      <c r="AL37" s="512">
        <v>0</v>
      </c>
      <c r="AM37" s="456">
        <v>0</v>
      </c>
      <c r="AN37" s="102"/>
      <c r="AO37" s="28"/>
    </row>
    <row r="38" spans="1:41" s="7" customFormat="1" ht="16.5" customHeight="1">
      <c r="A38" s="28"/>
      <c r="B38" s="103"/>
      <c r="C38" s="388" t="s">
        <v>51</v>
      </c>
      <c r="D38" s="512">
        <v>0</v>
      </c>
      <c r="E38" s="512">
        <v>0</v>
      </c>
      <c r="F38" s="512">
        <v>0</v>
      </c>
      <c r="G38" s="512">
        <v>0</v>
      </c>
      <c r="H38" s="512">
        <v>0</v>
      </c>
      <c r="I38" s="512">
        <v>0</v>
      </c>
      <c r="J38" s="512">
        <v>0</v>
      </c>
      <c r="K38" s="512">
        <v>0</v>
      </c>
      <c r="L38" s="512">
        <v>0</v>
      </c>
      <c r="M38" s="512">
        <v>0</v>
      </c>
      <c r="N38" s="512">
        <v>0</v>
      </c>
      <c r="O38" s="512">
        <v>0</v>
      </c>
      <c r="P38" s="512">
        <v>0</v>
      </c>
      <c r="Q38" s="512">
        <v>0</v>
      </c>
      <c r="R38" s="512">
        <v>0</v>
      </c>
      <c r="S38" s="512">
        <v>0</v>
      </c>
      <c r="T38" s="512">
        <v>0</v>
      </c>
      <c r="U38" s="512">
        <v>0</v>
      </c>
      <c r="V38" s="512">
        <v>0</v>
      </c>
      <c r="W38" s="512">
        <v>0</v>
      </c>
      <c r="X38" s="512">
        <v>0</v>
      </c>
      <c r="Y38" s="512">
        <v>0</v>
      </c>
      <c r="Z38" s="512">
        <v>0</v>
      </c>
      <c r="AA38" s="512">
        <v>0</v>
      </c>
      <c r="AB38" s="512">
        <v>0</v>
      </c>
      <c r="AC38" s="524"/>
      <c r="AD38" s="512">
        <v>0</v>
      </c>
      <c r="AE38" s="512">
        <v>0</v>
      </c>
      <c r="AF38" s="512">
        <v>0</v>
      </c>
      <c r="AG38" s="512">
        <v>0</v>
      </c>
      <c r="AH38" s="512">
        <v>0</v>
      </c>
      <c r="AI38" s="512">
        <v>0</v>
      </c>
      <c r="AJ38" s="512">
        <v>0</v>
      </c>
      <c r="AK38" s="512">
        <v>0</v>
      </c>
      <c r="AL38" s="512">
        <v>0</v>
      </c>
      <c r="AM38" s="456">
        <v>0</v>
      </c>
      <c r="AN38" s="102"/>
      <c r="AO38" s="28"/>
    </row>
    <row r="39" spans="1:41" s="7" customFormat="1" ht="16.5" customHeight="1">
      <c r="A39" s="28"/>
      <c r="B39" s="103"/>
      <c r="C39" s="388" t="s">
        <v>52</v>
      </c>
      <c r="D39" s="512">
        <v>0</v>
      </c>
      <c r="E39" s="512">
        <v>0</v>
      </c>
      <c r="F39" s="512">
        <v>0</v>
      </c>
      <c r="G39" s="512">
        <v>0</v>
      </c>
      <c r="H39" s="512">
        <v>0</v>
      </c>
      <c r="I39" s="512">
        <v>0</v>
      </c>
      <c r="J39" s="512">
        <v>0</v>
      </c>
      <c r="K39" s="512">
        <v>0</v>
      </c>
      <c r="L39" s="512">
        <v>0</v>
      </c>
      <c r="M39" s="512">
        <v>0</v>
      </c>
      <c r="N39" s="512">
        <v>0.52162236748224866</v>
      </c>
      <c r="O39" s="512">
        <v>0.24175593953235078</v>
      </c>
      <c r="P39" s="512">
        <v>5.7370824556904301E-2</v>
      </c>
      <c r="Q39" s="512">
        <v>0</v>
      </c>
      <c r="R39" s="512">
        <v>3.6025059984004259E-3</v>
      </c>
      <c r="S39" s="512">
        <v>0</v>
      </c>
      <c r="T39" s="512">
        <v>0</v>
      </c>
      <c r="U39" s="512">
        <v>0</v>
      </c>
      <c r="V39" s="512">
        <v>0</v>
      </c>
      <c r="W39" s="512">
        <v>0</v>
      </c>
      <c r="X39" s="512">
        <v>0</v>
      </c>
      <c r="Y39" s="512">
        <v>1.2701187802143581</v>
      </c>
      <c r="Z39" s="512">
        <v>0</v>
      </c>
      <c r="AA39" s="512">
        <v>0</v>
      </c>
      <c r="AB39" s="512">
        <v>0</v>
      </c>
      <c r="AC39" s="524"/>
      <c r="AD39" s="512">
        <v>0</v>
      </c>
      <c r="AE39" s="512">
        <v>0.16362072229064825</v>
      </c>
      <c r="AF39" s="512">
        <v>0</v>
      </c>
      <c r="AG39" s="512">
        <v>0</v>
      </c>
      <c r="AH39" s="512">
        <v>0</v>
      </c>
      <c r="AI39" s="512">
        <v>0</v>
      </c>
      <c r="AJ39" s="512">
        <v>0</v>
      </c>
      <c r="AK39" s="512">
        <v>0</v>
      </c>
      <c r="AL39" s="512">
        <v>0</v>
      </c>
      <c r="AM39" s="456">
        <v>0</v>
      </c>
      <c r="AN39" s="102"/>
      <c r="AO39" s="28"/>
    </row>
    <row r="40" spans="1:41" s="7" customFormat="1" ht="16.5" customHeight="1">
      <c r="A40" s="28"/>
      <c r="B40" s="103"/>
      <c r="C40" s="388" t="s">
        <v>53</v>
      </c>
      <c r="D40" s="512"/>
      <c r="E40" s="512"/>
      <c r="F40" s="512"/>
      <c r="G40" s="512"/>
      <c r="H40" s="512"/>
      <c r="I40" s="512"/>
      <c r="J40" s="512"/>
      <c r="K40" s="512"/>
      <c r="L40" s="512"/>
      <c r="M40" s="512"/>
      <c r="N40" s="512"/>
      <c r="O40" s="512"/>
      <c r="P40" s="512"/>
      <c r="Q40" s="512"/>
      <c r="R40" s="512"/>
      <c r="S40" s="512"/>
      <c r="T40" s="512"/>
      <c r="U40" s="512"/>
      <c r="V40" s="512"/>
      <c r="W40" s="512"/>
      <c r="X40" s="512"/>
      <c r="Y40" s="512"/>
      <c r="Z40" s="512"/>
      <c r="AA40" s="512"/>
      <c r="AB40" s="512"/>
      <c r="AC40" s="524"/>
      <c r="AD40" s="512"/>
      <c r="AE40" s="512"/>
      <c r="AF40" s="512"/>
      <c r="AG40" s="512"/>
      <c r="AH40" s="512"/>
      <c r="AI40" s="512"/>
      <c r="AJ40" s="512"/>
      <c r="AK40" s="512"/>
      <c r="AL40" s="512"/>
      <c r="AM40" s="456"/>
      <c r="AN40" s="102"/>
      <c r="AO40" s="28"/>
    </row>
    <row r="41" spans="1:41" s="8" customFormat="1" ht="16.5" customHeight="1">
      <c r="A41" s="25"/>
      <c r="B41" s="117"/>
      <c r="C41" s="430" t="s">
        <v>54</v>
      </c>
      <c r="D41" s="512">
        <v>0</v>
      </c>
      <c r="E41" s="512">
        <v>35.54184009999998</v>
      </c>
      <c r="F41" s="512">
        <v>0</v>
      </c>
      <c r="G41" s="512">
        <v>0</v>
      </c>
      <c r="H41" s="512">
        <v>0</v>
      </c>
      <c r="I41" s="512">
        <v>7.4495668000000004</v>
      </c>
      <c r="J41" s="512">
        <v>32.638728199999981</v>
      </c>
      <c r="K41" s="512">
        <v>0</v>
      </c>
      <c r="L41" s="512">
        <v>5.6358059999999996</v>
      </c>
      <c r="M41" s="512">
        <v>0</v>
      </c>
      <c r="N41" s="512">
        <v>28.35014905050382</v>
      </c>
      <c r="O41" s="512">
        <v>0.88166114180803801</v>
      </c>
      <c r="P41" s="512">
        <v>156.79821172000001</v>
      </c>
      <c r="Q41" s="512">
        <v>0</v>
      </c>
      <c r="R41" s="512">
        <v>5.957962467396273</v>
      </c>
      <c r="S41" s="512">
        <v>0</v>
      </c>
      <c r="T41" s="512">
        <v>0</v>
      </c>
      <c r="U41" s="512">
        <v>0</v>
      </c>
      <c r="V41" s="512">
        <v>0</v>
      </c>
      <c r="W41" s="512">
        <v>0</v>
      </c>
      <c r="X41" s="512">
        <v>0</v>
      </c>
      <c r="Y41" s="512">
        <v>11.338768267997395</v>
      </c>
      <c r="Z41" s="512">
        <v>9.3208265000000008</v>
      </c>
      <c r="AA41" s="512">
        <v>0</v>
      </c>
      <c r="AB41" s="512">
        <v>0</v>
      </c>
      <c r="AC41" s="524"/>
      <c r="AD41" s="512">
        <v>12.164835902652102</v>
      </c>
      <c r="AE41" s="512">
        <v>13.785437139570259</v>
      </c>
      <c r="AF41" s="512">
        <v>0</v>
      </c>
      <c r="AG41" s="512">
        <v>0</v>
      </c>
      <c r="AH41" s="512">
        <v>0</v>
      </c>
      <c r="AI41" s="512">
        <v>0</v>
      </c>
      <c r="AJ41" s="512">
        <v>0</v>
      </c>
      <c r="AK41" s="512">
        <v>0</v>
      </c>
      <c r="AL41" s="512">
        <v>0.206396</v>
      </c>
      <c r="AM41" s="456">
        <v>0.71549700000000005</v>
      </c>
      <c r="AN41" s="107"/>
      <c r="AO41" s="25"/>
    </row>
    <row r="42" spans="1:41" s="11" customFormat="1" ht="16.5" customHeight="1">
      <c r="A42" s="38"/>
      <c r="B42" s="118"/>
      <c r="C42" s="388" t="s">
        <v>45</v>
      </c>
      <c r="D42" s="518">
        <v>0</v>
      </c>
      <c r="E42" s="518">
        <v>35.54184009999998</v>
      </c>
      <c r="F42" s="518">
        <v>0</v>
      </c>
      <c r="G42" s="518">
        <v>0</v>
      </c>
      <c r="H42" s="518">
        <v>0</v>
      </c>
      <c r="I42" s="518">
        <v>7.4495668000000004</v>
      </c>
      <c r="J42" s="518">
        <v>32.638728199999981</v>
      </c>
      <c r="K42" s="518">
        <v>0</v>
      </c>
      <c r="L42" s="518">
        <v>5.6358059999999996</v>
      </c>
      <c r="M42" s="518">
        <v>0</v>
      </c>
      <c r="N42" s="518">
        <v>20.716124050503819</v>
      </c>
      <c r="O42" s="518">
        <v>0.88166114180803801</v>
      </c>
      <c r="P42" s="518">
        <v>156.79821172000001</v>
      </c>
      <c r="Q42" s="518">
        <v>0</v>
      </c>
      <c r="R42" s="518">
        <v>5.957962467396273</v>
      </c>
      <c r="S42" s="518">
        <v>0</v>
      </c>
      <c r="T42" s="518">
        <v>0</v>
      </c>
      <c r="U42" s="518">
        <v>0</v>
      </c>
      <c r="V42" s="518">
        <v>0</v>
      </c>
      <c r="W42" s="518">
        <v>0</v>
      </c>
      <c r="X42" s="518">
        <v>0</v>
      </c>
      <c r="Y42" s="518">
        <v>11.338768267997395</v>
      </c>
      <c r="Z42" s="518">
        <v>9.3208265000000008</v>
      </c>
      <c r="AA42" s="518">
        <v>0</v>
      </c>
      <c r="AB42" s="518">
        <v>0</v>
      </c>
      <c r="AC42" s="525"/>
      <c r="AD42" s="518">
        <v>12.164835902652102</v>
      </c>
      <c r="AE42" s="518">
        <v>13.593781581053259</v>
      </c>
      <c r="AF42" s="518">
        <v>0</v>
      </c>
      <c r="AG42" s="518">
        <v>0</v>
      </c>
      <c r="AH42" s="518">
        <v>0</v>
      </c>
      <c r="AI42" s="518">
        <v>0</v>
      </c>
      <c r="AJ42" s="518">
        <v>0</v>
      </c>
      <c r="AK42" s="518">
        <v>0</v>
      </c>
      <c r="AL42" s="518">
        <v>0.206396</v>
      </c>
      <c r="AM42" s="455">
        <v>0.71549700000000005</v>
      </c>
      <c r="AN42" s="119"/>
      <c r="AO42" s="38"/>
    </row>
    <row r="43" spans="1:41" s="7" customFormat="1" ht="16.5" customHeight="1">
      <c r="A43" s="28"/>
      <c r="B43" s="103"/>
      <c r="C43" s="388" t="s">
        <v>46</v>
      </c>
      <c r="D43" s="512">
        <v>0</v>
      </c>
      <c r="E43" s="512">
        <v>0</v>
      </c>
      <c r="F43" s="512">
        <v>0</v>
      </c>
      <c r="G43" s="512">
        <v>0</v>
      </c>
      <c r="H43" s="512">
        <v>0</v>
      </c>
      <c r="I43" s="512">
        <v>0</v>
      </c>
      <c r="J43" s="512">
        <v>0</v>
      </c>
      <c r="K43" s="512">
        <v>0</v>
      </c>
      <c r="L43" s="512">
        <v>0</v>
      </c>
      <c r="M43" s="512">
        <v>0</v>
      </c>
      <c r="N43" s="512">
        <v>7.6340250000000003</v>
      </c>
      <c r="O43" s="512">
        <v>0</v>
      </c>
      <c r="P43" s="512">
        <v>0</v>
      </c>
      <c r="Q43" s="512">
        <v>0</v>
      </c>
      <c r="R43" s="512">
        <v>0</v>
      </c>
      <c r="S43" s="512">
        <v>0</v>
      </c>
      <c r="T43" s="512">
        <v>0</v>
      </c>
      <c r="U43" s="512">
        <v>0</v>
      </c>
      <c r="V43" s="512">
        <v>0</v>
      </c>
      <c r="W43" s="512">
        <v>0</v>
      </c>
      <c r="X43" s="512">
        <v>0</v>
      </c>
      <c r="Y43" s="512">
        <v>0</v>
      </c>
      <c r="Z43" s="512">
        <v>0</v>
      </c>
      <c r="AA43" s="512">
        <v>0</v>
      </c>
      <c r="AB43" s="512">
        <v>0</v>
      </c>
      <c r="AC43" s="524"/>
      <c r="AD43" s="512">
        <v>0</v>
      </c>
      <c r="AE43" s="512">
        <v>0.191655558517</v>
      </c>
      <c r="AF43" s="512">
        <v>0</v>
      </c>
      <c r="AG43" s="512">
        <v>0</v>
      </c>
      <c r="AH43" s="512">
        <v>0</v>
      </c>
      <c r="AI43" s="512">
        <v>0</v>
      </c>
      <c r="AJ43" s="512">
        <v>0</v>
      </c>
      <c r="AK43" s="512">
        <v>0</v>
      </c>
      <c r="AL43" s="512">
        <v>0</v>
      </c>
      <c r="AM43" s="456">
        <v>0</v>
      </c>
      <c r="AN43" s="102"/>
      <c r="AO43" s="28"/>
    </row>
    <row r="44" spans="1:41" s="8" customFormat="1" ht="24.95" customHeight="1">
      <c r="A44" s="25"/>
      <c r="B44" s="120"/>
      <c r="C44" s="430" t="s">
        <v>55</v>
      </c>
      <c r="D44" s="518">
        <f t="shared" ref="D44:AM44" si="1">+SUM(D41,D32,D29)</f>
        <v>0</v>
      </c>
      <c r="E44" s="518">
        <f t="shared" si="1"/>
        <v>71.083680199999961</v>
      </c>
      <c r="F44" s="518">
        <f t="shared" si="1"/>
        <v>0</v>
      </c>
      <c r="G44" s="518">
        <f t="shared" si="1"/>
        <v>0</v>
      </c>
      <c r="H44" s="518">
        <f t="shared" si="1"/>
        <v>0</v>
      </c>
      <c r="I44" s="518">
        <f t="shared" si="1"/>
        <v>14.899133600000001</v>
      </c>
      <c r="J44" s="518">
        <f t="shared" si="1"/>
        <v>65.277456399999963</v>
      </c>
      <c r="K44" s="518">
        <f t="shared" si="1"/>
        <v>0</v>
      </c>
      <c r="L44" s="518">
        <f t="shared" si="1"/>
        <v>5.6358059999999996</v>
      </c>
      <c r="M44" s="518">
        <f t="shared" si="1"/>
        <v>0</v>
      </c>
      <c r="N44" s="518">
        <f t="shared" si="1"/>
        <v>47.309335058018327</v>
      </c>
      <c r="O44" s="518">
        <f t="shared" si="1"/>
        <v>17.549524957932036</v>
      </c>
      <c r="P44" s="518">
        <f t="shared" si="1"/>
        <v>291.94595824455689</v>
      </c>
      <c r="Q44" s="518">
        <f t="shared" si="1"/>
        <v>0</v>
      </c>
      <c r="R44" s="518">
        <f t="shared" si="1"/>
        <v>6.7319599733946731</v>
      </c>
      <c r="S44" s="518">
        <f t="shared" si="1"/>
        <v>0</v>
      </c>
      <c r="T44" s="518">
        <f t="shared" si="1"/>
        <v>1.719E-4</v>
      </c>
      <c r="U44" s="518">
        <f t="shared" si="1"/>
        <v>0</v>
      </c>
      <c r="V44" s="518">
        <f t="shared" si="1"/>
        <v>0</v>
      </c>
      <c r="W44" s="518">
        <f t="shared" si="1"/>
        <v>0</v>
      </c>
      <c r="X44" s="518">
        <f t="shared" si="1"/>
        <v>0</v>
      </c>
      <c r="Y44" s="518">
        <f t="shared" si="1"/>
        <v>25.73212362658105</v>
      </c>
      <c r="Z44" s="518">
        <f t="shared" si="1"/>
        <v>18.641653000000002</v>
      </c>
      <c r="AA44" s="518">
        <f t="shared" si="1"/>
        <v>0</v>
      </c>
      <c r="AB44" s="518">
        <f t="shared" si="1"/>
        <v>0</v>
      </c>
      <c r="AC44" s="525"/>
      <c r="AD44" s="518">
        <f t="shared" si="1"/>
        <v>36.869636256945846</v>
      </c>
      <c r="AE44" s="518">
        <f t="shared" si="1"/>
        <v>17.797664861860909</v>
      </c>
      <c r="AF44" s="518">
        <f t="shared" si="1"/>
        <v>0</v>
      </c>
      <c r="AG44" s="518">
        <f t="shared" si="1"/>
        <v>0</v>
      </c>
      <c r="AH44" s="518">
        <f t="shared" si="1"/>
        <v>0</v>
      </c>
      <c r="AI44" s="518">
        <f t="shared" si="1"/>
        <v>0</v>
      </c>
      <c r="AJ44" s="518">
        <f t="shared" si="1"/>
        <v>5.6746608489530894</v>
      </c>
      <c r="AK44" s="518">
        <f t="shared" si="1"/>
        <v>0</v>
      </c>
      <c r="AL44" s="518">
        <f t="shared" si="1"/>
        <v>0.20741899999999999</v>
      </c>
      <c r="AM44" s="455">
        <f t="shared" si="1"/>
        <v>0.71549700000000005</v>
      </c>
      <c r="AN44" s="107"/>
      <c r="AO44" s="42"/>
    </row>
    <row r="45" spans="1:41" s="176" customFormat="1" ht="16.5" customHeight="1">
      <c r="A45" s="170"/>
      <c r="B45" s="167"/>
      <c r="C45" s="500" t="s">
        <v>56</v>
      </c>
      <c r="D45" s="461">
        <v>0</v>
      </c>
      <c r="E45" s="461">
        <v>0</v>
      </c>
      <c r="F45" s="461">
        <v>0</v>
      </c>
      <c r="G45" s="461">
        <v>0</v>
      </c>
      <c r="H45" s="461">
        <v>0</v>
      </c>
      <c r="I45" s="461">
        <v>0</v>
      </c>
      <c r="J45" s="461">
        <v>0</v>
      </c>
      <c r="K45" s="461">
        <v>0</v>
      </c>
      <c r="L45" s="461">
        <v>0</v>
      </c>
      <c r="M45" s="461">
        <v>0</v>
      </c>
      <c r="N45" s="461">
        <v>0</v>
      </c>
      <c r="O45" s="461">
        <v>0</v>
      </c>
      <c r="P45" s="461">
        <v>0</v>
      </c>
      <c r="Q45" s="461">
        <v>0</v>
      </c>
      <c r="R45" s="461">
        <v>0</v>
      </c>
      <c r="S45" s="461">
        <v>0</v>
      </c>
      <c r="T45" s="461">
        <v>0</v>
      </c>
      <c r="U45" s="461">
        <v>0</v>
      </c>
      <c r="V45" s="461">
        <v>0</v>
      </c>
      <c r="W45" s="461">
        <v>0</v>
      </c>
      <c r="X45" s="461">
        <v>0</v>
      </c>
      <c r="Y45" s="461">
        <v>0</v>
      </c>
      <c r="Z45" s="461">
        <v>0</v>
      </c>
      <c r="AA45" s="461">
        <v>0</v>
      </c>
      <c r="AB45" s="461">
        <v>0</v>
      </c>
      <c r="AC45" s="504"/>
      <c r="AD45" s="461">
        <v>0</v>
      </c>
      <c r="AE45" s="461">
        <v>0</v>
      </c>
      <c r="AF45" s="461">
        <v>0</v>
      </c>
      <c r="AG45" s="461">
        <v>0</v>
      </c>
      <c r="AH45" s="461">
        <v>0</v>
      </c>
      <c r="AI45" s="461">
        <v>0</v>
      </c>
      <c r="AJ45" s="461">
        <v>0</v>
      </c>
      <c r="AK45" s="461">
        <v>0</v>
      </c>
      <c r="AL45" s="461">
        <v>0</v>
      </c>
      <c r="AM45" s="453">
        <v>0</v>
      </c>
      <c r="AN45" s="173"/>
      <c r="AO45" s="174"/>
    </row>
    <row r="46" spans="1:41" s="176" customFormat="1" ht="16.5" customHeight="1">
      <c r="A46" s="170"/>
      <c r="B46" s="167"/>
      <c r="C46" s="500" t="s">
        <v>57</v>
      </c>
      <c r="D46" s="461">
        <v>0</v>
      </c>
      <c r="E46" s="461">
        <v>35.54184009999998</v>
      </c>
      <c r="F46" s="461">
        <v>0</v>
      </c>
      <c r="G46" s="461">
        <v>0</v>
      </c>
      <c r="H46" s="461">
        <v>0</v>
      </c>
      <c r="I46" s="461">
        <v>7.4495668000000004</v>
      </c>
      <c r="J46" s="461">
        <v>32.638728199999981</v>
      </c>
      <c r="K46" s="461">
        <v>0</v>
      </c>
      <c r="L46" s="461">
        <v>0</v>
      </c>
      <c r="M46" s="461">
        <v>0</v>
      </c>
      <c r="N46" s="461">
        <v>0</v>
      </c>
      <c r="O46" s="461">
        <v>0.08</v>
      </c>
      <c r="P46" s="461">
        <v>156.79821172000001</v>
      </c>
      <c r="Q46" s="461">
        <v>0</v>
      </c>
      <c r="R46" s="461">
        <v>0.05</v>
      </c>
      <c r="S46" s="461">
        <v>0</v>
      </c>
      <c r="T46" s="461">
        <v>0</v>
      </c>
      <c r="U46" s="461">
        <v>0</v>
      </c>
      <c r="V46" s="461">
        <v>0</v>
      </c>
      <c r="W46" s="461">
        <v>0</v>
      </c>
      <c r="X46" s="461">
        <v>0</v>
      </c>
      <c r="Y46" s="461">
        <v>0</v>
      </c>
      <c r="Z46" s="461">
        <v>9.3208265000000008</v>
      </c>
      <c r="AA46" s="461">
        <v>0</v>
      </c>
      <c r="AB46" s="461">
        <v>0</v>
      </c>
      <c r="AC46" s="504"/>
      <c r="AD46" s="461">
        <v>0</v>
      </c>
      <c r="AE46" s="461">
        <v>0</v>
      </c>
      <c r="AF46" s="461">
        <v>0</v>
      </c>
      <c r="AG46" s="461">
        <v>0</v>
      </c>
      <c r="AH46" s="461">
        <v>0</v>
      </c>
      <c r="AI46" s="461">
        <v>0</v>
      </c>
      <c r="AJ46" s="461">
        <v>0</v>
      </c>
      <c r="AK46" s="461">
        <v>0</v>
      </c>
      <c r="AL46" s="461">
        <v>0</v>
      </c>
      <c r="AM46" s="453">
        <v>0</v>
      </c>
      <c r="AN46" s="173"/>
      <c r="AO46" s="174"/>
    </row>
    <row r="47" spans="1:41" s="176" customFormat="1" ht="16.5" customHeight="1">
      <c r="A47" s="170"/>
      <c r="B47" s="167"/>
      <c r="C47" s="500" t="s">
        <v>59</v>
      </c>
      <c r="D47" s="464">
        <v>0</v>
      </c>
      <c r="E47" s="464">
        <v>71.083680199999961</v>
      </c>
      <c r="F47" s="464">
        <v>0</v>
      </c>
      <c r="G47" s="464">
        <v>0</v>
      </c>
      <c r="H47" s="464">
        <v>0</v>
      </c>
      <c r="I47" s="464">
        <v>14.899133600000001</v>
      </c>
      <c r="J47" s="464">
        <v>65.277456399999963</v>
      </c>
      <c r="K47" s="464">
        <v>0</v>
      </c>
      <c r="L47" s="464">
        <v>0</v>
      </c>
      <c r="M47" s="464">
        <v>0</v>
      </c>
      <c r="N47" s="464">
        <v>2.4897871989039229</v>
      </c>
      <c r="O47" s="464">
        <v>3.0558496148670704</v>
      </c>
      <c r="P47" s="464">
        <v>291.91722721781144</v>
      </c>
      <c r="Q47" s="464">
        <v>0</v>
      </c>
      <c r="R47" s="464">
        <v>2.4691887280000002</v>
      </c>
      <c r="S47" s="464">
        <v>0</v>
      </c>
      <c r="T47" s="464">
        <v>0</v>
      </c>
      <c r="U47" s="464">
        <v>0</v>
      </c>
      <c r="V47" s="464">
        <v>0</v>
      </c>
      <c r="W47" s="464">
        <v>0</v>
      </c>
      <c r="X47" s="464">
        <v>0</v>
      </c>
      <c r="Y47" s="464">
        <v>1.277466</v>
      </c>
      <c r="Z47" s="464">
        <v>18.641653000000002</v>
      </c>
      <c r="AA47" s="464">
        <v>0</v>
      </c>
      <c r="AB47" s="464">
        <v>0</v>
      </c>
      <c r="AC47" s="493"/>
      <c r="AD47" s="464">
        <v>8.4164809999999992</v>
      </c>
      <c r="AE47" s="464">
        <v>2.137934</v>
      </c>
      <c r="AF47" s="464">
        <v>0</v>
      </c>
      <c r="AG47" s="464">
        <v>0</v>
      </c>
      <c r="AH47" s="464">
        <v>0</v>
      </c>
      <c r="AI47" s="464">
        <v>0</v>
      </c>
      <c r="AJ47" s="464">
        <v>0</v>
      </c>
      <c r="AK47" s="464">
        <v>0</v>
      </c>
      <c r="AL47" s="464">
        <v>0</v>
      </c>
      <c r="AM47" s="465">
        <v>0</v>
      </c>
      <c r="AN47" s="446"/>
      <c r="AO47" s="174"/>
    </row>
    <row r="48" spans="1:41" s="7" customFormat="1" ht="24.95" customHeight="1">
      <c r="A48" s="28"/>
      <c r="B48" s="101"/>
      <c r="C48" s="501" t="s">
        <v>60</v>
      </c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503"/>
      <c r="AD48" s="188"/>
      <c r="AE48" s="188"/>
      <c r="AF48" s="188"/>
      <c r="AG48" s="188"/>
      <c r="AH48" s="188"/>
      <c r="AI48" s="188"/>
      <c r="AJ48" s="188"/>
      <c r="AK48" s="188"/>
      <c r="AL48" s="188"/>
      <c r="AM48" s="190"/>
      <c r="AN48" s="102"/>
      <c r="AO48" s="24"/>
    </row>
    <row r="49" spans="1:41" s="7" customFormat="1" ht="16.5" customHeight="1">
      <c r="A49" s="28"/>
      <c r="B49" s="103"/>
      <c r="C49" s="388" t="s">
        <v>61</v>
      </c>
      <c r="D49" s="512">
        <v>0</v>
      </c>
      <c r="E49" s="512">
        <v>71.083680199999975</v>
      </c>
      <c r="F49" s="512">
        <v>0</v>
      </c>
      <c r="G49" s="512">
        <v>0</v>
      </c>
      <c r="H49" s="512">
        <v>0</v>
      </c>
      <c r="I49" s="512">
        <v>14.899133600000001</v>
      </c>
      <c r="J49" s="512">
        <v>65.277456399999977</v>
      </c>
      <c r="K49" s="512">
        <v>0</v>
      </c>
      <c r="L49" s="512">
        <v>0</v>
      </c>
      <c r="M49" s="512">
        <v>0</v>
      </c>
      <c r="N49" s="512">
        <v>1.9510592210465907</v>
      </c>
      <c r="O49" s="512">
        <v>0.79938843409825611</v>
      </c>
      <c r="P49" s="512">
        <v>286.72621742000001</v>
      </c>
      <c r="Q49" s="512">
        <v>0</v>
      </c>
      <c r="R49" s="512">
        <v>2.1787157280000002</v>
      </c>
      <c r="S49" s="512">
        <v>0</v>
      </c>
      <c r="T49" s="512">
        <v>1.719E-4</v>
      </c>
      <c r="U49" s="512">
        <v>0</v>
      </c>
      <c r="V49" s="512">
        <v>0</v>
      </c>
      <c r="W49" s="512">
        <v>0</v>
      </c>
      <c r="X49" s="512">
        <v>0</v>
      </c>
      <c r="Y49" s="512">
        <v>5.1952095330679153</v>
      </c>
      <c r="Z49" s="512">
        <v>18.641653000000002</v>
      </c>
      <c r="AA49" s="512">
        <v>0</v>
      </c>
      <c r="AB49" s="512">
        <v>0</v>
      </c>
      <c r="AC49" s="524"/>
      <c r="AD49" s="512">
        <v>3.693816</v>
      </c>
      <c r="AE49" s="512">
        <v>8.5389679805931102</v>
      </c>
      <c r="AF49" s="512">
        <v>0</v>
      </c>
      <c r="AG49" s="512">
        <v>0</v>
      </c>
      <c r="AH49" s="512">
        <v>0</v>
      </c>
      <c r="AI49" s="512">
        <v>0</v>
      </c>
      <c r="AJ49" s="512">
        <v>5.0308416274000001</v>
      </c>
      <c r="AK49" s="512">
        <v>0</v>
      </c>
      <c r="AL49" s="512">
        <v>1.023E-3</v>
      </c>
      <c r="AM49" s="456">
        <v>0</v>
      </c>
      <c r="AN49" s="102"/>
      <c r="AO49" s="24"/>
    </row>
    <row r="50" spans="1:41" s="7" customFormat="1" ht="16.5" customHeight="1">
      <c r="A50" s="28"/>
      <c r="B50" s="103"/>
      <c r="C50" s="388" t="s">
        <v>62</v>
      </c>
      <c r="D50" s="512">
        <v>0</v>
      </c>
      <c r="E50" s="512">
        <v>0</v>
      </c>
      <c r="F50" s="512">
        <v>0</v>
      </c>
      <c r="G50" s="512">
        <v>0</v>
      </c>
      <c r="H50" s="512">
        <v>0</v>
      </c>
      <c r="I50" s="512">
        <v>0</v>
      </c>
      <c r="J50" s="512">
        <v>0</v>
      </c>
      <c r="K50" s="512">
        <v>0</v>
      </c>
      <c r="L50" s="512">
        <v>5.6358059999999996</v>
      </c>
      <c r="M50" s="512">
        <v>0</v>
      </c>
      <c r="N50" s="512">
        <v>45.358275221871736</v>
      </c>
      <c r="O50" s="512">
        <v>16.75013603483378</v>
      </c>
      <c r="P50" s="512">
        <v>1.5484008245569043</v>
      </c>
      <c r="Q50" s="512">
        <v>0</v>
      </c>
      <c r="R50" s="512">
        <v>4.5532442453946711</v>
      </c>
      <c r="S50" s="512">
        <v>0</v>
      </c>
      <c r="T50" s="512">
        <v>0</v>
      </c>
      <c r="U50" s="512">
        <v>0</v>
      </c>
      <c r="V50" s="512">
        <v>0</v>
      </c>
      <c r="W50" s="512">
        <v>0</v>
      </c>
      <c r="X50" s="512">
        <v>0</v>
      </c>
      <c r="Y50" s="512">
        <v>20.536913931213132</v>
      </c>
      <c r="Z50" s="512">
        <v>0</v>
      </c>
      <c r="AA50" s="512">
        <v>0</v>
      </c>
      <c r="AB50" s="512">
        <v>0</v>
      </c>
      <c r="AC50" s="524"/>
      <c r="AD50" s="512">
        <v>33.175820256945848</v>
      </c>
      <c r="AE50" s="512">
        <v>9.2586968812677952</v>
      </c>
      <c r="AF50" s="512">
        <v>0</v>
      </c>
      <c r="AG50" s="512">
        <v>0</v>
      </c>
      <c r="AH50" s="512">
        <v>0</v>
      </c>
      <c r="AI50" s="512">
        <v>0</v>
      </c>
      <c r="AJ50" s="512">
        <v>0.64381984895308964</v>
      </c>
      <c r="AK50" s="512">
        <v>0</v>
      </c>
      <c r="AL50" s="512">
        <v>0.206396</v>
      </c>
      <c r="AM50" s="456">
        <v>0.71549700000000005</v>
      </c>
      <c r="AN50" s="102"/>
      <c r="AO50" s="24"/>
    </row>
    <row r="51" spans="1:41" s="7" customFormat="1" ht="16.5" customHeight="1">
      <c r="A51" s="28"/>
      <c r="B51" s="101"/>
      <c r="C51" s="388" t="s">
        <v>63</v>
      </c>
      <c r="D51" s="512">
        <v>0</v>
      </c>
      <c r="E51" s="512">
        <v>0</v>
      </c>
      <c r="F51" s="512">
        <v>0</v>
      </c>
      <c r="G51" s="512">
        <v>0</v>
      </c>
      <c r="H51" s="512">
        <v>0</v>
      </c>
      <c r="I51" s="512">
        <v>0</v>
      </c>
      <c r="J51" s="512">
        <v>0</v>
      </c>
      <c r="K51" s="512">
        <v>0</v>
      </c>
      <c r="L51" s="512">
        <v>0</v>
      </c>
      <c r="M51" s="512">
        <v>0</v>
      </c>
      <c r="N51" s="512">
        <v>0</v>
      </c>
      <c r="O51" s="512">
        <v>0</v>
      </c>
      <c r="P51" s="512">
        <v>3.6713399999999998</v>
      </c>
      <c r="Q51" s="512">
        <v>0</v>
      </c>
      <c r="R51" s="512">
        <v>0</v>
      </c>
      <c r="S51" s="512">
        <v>0</v>
      </c>
      <c r="T51" s="512">
        <v>0</v>
      </c>
      <c r="U51" s="512">
        <v>0</v>
      </c>
      <c r="V51" s="512">
        <v>0</v>
      </c>
      <c r="W51" s="512">
        <v>0</v>
      </c>
      <c r="X51" s="512">
        <v>0</v>
      </c>
      <c r="Y51" s="512">
        <v>0</v>
      </c>
      <c r="Z51" s="512">
        <v>0</v>
      </c>
      <c r="AA51" s="512">
        <v>0</v>
      </c>
      <c r="AB51" s="512">
        <v>0</v>
      </c>
      <c r="AC51" s="524"/>
      <c r="AD51" s="512">
        <v>0</v>
      </c>
      <c r="AE51" s="512">
        <v>0</v>
      </c>
      <c r="AF51" s="512">
        <v>0</v>
      </c>
      <c r="AG51" s="512">
        <v>0</v>
      </c>
      <c r="AH51" s="512">
        <v>0</v>
      </c>
      <c r="AI51" s="512">
        <v>0</v>
      </c>
      <c r="AJ51" s="512">
        <v>0</v>
      </c>
      <c r="AK51" s="512">
        <v>0</v>
      </c>
      <c r="AL51" s="512">
        <v>0</v>
      </c>
      <c r="AM51" s="456">
        <v>0</v>
      </c>
      <c r="AN51" s="102"/>
      <c r="AO51" s="24"/>
    </row>
    <row r="52" spans="1:41" s="8" customFormat="1" ht="36.950000000000003" customHeight="1">
      <c r="A52" s="25"/>
      <c r="B52" s="106"/>
      <c r="C52" s="433" t="s">
        <v>64</v>
      </c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505"/>
      <c r="AD52" s="191"/>
      <c r="AE52" s="191"/>
      <c r="AF52" s="191"/>
      <c r="AG52" s="191"/>
      <c r="AH52" s="191"/>
      <c r="AI52" s="191"/>
      <c r="AJ52" s="191"/>
      <c r="AK52" s="191"/>
      <c r="AL52" s="191"/>
      <c r="AM52" s="192"/>
      <c r="AN52" s="107"/>
      <c r="AO52" s="42"/>
    </row>
    <row r="53" spans="1:41" s="7" customFormat="1" ht="16.5" customHeight="1">
      <c r="A53" s="28"/>
      <c r="B53" s="101"/>
      <c r="C53" s="430" t="s">
        <v>44</v>
      </c>
      <c r="D53" s="512">
        <v>0</v>
      </c>
      <c r="E53" s="512">
        <v>0</v>
      </c>
      <c r="F53" s="512">
        <v>7.0804589132000002</v>
      </c>
      <c r="G53" s="512">
        <v>0</v>
      </c>
      <c r="H53" s="512">
        <v>0</v>
      </c>
      <c r="I53" s="512">
        <v>0</v>
      </c>
      <c r="J53" s="512">
        <v>0</v>
      </c>
      <c r="K53" s="512">
        <v>0</v>
      </c>
      <c r="L53" s="512">
        <v>0</v>
      </c>
      <c r="M53" s="512">
        <v>0</v>
      </c>
      <c r="N53" s="512">
        <v>2852.2895031351554</v>
      </c>
      <c r="O53" s="512">
        <v>36.723112051682101</v>
      </c>
      <c r="P53" s="512">
        <v>2.2783022082791256</v>
      </c>
      <c r="Q53" s="512">
        <v>0</v>
      </c>
      <c r="R53" s="512">
        <v>768.7671452526821</v>
      </c>
      <c r="S53" s="512">
        <v>0</v>
      </c>
      <c r="T53" s="512">
        <v>1.3218E-4</v>
      </c>
      <c r="U53" s="512">
        <v>0</v>
      </c>
      <c r="V53" s="512">
        <v>0</v>
      </c>
      <c r="W53" s="512">
        <v>0</v>
      </c>
      <c r="X53" s="512">
        <v>0</v>
      </c>
      <c r="Y53" s="512">
        <v>1.8420399999999999</v>
      </c>
      <c r="Z53" s="512">
        <v>0</v>
      </c>
      <c r="AA53" s="512">
        <v>0</v>
      </c>
      <c r="AB53" s="512">
        <v>0</v>
      </c>
      <c r="AC53" s="524"/>
      <c r="AD53" s="512">
        <v>98.610378907503247</v>
      </c>
      <c r="AE53" s="512">
        <v>18.39305955934741</v>
      </c>
      <c r="AF53" s="512">
        <v>0</v>
      </c>
      <c r="AG53" s="512">
        <v>0</v>
      </c>
      <c r="AH53" s="512">
        <v>0</v>
      </c>
      <c r="AI53" s="512">
        <v>0</v>
      </c>
      <c r="AJ53" s="512">
        <v>0</v>
      </c>
      <c r="AK53" s="512">
        <v>0</v>
      </c>
      <c r="AL53" s="512">
        <v>3.4543903103760182E-2</v>
      </c>
      <c r="AM53" s="456">
        <v>0.421767</v>
      </c>
      <c r="AN53" s="102"/>
      <c r="AO53" s="28"/>
    </row>
    <row r="54" spans="1:41" s="7" customFormat="1" ht="16.5" customHeight="1">
      <c r="A54" s="28"/>
      <c r="B54" s="103"/>
      <c r="C54" s="388" t="s">
        <v>45</v>
      </c>
      <c r="D54" s="512">
        <v>0</v>
      </c>
      <c r="E54" s="512">
        <v>0</v>
      </c>
      <c r="F54" s="512">
        <v>0</v>
      </c>
      <c r="G54" s="512">
        <v>0</v>
      </c>
      <c r="H54" s="512">
        <v>0</v>
      </c>
      <c r="I54" s="512">
        <v>0</v>
      </c>
      <c r="J54" s="512">
        <v>0</v>
      </c>
      <c r="K54" s="512">
        <v>0</v>
      </c>
      <c r="L54" s="512">
        <v>0</v>
      </c>
      <c r="M54" s="512">
        <v>0</v>
      </c>
      <c r="N54" s="512">
        <v>22.609560999999999</v>
      </c>
      <c r="O54" s="512">
        <v>0</v>
      </c>
      <c r="P54" s="512">
        <v>0</v>
      </c>
      <c r="Q54" s="512">
        <v>0</v>
      </c>
      <c r="R54" s="512">
        <v>0.94708999999999999</v>
      </c>
      <c r="S54" s="512">
        <v>0</v>
      </c>
      <c r="T54" s="512">
        <v>0</v>
      </c>
      <c r="U54" s="512">
        <v>0</v>
      </c>
      <c r="V54" s="512">
        <v>0</v>
      </c>
      <c r="W54" s="512">
        <v>0</v>
      </c>
      <c r="X54" s="512">
        <v>0</v>
      </c>
      <c r="Y54" s="512">
        <v>0</v>
      </c>
      <c r="Z54" s="512">
        <v>0</v>
      </c>
      <c r="AA54" s="512">
        <v>0</v>
      </c>
      <c r="AB54" s="512">
        <v>0</v>
      </c>
      <c r="AC54" s="524"/>
      <c r="AD54" s="512">
        <v>0.89228200000000002</v>
      </c>
      <c r="AE54" s="512">
        <v>1.3580435593474109</v>
      </c>
      <c r="AF54" s="512">
        <v>0</v>
      </c>
      <c r="AG54" s="512">
        <v>0</v>
      </c>
      <c r="AH54" s="512">
        <v>0</v>
      </c>
      <c r="AI54" s="512">
        <v>0</v>
      </c>
      <c r="AJ54" s="512">
        <v>0</v>
      </c>
      <c r="AK54" s="512">
        <v>0</v>
      </c>
      <c r="AL54" s="512">
        <v>0</v>
      </c>
      <c r="AM54" s="456">
        <v>0</v>
      </c>
      <c r="AN54" s="102"/>
      <c r="AO54" s="28"/>
    </row>
    <row r="55" spans="1:41" s="7" customFormat="1" ht="16.5" customHeight="1">
      <c r="A55" s="28"/>
      <c r="B55" s="103"/>
      <c r="C55" s="388" t="s">
        <v>46</v>
      </c>
      <c r="D55" s="512">
        <v>0</v>
      </c>
      <c r="E55" s="512">
        <v>0</v>
      </c>
      <c r="F55" s="512">
        <v>7.0804589132000002</v>
      </c>
      <c r="G55" s="512">
        <v>0</v>
      </c>
      <c r="H55" s="512">
        <v>0</v>
      </c>
      <c r="I55" s="512">
        <v>0</v>
      </c>
      <c r="J55" s="512">
        <v>0</v>
      </c>
      <c r="K55" s="512">
        <v>0</v>
      </c>
      <c r="L55" s="512">
        <v>0</v>
      </c>
      <c r="M55" s="512">
        <v>0</v>
      </c>
      <c r="N55" s="512">
        <v>2829.6799421351552</v>
      </c>
      <c r="O55" s="512">
        <v>36.723112051682101</v>
      </c>
      <c r="P55" s="512">
        <v>2.2783022082791256</v>
      </c>
      <c r="Q55" s="512">
        <v>0</v>
      </c>
      <c r="R55" s="512">
        <v>767.8200552526821</v>
      </c>
      <c r="S55" s="512">
        <v>0</v>
      </c>
      <c r="T55" s="512">
        <v>1.3218E-4</v>
      </c>
      <c r="U55" s="512">
        <v>0</v>
      </c>
      <c r="V55" s="512">
        <v>0</v>
      </c>
      <c r="W55" s="512">
        <v>0</v>
      </c>
      <c r="X55" s="512">
        <v>0</v>
      </c>
      <c r="Y55" s="512">
        <v>1.8420399999999999</v>
      </c>
      <c r="Z55" s="512">
        <v>0</v>
      </c>
      <c r="AA55" s="512">
        <v>0</v>
      </c>
      <c r="AB55" s="512">
        <v>0</v>
      </c>
      <c r="AC55" s="524"/>
      <c r="AD55" s="512">
        <v>97.718096907503252</v>
      </c>
      <c r="AE55" s="512">
        <v>17.035015999999999</v>
      </c>
      <c r="AF55" s="512">
        <v>0</v>
      </c>
      <c r="AG55" s="512">
        <v>0</v>
      </c>
      <c r="AH55" s="512">
        <v>0</v>
      </c>
      <c r="AI55" s="512">
        <v>0</v>
      </c>
      <c r="AJ55" s="512">
        <v>0</v>
      </c>
      <c r="AK55" s="512">
        <v>0</v>
      </c>
      <c r="AL55" s="512">
        <v>3.4543903103760182E-2</v>
      </c>
      <c r="AM55" s="456">
        <v>0.421767</v>
      </c>
      <c r="AN55" s="102"/>
      <c r="AO55" s="28"/>
    </row>
    <row r="56" spans="1:41" s="7" customFormat="1" ht="16.5" customHeight="1">
      <c r="A56" s="28"/>
      <c r="B56" s="101"/>
      <c r="C56" s="430" t="s">
        <v>47</v>
      </c>
      <c r="D56" s="512">
        <v>0</v>
      </c>
      <c r="E56" s="512">
        <v>0</v>
      </c>
      <c r="F56" s="512">
        <v>0</v>
      </c>
      <c r="G56" s="512">
        <v>0</v>
      </c>
      <c r="H56" s="512">
        <v>0</v>
      </c>
      <c r="I56" s="512">
        <v>0</v>
      </c>
      <c r="J56" s="512">
        <v>48.917709833049031</v>
      </c>
      <c r="K56" s="512">
        <v>0</v>
      </c>
      <c r="L56" s="512">
        <v>0</v>
      </c>
      <c r="M56" s="512">
        <v>0</v>
      </c>
      <c r="N56" s="512">
        <v>53.687635957637227</v>
      </c>
      <c r="O56" s="512">
        <v>55.26742739431085</v>
      </c>
      <c r="P56" s="512">
        <v>51.662577868239651</v>
      </c>
      <c r="Q56" s="512">
        <v>0</v>
      </c>
      <c r="R56" s="512">
        <v>95.770145178780012</v>
      </c>
      <c r="S56" s="512">
        <v>0</v>
      </c>
      <c r="T56" s="512">
        <v>0</v>
      </c>
      <c r="U56" s="512">
        <v>0</v>
      </c>
      <c r="V56" s="512">
        <v>0</v>
      </c>
      <c r="W56" s="512">
        <v>0</v>
      </c>
      <c r="X56" s="512">
        <v>0</v>
      </c>
      <c r="Y56" s="512">
        <v>2.448153</v>
      </c>
      <c r="Z56" s="512">
        <v>0</v>
      </c>
      <c r="AA56" s="512">
        <v>0</v>
      </c>
      <c r="AB56" s="512">
        <v>0</v>
      </c>
      <c r="AC56" s="524"/>
      <c r="AD56" s="512">
        <v>7.4990749192999999</v>
      </c>
      <c r="AE56" s="512">
        <v>0.35917900000000003</v>
      </c>
      <c r="AF56" s="512">
        <v>0</v>
      </c>
      <c r="AG56" s="512">
        <v>0</v>
      </c>
      <c r="AH56" s="512">
        <v>0</v>
      </c>
      <c r="AI56" s="512">
        <v>0</v>
      </c>
      <c r="AJ56" s="512">
        <v>12.217815062382389</v>
      </c>
      <c r="AK56" s="512">
        <v>0</v>
      </c>
      <c r="AL56" s="512">
        <v>0</v>
      </c>
      <c r="AM56" s="456">
        <v>0.48552499999999998</v>
      </c>
      <c r="AN56" s="102"/>
      <c r="AO56" s="28"/>
    </row>
    <row r="57" spans="1:41" s="7" customFormat="1" ht="16.5" customHeight="1">
      <c r="A57" s="28"/>
      <c r="B57" s="101"/>
      <c r="C57" s="388" t="s">
        <v>45</v>
      </c>
      <c r="D57" s="512">
        <v>0</v>
      </c>
      <c r="E57" s="512">
        <v>0</v>
      </c>
      <c r="F57" s="512">
        <v>0</v>
      </c>
      <c r="G57" s="512">
        <v>0</v>
      </c>
      <c r="H57" s="512">
        <v>0</v>
      </c>
      <c r="I57" s="512">
        <v>0</v>
      </c>
      <c r="J57" s="512">
        <v>0</v>
      </c>
      <c r="K57" s="512">
        <v>0</v>
      </c>
      <c r="L57" s="512">
        <v>0</v>
      </c>
      <c r="M57" s="512">
        <v>0</v>
      </c>
      <c r="N57" s="512">
        <v>28.178530948099997</v>
      </c>
      <c r="O57" s="512">
        <v>0.47494677912023497</v>
      </c>
      <c r="P57" s="512">
        <v>0</v>
      </c>
      <c r="Q57" s="512">
        <v>0</v>
      </c>
      <c r="R57" s="512">
        <v>69.541069768780005</v>
      </c>
      <c r="S57" s="512">
        <v>0</v>
      </c>
      <c r="T57" s="512">
        <v>0</v>
      </c>
      <c r="U57" s="512">
        <v>0</v>
      </c>
      <c r="V57" s="512">
        <v>0</v>
      </c>
      <c r="W57" s="512">
        <v>0</v>
      </c>
      <c r="X57" s="512">
        <v>0</v>
      </c>
      <c r="Y57" s="512">
        <v>2.448153</v>
      </c>
      <c r="Z57" s="512">
        <v>0</v>
      </c>
      <c r="AA57" s="512">
        <v>0</v>
      </c>
      <c r="AB57" s="512">
        <v>0</v>
      </c>
      <c r="AC57" s="524"/>
      <c r="AD57" s="512">
        <v>7.3858703493000002</v>
      </c>
      <c r="AE57" s="512">
        <v>0.35917900000000003</v>
      </c>
      <c r="AF57" s="512">
        <v>0</v>
      </c>
      <c r="AG57" s="512">
        <v>0</v>
      </c>
      <c r="AH57" s="512">
        <v>0</v>
      </c>
      <c r="AI57" s="512">
        <v>0</v>
      </c>
      <c r="AJ57" s="512">
        <v>12.217815062382389</v>
      </c>
      <c r="AK57" s="512">
        <v>0</v>
      </c>
      <c r="AL57" s="512">
        <v>0</v>
      </c>
      <c r="AM57" s="456">
        <v>0</v>
      </c>
      <c r="AN57" s="102"/>
      <c r="AO57" s="28"/>
    </row>
    <row r="58" spans="1:41" s="7" customFormat="1" ht="16.5" customHeight="1">
      <c r="A58" s="28"/>
      <c r="B58" s="101"/>
      <c r="C58" s="388" t="s">
        <v>46</v>
      </c>
      <c r="D58" s="512">
        <v>0</v>
      </c>
      <c r="E58" s="512">
        <v>0</v>
      </c>
      <c r="F58" s="512">
        <v>0</v>
      </c>
      <c r="G58" s="512">
        <v>0</v>
      </c>
      <c r="H58" s="512">
        <v>0</v>
      </c>
      <c r="I58" s="512">
        <v>0</v>
      </c>
      <c r="J58" s="512">
        <v>48.917709833049031</v>
      </c>
      <c r="K58" s="512">
        <v>0</v>
      </c>
      <c r="L58" s="512">
        <v>0</v>
      </c>
      <c r="M58" s="512">
        <v>0</v>
      </c>
      <c r="N58" s="512">
        <v>25.50910500953723</v>
      </c>
      <c r="O58" s="512">
        <v>54.792480615190613</v>
      </c>
      <c r="P58" s="512">
        <v>51.662577868239651</v>
      </c>
      <c r="Q58" s="512">
        <v>0</v>
      </c>
      <c r="R58" s="512">
        <v>26.22907541</v>
      </c>
      <c r="S58" s="512">
        <v>0</v>
      </c>
      <c r="T58" s="512">
        <v>0</v>
      </c>
      <c r="U58" s="512">
        <v>0</v>
      </c>
      <c r="V58" s="512">
        <v>0</v>
      </c>
      <c r="W58" s="512">
        <v>0</v>
      </c>
      <c r="X58" s="512">
        <v>0</v>
      </c>
      <c r="Y58" s="512">
        <v>0</v>
      </c>
      <c r="Z58" s="512">
        <v>0</v>
      </c>
      <c r="AA58" s="512">
        <v>0</v>
      </c>
      <c r="AB58" s="512">
        <v>0</v>
      </c>
      <c r="AC58" s="524"/>
      <c r="AD58" s="512">
        <v>0.11320457</v>
      </c>
      <c r="AE58" s="512">
        <v>0</v>
      </c>
      <c r="AF58" s="512">
        <v>0</v>
      </c>
      <c r="AG58" s="512">
        <v>0</v>
      </c>
      <c r="AH58" s="512">
        <v>0</v>
      </c>
      <c r="AI58" s="512">
        <v>0</v>
      </c>
      <c r="AJ58" s="512">
        <v>0</v>
      </c>
      <c r="AK58" s="512">
        <v>0</v>
      </c>
      <c r="AL58" s="512">
        <v>0</v>
      </c>
      <c r="AM58" s="456">
        <v>0.48552499999999998</v>
      </c>
      <c r="AN58" s="102"/>
      <c r="AO58" s="28"/>
    </row>
    <row r="59" spans="1:41" s="8" customFormat="1" ht="16.5" customHeight="1">
      <c r="A59" s="25"/>
      <c r="B59" s="117"/>
      <c r="C59" s="388" t="s">
        <v>48</v>
      </c>
      <c r="D59" s="512">
        <v>0</v>
      </c>
      <c r="E59" s="512">
        <v>0</v>
      </c>
      <c r="F59" s="512">
        <v>0</v>
      </c>
      <c r="G59" s="512">
        <v>0</v>
      </c>
      <c r="H59" s="512">
        <v>0</v>
      </c>
      <c r="I59" s="512">
        <v>0</v>
      </c>
      <c r="J59" s="512">
        <v>48.917709833049031</v>
      </c>
      <c r="K59" s="512">
        <v>0</v>
      </c>
      <c r="L59" s="512">
        <v>0</v>
      </c>
      <c r="M59" s="512">
        <v>0</v>
      </c>
      <c r="N59" s="512">
        <v>22.073929009537228</v>
      </c>
      <c r="O59" s="512">
        <v>50.144436615190614</v>
      </c>
      <c r="P59" s="512">
        <v>51.662577868239651</v>
      </c>
      <c r="Q59" s="512">
        <v>0</v>
      </c>
      <c r="R59" s="512">
        <v>17.43855941</v>
      </c>
      <c r="S59" s="512">
        <v>0</v>
      </c>
      <c r="T59" s="512">
        <v>0</v>
      </c>
      <c r="U59" s="512">
        <v>0</v>
      </c>
      <c r="V59" s="512">
        <v>0</v>
      </c>
      <c r="W59" s="512">
        <v>0</v>
      </c>
      <c r="X59" s="512">
        <v>0</v>
      </c>
      <c r="Y59" s="512">
        <v>0</v>
      </c>
      <c r="Z59" s="512">
        <v>0</v>
      </c>
      <c r="AA59" s="512">
        <v>0</v>
      </c>
      <c r="AB59" s="512">
        <v>0</v>
      </c>
      <c r="AC59" s="524"/>
      <c r="AD59" s="512">
        <v>3.7685570000000002E-2</v>
      </c>
      <c r="AE59" s="512">
        <v>0</v>
      </c>
      <c r="AF59" s="512">
        <v>0</v>
      </c>
      <c r="AG59" s="512">
        <v>0</v>
      </c>
      <c r="AH59" s="512">
        <v>0</v>
      </c>
      <c r="AI59" s="512">
        <v>0</v>
      </c>
      <c r="AJ59" s="512">
        <v>0</v>
      </c>
      <c r="AK59" s="512">
        <v>0</v>
      </c>
      <c r="AL59" s="512">
        <v>0</v>
      </c>
      <c r="AM59" s="456">
        <v>0.48552499999999998</v>
      </c>
      <c r="AN59" s="107"/>
      <c r="AO59" s="25"/>
    </row>
    <row r="60" spans="1:41" s="7" customFormat="1" ht="16.5" customHeight="1">
      <c r="A60" s="28"/>
      <c r="B60" s="103"/>
      <c r="C60" s="388" t="s">
        <v>49</v>
      </c>
      <c r="D60" s="512">
        <v>0</v>
      </c>
      <c r="E60" s="512">
        <v>0</v>
      </c>
      <c r="F60" s="512">
        <v>0</v>
      </c>
      <c r="G60" s="512">
        <v>0</v>
      </c>
      <c r="H60" s="512">
        <v>0</v>
      </c>
      <c r="I60" s="512">
        <v>0</v>
      </c>
      <c r="J60" s="512">
        <v>0</v>
      </c>
      <c r="K60" s="512">
        <v>0</v>
      </c>
      <c r="L60" s="512">
        <v>0</v>
      </c>
      <c r="M60" s="512">
        <v>0</v>
      </c>
      <c r="N60" s="512">
        <v>28.178530948099997</v>
      </c>
      <c r="O60" s="512">
        <v>0.47494677912023497</v>
      </c>
      <c r="P60" s="512">
        <v>0</v>
      </c>
      <c r="Q60" s="512">
        <v>0</v>
      </c>
      <c r="R60" s="512">
        <v>69.541069768780005</v>
      </c>
      <c r="S60" s="512">
        <v>0</v>
      </c>
      <c r="T60" s="512">
        <v>0</v>
      </c>
      <c r="U60" s="512">
        <v>0</v>
      </c>
      <c r="V60" s="512">
        <v>0</v>
      </c>
      <c r="W60" s="512">
        <v>0</v>
      </c>
      <c r="X60" s="512">
        <v>0</v>
      </c>
      <c r="Y60" s="512">
        <v>2.448153</v>
      </c>
      <c r="Z60" s="512">
        <v>0</v>
      </c>
      <c r="AA60" s="512">
        <v>0</v>
      </c>
      <c r="AB60" s="512">
        <v>0</v>
      </c>
      <c r="AC60" s="524"/>
      <c r="AD60" s="512">
        <v>7.3858703493000002</v>
      </c>
      <c r="AE60" s="512">
        <v>0.35917900000000003</v>
      </c>
      <c r="AF60" s="512">
        <v>0</v>
      </c>
      <c r="AG60" s="512">
        <v>0</v>
      </c>
      <c r="AH60" s="512">
        <v>0</v>
      </c>
      <c r="AI60" s="512">
        <v>0</v>
      </c>
      <c r="AJ60" s="512">
        <v>12.217815062382389</v>
      </c>
      <c r="AK60" s="512">
        <v>0</v>
      </c>
      <c r="AL60" s="512">
        <v>0</v>
      </c>
      <c r="AM60" s="456">
        <v>0</v>
      </c>
      <c r="AN60" s="102"/>
      <c r="AO60" s="28"/>
    </row>
    <row r="61" spans="1:41" s="7" customFormat="1" ht="16.5" customHeight="1">
      <c r="A61" s="28"/>
      <c r="B61" s="103"/>
      <c r="C61" s="388" t="s">
        <v>50</v>
      </c>
      <c r="D61" s="512">
        <v>0</v>
      </c>
      <c r="E61" s="512">
        <v>0</v>
      </c>
      <c r="F61" s="512">
        <v>0</v>
      </c>
      <c r="G61" s="512">
        <v>0</v>
      </c>
      <c r="H61" s="512">
        <v>0</v>
      </c>
      <c r="I61" s="512">
        <v>0</v>
      </c>
      <c r="J61" s="512">
        <v>0</v>
      </c>
      <c r="K61" s="512">
        <v>0</v>
      </c>
      <c r="L61" s="512">
        <v>0</v>
      </c>
      <c r="M61" s="512">
        <v>0</v>
      </c>
      <c r="N61" s="512">
        <v>0</v>
      </c>
      <c r="O61" s="512">
        <v>0</v>
      </c>
      <c r="P61" s="512">
        <v>0</v>
      </c>
      <c r="Q61" s="512">
        <v>0</v>
      </c>
      <c r="R61" s="512">
        <v>0</v>
      </c>
      <c r="S61" s="512">
        <v>0</v>
      </c>
      <c r="T61" s="512">
        <v>0</v>
      </c>
      <c r="U61" s="512">
        <v>0</v>
      </c>
      <c r="V61" s="512">
        <v>0</v>
      </c>
      <c r="W61" s="512">
        <v>0</v>
      </c>
      <c r="X61" s="512">
        <v>0</v>
      </c>
      <c r="Y61" s="512">
        <v>0</v>
      </c>
      <c r="Z61" s="512">
        <v>0</v>
      </c>
      <c r="AA61" s="512">
        <v>0</v>
      </c>
      <c r="AB61" s="512">
        <v>0</v>
      </c>
      <c r="AC61" s="524"/>
      <c r="AD61" s="512">
        <v>0</v>
      </c>
      <c r="AE61" s="512">
        <v>0</v>
      </c>
      <c r="AF61" s="512">
        <v>0</v>
      </c>
      <c r="AG61" s="512">
        <v>0</v>
      </c>
      <c r="AH61" s="512">
        <v>0</v>
      </c>
      <c r="AI61" s="512">
        <v>0</v>
      </c>
      <c r="AJ61" s="512">
        <v>0</v>
      </c>
      <c r="AK61" s="512">
        <v>0</v>
      </c>
      <c r="AL61" s="512">
        <v>0</v>
      </c>
      <c r="AM61" s="456">
        <v>0</v>
      </c>
      <c r="AN61" s="102"/>
      <c r="AO61" s="28"/>
    </row>
    <row r="62" spans="1:41" s="7" customFormat="1" ht="16.5" customHeight="1">
      <c r="A62" s="28"/>
      <c r="B62" s="103"/>
      <c r="C62" s="388" t="s">
        <v>51</v>
      </c>
      <c r="D62" s="512">
        <v>0</v>
      </c>
      <c r="E62" s="512">
        <v>0</v>
      </c>
      <c r="F62" s="512">
        <v>0</v>
      </c>
      <c r="G62" s="512">
        <v>0</v>
      </c>
      <c r="H62" s="512">
        <v>0</v>
      </c>
      <c r="I62" s="512">
        <v>0</v>
      </c>
      <c r="J62" s="512">
        <v>0</v>
      </c>
      <c r="K62" s="512">
        <v>0</v>
      </c>
      <c r="L62" s="512">
        <v>0</v>
      </c>
      <c r="M62" s="512">
        <v>0</v>
      </c>
      <c r="N62" s="512">
        <v>0</v>
      </c>
      <c r="O62" s="512">
        <v>0</v>
      </c>
      <c r="P62" s="512">
        <v>0</v>
      </c>
      <c r="Q62" s="512">
        <v>0</v>
      </c>
      <c r="R62" s="512">
        <v>0</v>
      </c>
      <c r="S62" s="512">
        <v>0</v>
      </c>
      <c r="T62" s="512">
        <v>0</v>
      </c>
      <c r="U62" s="512">
        <v>0</v>
      </c>
      <c r="V62" s="512">
        <v>0</v>
      </c>
      <c r="W62" s="512">
        <v>0</v>
      </c>
      <c r="X62" s="512">
        <v>0</v>
      </c>
      <c r="Y62" s="512">
        <v>0</v>
      </c>
      <c r="Z62" s="512">
        <v>0</v>
      </c>
      <c r="AA62" s="512">
        <v>0</v>
      </c>
      <c r="AB62" s="512">
        <v>0</v>
      </c>
      <c r="AC62" s="524"/>
      <c r="AD62" s="512">
        <v>0</v>
      </c>
      <c r="AE62" s="512">
        <v>0</v>
      </c>
      <c r="AF62" s="512">
        <v>0</v>
      </c>
      <c r="AG62" s="512">
        <v>0</v>
      </c>
      <c r="AH62" s="512">
        <v>0</v>
      </c>
      <c r="AI62" s="512">
        <v>0</v>
      </c>
      <c r="AJ62" s="512">
        <v>0</v>
      </c>
      <c r="AK62" s="512">
        <v>0</v>
      </c>
      <c r="AL62" s="512">
        <v>0</v>
      </c>
      <c r="AM62" s="456">
        <v>0</v>
      </c>
      <c r="AN62" s="102"/>
      <c r="AO62" s="28"/>
    </row>
    <row r="63" spans="1:41" s="7" customFormat="1" ht="16.5" customHeight="1">
      <c r="A63" s="28"/>
      <c r="B63" s="103"/>
      <c r="C63" s="388" t="s">
        <v>52</v>
      </c>
      <c r="D63" s="512">
        <v>0</v>
      </c>
      <c r="E63" s="512">
        <v>0</v>
      </c>
      <c r="F63" s="512">
        <v>0</v>
      </c>
      <c r="G63" s="512">
        <v>0</v>
      </c>
      <c r="H63" s="512">
        <v>0</v>
      </c>
      <c r="I63" s="512">
        <v>0</v>
      </c>
      <c r="J63" s="512">
        <v>0</v>
      </c>
      <c r="K63" s="512">
        <v>0</v>
      </c>
      <c r="L63" s="512">
        <v>0</v>
      </c>
      <c r="M63" s="512">
        <v>0</v>
      </c>
      <c r="N63" s="512">
        <v>3.4351759999999998</v>
      </c>
      <c r="O63" s="512">
        <v>4.6480439999999996</v>
      </c>
      <c r="P63" s="512">
        <v>0</v>
      </c>
      <c r="Q63" s="512">
        <v>0</v>
      </c>
      <c r="R63" s="512">
        <v>8.7905160000000002</v>
      </c>
      <c r="S63" s="512">
        <v>0</v>
      </c>
      <c r="T63" s="512">
        <v>0</v>
      </c>
      <c r="U63" s="512">
        <v>0</v>
      </c>
      <c r="V63" s="512">
        <v>0</v>
      </c>
      <c r="W63" s="512">
        <v>0</v>
      </c>
      <c r="X63" s="512">
        <v>0</v>
      </c>
      <c r="Y63" s="512">
        <v>0</v>
      </c>
      <c r="Z63" s="512">
        <v>0</v>
      </c>
      <c r="AA63" s="512">
        <v>0</v>
      </c>
      <c r="AB63" s="512">
        <v>0</v>
      </c>
      <c r="AC63" s="524"/>
      <c r="AD63" s="512">
        <v>7.5519000000000003E-2</v>
      </c>
      <c r="AE63" s="512">
        <v>0</v>
      </c>
      <c r="AF63" s="512">
        <v>0</v>
      </c>
      <c r="AG63" s="512">
        <v>0</v>
      </c>
      <c r="AH63" s="512">
        <v>0</v>
      </c>
      <c r="AI63" s="512">
        <v>0</v>
      </c>
      <c r="AJ63" s="512">
        <v>0</v>
      </c>
      <c r="AK63" s="512">
        <v>0</v>
      </c>
      <c r="AL63" s="512">
        <v>0</v>
      </c>
      <c r="AM63" s="456">
        <v>0</v>
      </c>
      <c r="AN63" s="102"/>
      <c r="AO63" s="28"/>
    </row>
    <row r="64" spans="1:41" s="7" customFormat="1" ht="16.5" customHeight="1">
      <c r="A64" s="28"/>
      <c r="B64" s="103"/>
      <c r="C64" s="388" t="s">
        <v>53</v>
      </c>
      <c r="D64" s="512"/>
      <c r="E64" s="512"/>
      <c r="F64" s="512"/>
      <c r="G64" s="512"/>
      <c r="H64" s="512"/>
      <c r="I64" s="512"/>
      <c r="J64" s="512"/>
      <c r="K64" s="512"/>
      <c r="L64" s="512"/>
      <c r="M64" s="512"/>
      <c r="N64" s="512"/>
      <c r="O64" s="512"/>
      <c r="P64" s="512"/>
      <c r="Q64" s="512"/>
      <c r="R64" s="512"/>
      <c r="S64" s="512"/>
      <c r="T64" s="512"/>
      <c r="U64" s="512"/>
      <c r="V64" s="512"/>
      <c r="W64" s="512"/>
      <c r="X64" s="512"/>
      <c r="Y64" s="512"/>
      <c r="Z64" s="512"/>
      <c r="AA64" s="512"/>
      <c r="AB64" s="512"/>
      <c r="AC64" s="524"/>
      <c r="AD64" s="512"/>
      <c r="AE64" s="512"/>
      <c r="AF64" s="512"/>
      <c r="AG64" s="512"/>
      <c r="AH64" s="512"/>
      <c r="AI64" s="512"/>
      <c r="AJ64" s="512"/>
      <c r="AK64" s="512"/>
      <c r="AL64" s="512"/>
      <c r="AM64" s="456"/>
      <c r="AN64" s="102"/>
      <c r="AO64" s="28"/>
    </row>
    <row r="65" spans="1:41" s="8" customFormat="1" ht="16.5" customHeight="1">
      <c r="A65" s="25"/>
      <c r="B65" s="117"/>
      <c r="C65" s="430" t="s">
        <v>54</v>
      </c>
      <c r="D65" s="512">
        <v>0</v>
      </c>
      <c r="E65" s="512">
        <v>0</v>
      </c>
      <c r="F65" s="512">
        <v>0</v>
      </c>
      <c r="G65" s="512">
        <v>0</v>
      </c>
      <c r="H65" s="512">
        <v>0</v>
      </c>
      <c r="I65" s="512">
        <v>0</v>
      </c>
      <c r="J65" s="512">
        <v>0</v>
      </c>
      <c r="K65" s="512">
        <v>0</v>
      </c>
      <c r="L65" s="512">
        <v>2.23800114505151</v>
      </c>
      <c r="M65" s="512">
        <v>0</v>
      </c>
      <c r="N65" s="512">
        <v>6.7249697575212508</v>
      </c>
      <c r="O65" s="512">
        <v>4.1183999999999998E-2</v>
      </c>
      <c r="P65" s="512">
        <v>0</v>
      </c>
      <c r="Q65" s="512">
        <v>0</v>
      </c>
      <c r="R65" s="512">
        <v>0.53138600000000002</v>
      </c>
      <c r="S65" s="512">
        <v>0</v>
      </c>
      <c r="T65" s="512">
        <v>0</v>
      </c>
      <c r="U65" s="512">
        <v>0</v>
      </c>
      <c r="V65" s="512">
        <v>0</v>
      </c>
      <c r="W65" s="512">
        <v>0</v>
      </c>
      <c r="X65" s="512">
        <v>0</v>
      </c>
      <c r="Y65" s="512">
        <v>1.55303495</v>
      </c>
      <c r="Z65" s="512">
        <v>0</v>
      </c>
      <c r="AA65" s="512">
        <v>0</v>
      </c>
      <c r="AB65" s="512">
        <v>0</v>
      </c>
      <c r="AC65" s="524"/>
      <c r="AD65" s="512">
        <v>12.331365581670568</v>
      </c>
      <c r="AE65" s="512">
        <v>2.7395417369124</v>
      </c>
      <c r="AF65" s="512">
        <v>0</v>
      </c>
      <c r="AG65" s="512">
        <v>0</v>
      </c>
      <c r="AH65" s="512">
        <v>0</v>
      </c>
      <c r="AI65" s="512">
        <v>0</v>
      </c>
      <c r="AJ65" s="512">
        <v>0</v>
      </c>
      <c r="AK65" s="512">
        <v>0</v>
      </c>
      <c r="AL65" s="512">
        <v>0</v>
      </c>
      <c r="AM65" s="456">
        <v>7.5816999999999996E-2</v>
      </c>
      <c r="AN65" s="107"/>
      <c r="AO65" s="25"/>
    </row>
    <row r="66" spans="1:41" s="11" customFormat="1" ht="16.5" customHeight="1">
      <c r="A66" s="38"/>
      <c r="B66" s="118"/>
      <c r="C66" s="388" t="s">
        <v>45</v>
      </c>
      <c r="D66" s="518">
        <v>0</v>
      </c>
      <c r="E66" s="518">
        <v>0</v>
      </c>
      <c r="F66" s="518">
        <v>0</v>
      </c>
      <c r="G66" s="518">
        <v>0</v>
      </c>
      <c r="H66" s="518">
        <v>0</v>
      </c>
      <c r="I66" s="518">
        <v>0</v>
      </c>
      <c r="J66" s="518">
        <v>0</v>
      </c>
      <c r="K66" s="518">
        <v>0</v>
      </c>
      <c r="L66" s="518">
        <v>2.23800114505151</v>
      </c>
      <c r="M66" s="518">
        <v>0</v>
      </c>
      <c r="N66" s="518">
        <v>6.7249697575212508</v>
      </c>
      <c r="O66" s="518">
        <v>4.1183999999999998E-2</v>
      </c>
      <c r="P66" s="518">
        <v>0</v>
      </c>
      <c r="Q66" s="518">
        <v>0</v>
      </c>
      <c r="R66" s="518">
        <v>0.19191800000000001</v>
      </c>
      <c r="S66" s="518">
        <v>0</v>
      </c>
      <c r="T66" s="518">
        <v>0</v>
      </c>
      <c r="U66" s="518">
        <v>0</v>
      </c>
      <c r="V66" s="518">
        <v>0</v>
      </c>
      <c r="W66" s="518">
        <v>0</v>
      </c>
      <c r="X66" s="518">
        <v>0</v>
      </c>
      <c r="Y66" s="518">
        <v>1.55303495</v>
      </c>
      <c r="Z66" s="518">
        <v>0</v>
      </c>
      <c r="AA66" s="518">
        <v>0</v>
      </c>
      <c r="AB66" s="518">
        <v>0</v>
      </c>
      <c r="AC66" s="525"/>
      <c r="AD66" s="518">
        <v>12.331365581670568</v>
      </c>
      <c r="AE66" s="518">
        <v>2.7395417369124</v>
      </c>
      <c r="AF66" s="518">
        <v>0</v>
      </c>
      <c r="AG66" s="518">
        <v>0</v>
      </c>
      <c r="AH66" s="518">
        <v>0</v>
      </c>
      <c r="AI66" s="518">
        <v>0</v>
      </c>
      <c r="AJ66" s="518">
        <v>0</v>
      </c>
      <c r="AK66" s="518">
        <v>0</v>
      </c>
      <c r="AL66" s="518">
        <v>0</v>
      </c>
      <c r="AM66" s="455">
        <v>7.5816999999999996E-2</v>
      </c>
      <c r="AN66" s="119"/>
      <c r="AO66" s="38"/>
    </row>
    <row r="67" spans="1:41" s="7" customFormat="1" ht="16.5" customHeight="1">
      <c r="A67" s="28"/>
      <c r="B67" s="103"/>
      <c r="C67" s="388" t="s">
        <v>46</v>
      </c>
      <c r="D67" s="512">
        <v>0</v>
      </c>
      <c r="E67" s="512">
        <v>0</v>
      </c>
      <c r="F67" s="512">
        <v>0</v>
      </c>
      <c r="G67" s="512">
        <v>0</v>
      </c>
      <c r="H67" s="512">
        <v>0</v>
      </c>
      <c r="I67" s="512">
        <v>0</v>
      </c>
      <c r="J67" s="512">
        <v>0</v>
      </c>
      <c r="K67" s="512">
        <v>0</v>
      </c>
      <c r="L67" s="512">
        <v>0</v>
      </c>
      <c r="M67" s="512">
        <v>0</v>
      </c>
      <c r="N67" s="512">
        <v>0</v>
      </c>
      <c r="O67" s="512">
        <v>0</v>
      </c>
      <c r="P67" s="512">
        <v>0</v>
      </c>
      <c r="Q67" s="512">
        <v>0</v>
      </c>
      <c r="R67" s="512">
        <v>0.33946799999999999</v>
      </c>
      <c r="S67" s="512">
        <v>0</v>
      </c>
      <c r="T67" s="512">
        <v>0</v>
      </c>
      <c r="U67" s="512">
        <v>0</v>
      </c>
      <c r="V67" s="512">
        <v>0</v>
      </c>
      <c r="W67" s="512">
        <v>0</v>
      </c>
      <c r="X67" s="512">
        <v>0</v>
      </c>
      <c r="Y67" s="512">
        <v>0</v>
      </c>
      <c r="Z67" s="512">
        <v>0</v>
      </c>
      <c r="AA67" s="512">
        <v>0</v>
      </c>
      <c r="AB67" s="512">
        <v>0</v>
      </c>
      <c r="AC67" s="524"/>
      <c r="AD67" s="512">
        <v>0</v>
      </c>
      <c r="AE67" s="512">
        <v>0</v>
      </c>
      <c r="AF67" s="512">
        <v>0</v>
      </c>
      <c r="AG67" s="512">
        <v>0</v>
      </c>
      <c r="AH67" s="512">
        <v>0</v>
      </c>
      <c r="AI67" s="512">
        <v>0</v>
      </c>
      <c r="AJ67" s="512">
        <v>0</v>
      </c>
      <c r="AK67" s="512">
        <v>0</v>
      </c>
      <c r="AL67" s="512">
        <v>0</v>
      </c>
      <c r="AM67" s="456">
        <v>0</v>
      </c>
      <c r="AN67" s="102"/>
      <c r="AO67" s="28"/>
    </row>
    <row r="68" spans="1:41" s="8" customFormat="1" ht="24.95" customHeight="1">
      <c r="A68" s="25"/>
      <c r="B68" s="120"/>
      <c r="C68" s="430" t="s">
        <v>55</v>
      </c>
      <c r="D68" s="518">
        <f t="shared" ref="D68:AM68" si="2">+SUM(D65,D56,D53)</f>
        <v>0</v>
      </c>
      <c r="E68" s="518">
        <f t="shared" si="2"/>
        <v>0</v>
      </c>
      <c r="F68" s="518">
        <f t="shared" si="2"/>
        <v>7.0804589132000002</v>
      </c>
      <c r="G68" s="518">
        <f t="shared" si="2"/>
        <v>0</v>
      </c>
      <c r="H68" s="518">
        <f t="shared" si="2"/>
        <v>0</v>
      </c>
      <c r="I68" s="518">
        <f t="shared" si="2"/>
        <v>0</v>
      </c>
      <c r="J68" s="518">
        <f t="shared" si="2"/>
        <v>48.917709833049031</v>
      </c>
      <c r="K68" s="518">
        <f t="shared" si="2"/>
        <v>0</v>
      </c>
      <c r="L68" s="518">
        <f t="shared" si="2"/>
        <v>2.23800114505151</v>
      </c>
      <c r="M68" s="518">
        <f t="shared" si="2"/>
        <v>0</v>
      </c>
      <c r="N68" s="518">
        <f t="shared" si="2"/>
        <v>2912.7021088503138</v>
      </c>
      <c r="O68" s="518">
        <f t="shared" si="2"/>
        <v>92.031723445992952</v>
      </c>
      <c r="P68" s="518">
        <f t="shared" si="2"/>
        <v>53.940880076518781</v>
      </c>
      <c r="Q68" s="518">
        <f t="shared" si="2"/>
        <v>0</v>
      </c>
      <c r="R68" s="518">
        <f t="shared" si="2"/>
        <v>865.06867643146211</v>
      </c>
      <c r="S68" s="518">
        <f t="shared" si="2"/>
        <v>0</v>
      </c>
      <c r="T68" s="518">
        <f t="shared" si="2"/>
        <v>1.3218E-4</v>
      </c>
      <c r="U68" s="518">
        <f t="shared" si="2"/>
        <v>0</v>
      </c>
      <c r="V68" s="518">
        <f t="shared" si="2"/>
        <v>0</v>
      </c>
      <c r="W68" s="518">
        <f t="shared" si="2"/>
        <v>0</v>
      </c>
      <c r="X68" s="518">
        <f t="shared" si="2"/>
        <v>0</v>
      </c>
      <c r="Y68" s="518">
        <f t="shared" si="2"/>
        <v>5.8432279500000002</v>
      </c>
      <c r="Z68" s="518">
        <f t="shared" si="2"/>
        <v>0</v>
      </c>
      <c r="AA68" s="518">
        <f t="shared" si="2"/>
        <v>0</v>
      </c>
      <c r="AB68" s="518">
        <f t="shared" si="2"/>
        <v>0</v>
      </c>
      <c r="AC68" s="525"/>
      <c r="AD68" s="518">
        <f t="shared" si="2"/>
        <v>118.44081940847381</v>
      </c>
      <c r="AE68" s="518">
        <f t="shared" si="2"/>
        <v>21.491780296259812</v>
      </c>
      <c r="AF68" s="518">
        <f t="shared" si="2"/>
        <v>0</v>
      </c>
      <c r="AG68" s="518">
        <f t="shared" si="2"/>
        <v>0</v>
      </c>
      <c r="AH68" s="518">
        <f t="shared" si="2"/>
        <v>0</v>
      </c>
      <c r="AI68" s="518">
        <f t="shared" si="2"/>
        <v>0</v>
      </c>
      <c r="AJ68" s="518">
        <f t="shared" si="2"/>
        <v>12.217815062382389</v>
      </c>
      <c r="AK68" s="518">
        <f t="shared" si="2"/>
        <v>0</v>
      </c>
      <c r="AL68" s="518">
        <f t="shared" si="2"/>
        <v>3.4543903103760182E-2</v>
      </c>
      <c r="AM68" s="455">
        <f t="shared" si="2"/>
        <v>0.98310900000000001</v>
      </c>
      <c r="AN68" s="135"/>
      <c r="AO68" s="42"/>
    </row>
    <row r="69" spans="1:41" s="176" customFormat="1" ht="16.5" customHeight="1">
      <c r="A69" s="170"/>
      <c r="B69" s="167"/>
      <c r="C69" s="500" t="s">
        <v>56</v>
      </c>
      <c r="D69" s="461">
        <v>0</v>
      </c>
      <c r="E69" s="461">
        <v>0</v>
      </c>
      <c r="F69" s="461">
        <v>0</v>
      </c>
      <c r="G69" s="461">
        <v>0</v>
      </c>
      <c r="H69" s="461">
        <v>0</v>
      </c>
      <c r="I69" s="461">
        <v>0</v>
      </c>
      <c r="J69" s="461">
        <v>0</v>
      </c>
      <c r="K69" s="461">
        <v>0</v>
      </c>
      <c r="L69" s="461">
        <v>0</v>
      </c>
      <c r="M69" s="461">
        <v>0</v>
      </c>
      <c r="N69" s="461">
        <v>0</v>
      </c>
      <c r="O69" s="461">
        <v>0</v>
      </c>
      <c r="P69" s="461">
        <v>0</v>
      </c>
      <c r="Q69" s="461">
        <v>0</v>
      </c>
      <c r="R69" s="461">
        <v>0</v>
      </c>
      <c r="S69" s="461">
        <v>0</v>
      </c>
      <c r="T69" s="461">
        <v>0</v>
      </c>
      <c r="U69" s="461">
        <v>0</v>
      </c>
      <c r="V69" s="461">
        <v>0</v>
      </c>
      <c r="W69" s="461">
        <v>0</v>
      </c>
      <c r="X69" s="461">
        <v>0</v>
      </c>
      <c r="Y69" s="461">
        <v>0</v>
      </c>
      <c r="Z69" s="461">
        <v>0</v>
      </c>
      <c r="AA69" s="461">
        <v>0</v>
      </c>
      <c r="AB69" s="461">
        <v>0</v>
      </c>
      <c r="AC69" s="504"/>
      <c r="AD69" s="461">
        <v>0</v>
      </c>
      <c r="AE69" s="461">
        <v>0</v>
      </c>
      <c r="AF69" s="461">
        <v>0</v>
      </c>
      <c r="AG69" s="461">
        <v>0</v>
      </c>
      <c r="AH69" s="461">
        <v>0</v>
      </c>
      <c r="AI69" s="461">
        <v>0</v>
      </c>
      <c r="AJ69" s="461">
        <v>0</v>
      </c>
      <c r="AK69" s="461">
        <v>0</v>
      </c>
      <c r="AL69" s="461">
        <v>0</v>
      </c>
      <c r="AM69" s="453">
        <v>0</v>
      </c>
      <c r="AN69" s="173"/>
      <c r="AO69" s="174"/>
    </row>
    <row r="70" spans="1:41" s="176" customFormat="1" ht="16.5" customHeight="1">
      <c r="A70" s="170"/>
      <c r="B70" s="167"/>
      <c r="C70" s="500" t="s">
        <v>57</v>
      </c>
      <c r="D70" s="461">
        <v>0</v>
      </c>
      <c r="E70" s="461">
        <v>0</v>
      </c>
      <c r="F70" s="461">
        <v>0</v>
      </c>
      <c r="G70" s="461">
        <v>0</v>
      </c>
      <c r="H70" s="461">
        <v>0</v>
      </c>
      <c r="I70" s="461">
        <v>0</v>
      </c>
      <c r="J70" s="461">
        <v>0</v>
      </c>
      <c r="K70" s="461">
        <v>0</v>
      </c>
      <c r="L70" s="461">
        <v>0</v>
      </c>
      <c r="M70" s="461">
        <v>0</v>
      </c>
      <c r="N70" s="461">
        <v>0</v>
      </c>
      <c r="O70" s="461">
        <v>0</v>
      </c>
      <c r="P70" s="461">
        <v>0</v>
      </c>
      <c r="Q70" s="461">
        <v>0</v>
      </c>
      <c r="R70" s="461">
        <v>0</v>
      </c>
      <c r="S70" s="461">
        <v>0</v>
      </c>
      <c r="T70" s="461">
        <v>0</v>
      </c>
      <c r="U70" s="461">
        <v>0</v>
      </c>
      <c r="V70" s="461">
        <v>0</v>
      </c>
      <c r="W70" s="461">
        <v>0</v>
      </c>
      <c r="X70" s="461">
        <v>0</v>
      </c>
      <c r="Y70" s="461">
        <v>0</v>
      </c>
      <c r="Z70" s="461">
        <v>0</v>
      </c>
      <c r="AA70" s="461">
        <v>0</v>
      </c>
      <c r="AB70" s="461">
        <v>0</v>
      </c>
      <c r="AC70" s="504"/>
      <c r="AD70" s="461">
        <v>0</v>
      </c>
      <c r="AE70" s="461">
        <v>0</v>
      </c>
      <c r="AF70" s="461">
        <v>0</v>
      </c>
      <c r="AG70" s="461">
        <v>0</v>
      </c>
      <c r="AH70" s="461">
        <v>0</v>
      </c>
      <c r="AI70" s="461">
        <v>0</v>
      </c>
      <c r="AJ70" s="461">
        <v>0</v>
      </c>
      <c r="AK70" s="461">
        <v>0</v>
      </c>
      <c r="AL70" s="461">
        <v>0</v>
      </c>
      <c r="AM70" s="453">
        <v>0</v>
      </c>
      <c r="AN70" s="173"/>
      <c r="AO70" s="174"/>
    </row>
    <row r="71" spans="1:41" s="7" customFormat="1" ht="24.95" customHeight="1">
      <c r="A71" s="28"/>
      <c r="B71" s="101"/>
      <c r="C71" s="501" t="s">
        <v>60</v>
      </c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499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503"/>
      <c r="AD71" s="188"/>
      <c r="AE71" s="188"/>
      <c r="AF71" s="188"/>
      <c r="AG71" s="188"/>
      <c r="AH71" s="188"/>
      <c r="AI71" s="188"/>
      <c r="AJ71" s="188"/>
      <c r="AK71" s="188"/>
      <c r="AL71" s="188"/>
      <c r="AM71" s="190"/>
      <c r="AN71" s="102"/>
      <c r="AO71" s="24"/>
    </row>
    <row r="72" spans="1:41" s="7" customFormat="1" ht="16.5" customHeight="1">
      <c r="A72" s="28"/>
      <c r="B72" s="103"/>
      <c r="C72" s="388" t="s">
        <v>61</v>
      </c>
      <c r="D72" s="512">
        <v>0</v>
      </c>
      <c r="E72" s="512">
        <v>0</v>
      </c>
      <c r="F72" s="512">
        <v>0.24260000000000001</v>
      </c>
      <c r="G72" s="512">
        <v>0</v>
      </c>
      <c r="H72" s="512">
        <v>0</v>
      </c>
      <c r="I72" s="512">
        <v>0</v>
      </c>
      <c r="J72" s="512">
        <v>48.917709833049031</v>
      </c>
      <c r="K72" s="512">
        <v>0</v>
      </c>
      <c r="L72" s="512">
        <v>0</v>
      </c>
      <c r="M72" s="512">
        <v>0</v>
      </c>
      <c r="N72" s="512">
        <v>2192.9102113197923</v>
      </c>
      <c r="O72" s="512">
        <v>66.463795744790616</v>
      </c>
      <c r="P72" s="512">
        <v>51.662577868239651</v>
      </c>
      <c r="Q72" s="512">
        <v>0</v>
      </c>
      <c r="R72" s="512">
        <v>741.88361401940347</v>
      </c>
      <c r="S72" s="512">
        <v>0</v>
      </c>
      <c r="T72" s="512">
        <v>1.3218E-4</v>
      </c>
      <c r="U72" s="512">
        <v>0</v>
      </c>
      <c r="V72" s="512">
        <v>0</v>
      </c>
      <c r="W72" s="512">
        <v>0</v>
      </c>
      <c r="X72" s="512">
        <v>0</v>
      </c>
      <c r="Y72" s="512">
        <v>0.70190900000000001</v>
      </c>
      <c r="Z72" s="512">
        <v>0</v>
      </c>
      <c r="AA72" s="512">
        <v>0</v>
      </c>
      <c r="AB72" s="512">
        <v>0</v>
      </c>
      <c r="AC72" s="524"/>
      <c r="AD72" s="512">
        <v>43.300656441436139</v>
      </c>
      <c r="AE72" s="512">
        <v>3.984686559347411</v>
      </c>
      <c r="AF72" s="512">
        <v>0</v>
      </c>
      <c r="AG72" s="512">
        <v>0</v>
      </c>
      <c r="AH72" s="512">
        <v>0</v>
      </c>
      <c r="AI72" s="512">
        <v>0</v>
      </c>
      <c r="AJ72" s="512">
        <v>5.1659550000000003</v>
      </c>
      <c r="AK72" s="512">
        <v>0</v>
      </c>
      <c r="AL72" s="512">
        <v>0</v>
      </c>
      <c r="AM72" s="456">
        <v>0.75717199999999996</v>
      </c>
      <c r="AN72" s="102"/>
      <c r="AO72" s="24"/>
    </row>
    <row r="73" spans="1:41" s="7" customFormat="1" ht="16.5" customHeight="1">
      <c r="A73" s="28"/>
      <c r="B73" s="103"/>
      <c r="C73" s="388" t="s">
        <v>62</v>
      </c>
      <c r="D73" s="512">
        <v>0</v>
      </c>
      <c r="E73" s="512">
        <v>0</v>
      </c>
      <c r="F73" s="512">
        <v>6.8378589131999998</v>
      </c>
      <c r="G73" s="512">
        <v>0</v>
      </c>
      <c r="H73" s="512">
        <v>0</v>
      </c>
      <c r="I73" s="512">
        <v>0</v>
      </c>
      <c r="J73" s="512">
        <v>0</v>
      </c>
      <c r="K73" s="512">
        <v>0</v>
      </c>
      <c r="L73" s="512">
        <v>2.23800114505151</v>
      </c>
      <c r="M73" s="512">
        <v>0</v>
      </c>
      <c r="N73" s="512">
        <v>709.55393505864231</v>
      </c>
      <c r="O73" s="512">
        <v>25.56792770120234</v>
      </c>
      <c r="P73" s="512">
        <v>2.2783022082791256</v>
      </c>
      <c r="Q73" s="512">
        <v>0</v>
      </c>
      <c r="R73" s="512">
        <v>123.18506341209341</v>
      </c>
      <c r="S73" s="512">
        <v>0</v>
      </c>
      <c r="T73" s="512">
        <v>0</v>
      </c>
      <c r="U73" s="512">
        <v>0</v>
      </c>
      <c r="V73" s="512">
        <v>0</v>
      </c>
      <c r="W73" s="512">
        <v>0</v>
      </c>
      <c r="X73" s="512">
        <v>0</v>
      </c>
      <c r="Y73" s="512">
        <v>5.1413189500000005</v>
      </c>
      <c r="Z73" s="512">
        <v>0</v>
      </c>
      <c r="AA73" s="512">
        <v>0</v>
      </c>
      <c r="AB73" s="512">
        <v>0</v>
      </c>
      <c r="AC73" s="524"/>
      <c r="AD73" s="512">
        <v>75.140162967073167</v>
      </c>
      <c r="AE73" s="512">
        <v>17.507093736912399</v>
      </c>
      <c r="AF73" s="512">
        <v>0</v>
      </c>
      <c r="AG73" s="512">
        <v>0</v>
      </c>
      <c r="AH73" s="512">
        <v>0</v>
      </c>
      <c r="AI73" s="512">
        <v>0</v>
      </c>
      <c r="AJ73" s="512">
        <v>7.0518600623823895</v>
      </c>
      <c r="AK73" s="512">
        <v>0</v>
      </c>
      <c r="AL73" s="512">
        <v>3.4543903103760182E-2</v>
      </c>
      <c r="AM73" s="456">
        <v>0.225937</v>
      </c>
      <c r="AN73" s="102"/>
      <c r="AO73" s="24"/>
    </row>
    <row r="74" spans="1:41" s="7" customFormat="1" ht="16.5" customHeight="1">
      <c r="A74" s="28"/>
      <c r="B74" s="101"/>
      <c r="C74" s="388" t="s">
        <v>63</v>
      </c>
      <c r="D74" s="512">
        <v>0</v>
      </c>
      <c r="E74" s="512">
        <v>0</v>
      </c>
      <c r="F74" s="512">
        <v>0</v>
      </c>
      <c r="G74" s="512">
        <v>0</v>
      </c>
      <c r="H74" s="512">
        <v>0</v>
      </c>
      <c r="I74" s="512">
        <v>0</v>
      </c>
      <c r="J74" s="512">
        <v>0</v>
      </c>
      <c r="K74" s="512">
        <v>0</v>
      </c>
      <c r="L74" s="512">
        <v>0</v>
      </c>
      <c r="M74" s="512">
        <v>0</v>
      </c>
      <c r="N74" s="512">
        <v>10.237962326397854</v>
      </c>
      <c r="O74" s="512">
        <v>0</v>
      </c>
      <c r="P74" s="512">
        <v>0</v>
      </c>
      <c r="Q74" s="512">
        <v>0</v>
      </c>
      <c r="R74" s="512">
        <v>0</v>
      </c>
      <c r="S74" s="512">
        <v>0</v>
      </c>
      <c r="T74" s="512">
        <v>0</v>
      </c>
      <c r="U74" s="512">
        <v>0</v>
      </c>
      <c r="V74" s="512">
        <v>0</v>
      </c>
      <c r="W74" s="512">
        <v>0</v>
      </c>
      <c r="X74" s="512">
        <v>0</v>
      </c>
      <c r="Y74" s="512">
        <v>0</v>
      </c>
      <c r="Z74" s="512">
        <v>0</v>
      </c>
      <c r="AA74" s="512">
        <v>0</v>
      </c>
      <c r="AB74" s="512">
        <v>0</v>
      </c>
      <c r="AC74" s="524"/>
      <c r="AD74" s="512">
        <v>0</v>
      </c>
      <c r="AE74" s="512">
        <v>0</v>
      </c>
      <c r="AF74" s="512">
        <v>0</v>
      </c>
      <c r="AG74" s="512">
        <v>0</v>
      </c>
      <c r="AH74" s="512">
        <v>0</v>
      </c>
      <c r="AI74" s="512">
        <v>0</v>
      </c>
      <c r="AJ74" s="512">
        <v>0</v>
      </c>
      <c r="AK74" s="512">
        <v>0</v>
      </c>
      <c r="AL74" s="512">
        <v>0</v>
      </c>
      <c r="AM74" s="456">
        <v>0</v>
      </c>
      <c r="AN74" s="102"/>
      <c r="AO74" s="24"/>
    </row>
    <row r="75" spans="1:41" s="8" customFormat="1" ht="36.950000000000003" customHeight="1">
      <c r="A75" s="25"/>
      <c r="B75" s="106"/>
      <c r="C75" s="431" t="s">
        <v>65</v>
      </c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505"/>
      <c r="AD75" s="191"/>
      <c r="AE75" s="191"/>
      <c r="AF75" s="191"/>
      <c r="AG75" s="191"/>
      <c r="AH75" s="191"/>
      <c r="AI75" s="191"/>
      <c r="AJ75" s="191"/>
      <c r="AK75" s="191"/>
      <c r="AL75" s="191"/>
      <c r="AM75" s="192"/>
      <c r="AN75" s="107"/>
      <c r="AO75" s="42"/>
    </row>
    <row r="76" spans="1:41" s="7" customFormat="1" ht="16.5" customHeight="1">
      <c r="A76" s="28"/>
      <c r="B76" s="101"/>
      <c r="C76" s="430" t="s">
        <v>44</v>
      </c>
      <c r="D76" s="512">
        <v>0</v>
      </c>
      <c r="E76" s="512">
        <v>0</v>
      </c>
      <c r="F76" s="512">
        <v>0</v>
      </c>
      <c r="G76" s="512">
        <v>0</v>
      </c>
      <c r="H76" s="512">
        <v>0</v>
      </c>
      <c r="I76" s="512">
        <v>0</v>
      </c>
      <c r="J76" s="512">
        <v>0</v>
      </c>
      <c r="K76" s="512">
        <v>0</v>
      </c>
      <c r="L76" s="512">
        <v>0</v>
      </c>
      <c r="M76" s="512">
        <v>0</v>
      </c>
      <c r="N76" s="512">
        <v>29.072019999999998</v>
      </c>
      <c r="O76" s="512">
        <v>0</v>
      </c>
      <c r="P76" s="512">
        <v>0</v>
      </c>
      <c r="Q76" s="512">
        <v>0</v>
      </c>
      <c r="R76" s="512">
        <v>0</v>
      </c>
      <c r="S76" s="512">
        <v>0</v>
      </c>
      <c r="T76" s="512">
        <v>0</v>
      </c>
      <c r="U76" s="512">
        <v>0</v>
      </c>
      <c r="V76" s="512">
        <v>0</v>
      </c>
      <c r="W76" s="512">
        <v>0</v>
      </c>
      <c r="X76" s="512">
        <v>0</v>
      </c>
      <c r="Y76" s="512">
        <v>0</v>
      </c>
      <c r="Z76" s="512">
        <v>0</v>
      </c>
      <c r="AA76" s="512">
        <v>0</v>
      </c>
      <c r="AB76" s="512">
        <v>0</v>
      </c>
      <c r="AC76" s="524"/>
      <c r="AD76" s="512">
        <v>0</v>
      </c>
      <c r="AE76" s="512">
        <v>0</v>
      </c>
      <c r="AF76" s="512">
        <v>0</v>
      </c>
      <c r="AG76" s="512">
        <v>0</v>
      </c>
      <c r="AH76" s="512">
        <v>0</v>
      </c>
      <c r="AI76" s="512">
        <v>0</v>
      </c>
      <c r="AJ76" s="512">
        <v>0</v>
      </c>
      <c r="AK76" s="512">
        <v>0</v>
      </c>
      <c r="AL76" s="512">
        <v>0</v>
      </c>
      <c r="AM76" s="456">
        <v>0</v>
      </c>
      <c r="AN76" s="102"/>
      <c r="AO76" s="28"/>
    </row>
    <row r="77" spans="1:41" s="7" customFormat="1" ht="16.5" customHeight="1">
      <c r="A77" s="28"/>
      <c r="B77" s="103"/>
      <c r="C77" s="388" t="s">
        <v>45</v>
      </c>
      <c r="D77" s="512">
        <v>0</v>
      </c>
      <c r="E77" s="512">
        <v>0</v>
      </c>
      <c r="F77" s="512">
        <v>0</v>
      </c>
      <c r="G77" s="512">
        <v>0</v>
      </c>
      <c r="H77" s="512">
        <v>0</v>
      </c>
      <c r="I77" s="512">
        <v>0</v>
      </c>
      <c r="J77" s="512">
        <v>0</v>
      </c>
      <c r="K77" s="512">
        <v>0</v>
      </c>
      <c r="L77" s="512">
        <v>0</v>
      </c>
      <c r="M77" s="512">
        <v>0</v>
      </c>
      <c r="N77" s="512">
        <v>0</v>
      </c>
      <c r="O77" s="512">
        <v>0</v>
      </c>
      <c r="P77" s="512">
        <v>0</v>
      </c>
      <c r="Q77" s="512">
        <v>0</v>
      </c>
      <c r="R77" s="512">
        <v>0</v>
      </c>
      <c r="S77" s="512">
        <v>0</v>
      </c>
      <c r="T77" s="512">
        <v>0</v>
      </c>
      <c r="U77" s="512">
        <v>0</v>
      </c>
      <c r="V77" s="512">
        <v>0</v>
      </c>
      <c r="W77" s="512">
        <v>0</v>
      </c>
      <c r="X77" s="512">
        <v>0</v>
      </c>
      <c r="Y77" s="512">
        <v>0</v>
      </c>
      <c r="Z77" s="512">
        <v>0</v>
      </c>
      <c r="AA77" s="512">
        <v>0</v>
      </c>
      <c r="AB77" s="512">
        <v>0</v>
      </c>
      <c r="AC77" s="524"/>
      <c r="AD77" s="512">
        <v>0</v>
      </c>
      <c r="AE77" s="512">
        <v>0</v>
      </c>
      <c r="AF77" s="512">
        <v>0</v>
      </c>
      <c r="AG77" s="512">
        <v>0</v>
      </c>
      <c r="AH77" s="512">
        <v>0</v>
      </c>
      <c r="AI77" s="512">
        <v>0</v>
      </c>
      <c r="AJ77" s="512">
        <v>0</v>
      </c>
      <c r="AK77" s="512">
        <v>0</v>
      </c>
      <c r="AL77" s="512">
        <v>0</v>
      </c>
      <c r="AM77" s="456">
        <v>0</v>
      </c>
      <c r="AN77" s="102"/>
      <c r="AO77" s="28"/>
    </row>
    <row r="78" spans="1:41" s="7" customFormat="1" ht="16.5" customHeight="1">
      <c r="A78" s="28"/>
      <c r="B78" s="103"/>
      <c r="C78" s="388" t="s">
        <v>46</v>
      </c>
      <c r="D78" s="512">
        <v>0</v>
      </c>
      <c r="E78" s="512">
        <v>0</v>
      </c>
      <c r="F78" s="512">
        <v>0</v>
      </c>
      <c r="G78" s="512">
        <v>0</v>
      </c>
      <c r="H78" s="512">
        <v>0</v>
      </c>
      <c r="I78" s="512">
        <v>0</v>
      </c>
      <c r="J78" s="512">
        <v>0</v>
      </c>
      <c r="K78" s="512">
        <v>0</v>
      </c>
      <c r="L78" s="512">
        <v>0</v>
      </c>
      <c r="M78" s="512">
        <v>0</v>
      </c>
      <c r="N78" s="512">
        <v>29.072019999999998</v>
      </c>
      <c r="O78" s="512">
        <v>0</v>
      </c>
      <c r="P78" s="512">
        <v>0</v>
      </c>
      <c r="Q78" s="512">
        <v>0</v>
      </c>
      <c r="R78" s="512">
        <v>0</v>
      </c>
      <c r="S78" s="512">
        <v>0</v>
      </c>
      <c r="T78" s="512">
        <v>0</v>
      </c>
      <c r="U78" s="512">
        <v>0</v>
      </c>
      <c r="V78" s="512">
        <v>0</v>
      </c>
      <c r="W78" s="512">
        <v>0</v>
      </c>
      <c r="X78" s="512">
        <v>0</v>
      </c>
      <c r="Y78" s="512">
        <v>0</v>
      </c>
      <c r="Z78" s="512">
        <v>0</v>
      </c>
      <c r="AA78" s="512">
        <v>0</v>
      </c>
      <c r="AB78" s="512">
        <v>0</v>
      </c>
      <c r="AC78" s="524"/>
      <c r="AD78" s="512">
        <v>0</v>
      </c>
      <c r="AE78" s="512">
        <v>0</v>
      </c>
      <c r="AF78" s="512">
        <v>0</v>
      </c>
      <c r="AG78" s="512">
        <v>0</v>
      </c>
      <c r="AH78" s="512">
        <v>0</v>
      </c>
      <c r="AI78" s="512">
        <v>0</v>
      </c>
      <c r="AJ78" s="512">
        <v>0</v>
      </c>
      <c r="AK78" s="512">
        <v>0</v>
      </c>
      <c r="AL78" s="512">
        <v>0</v>
      </c>
      <c r="AM78" s="456">
        <v>0</v>
      </c>
      <c r="AN78" s="102"/>
      <c r="AO78" s="28"/>
    </row>
    <row r="79" spans="1:41" s="7" customFormat="1" ht="16.5" customHeight="1">
      <c r="A79" s="28"/>
      <c r="B79" s="101"/>
      <c r="C79" s="430" t="s">
        <v>47</v>
      </c>
      <c r="D79" s="512">
        <v>0</v>
      </c>
      <c r="E79" s="512">
        <v>0</v>
      </c>
      <c r="F79" s="512">
        <v>0</v>
      </c>
      <c r="G79" s="512">
        <v>0</v>
      </c>
      <c r="H79" s="512">
        <v>0</v>
      </c>
      <c r="I79" s="512">
        <v>0</v>
      </c>
      <c r="J79" s="512">
        <v>0</v>
      </c>
      <c r="K79" s="512">
        <v>0</v>
      </c>
      <c r="L79" s="512">
        <v>0</v>
      </c>
      <c r="M79" s="512">
        <v>0</v>
      </c>
      <c r="N79" s="512">
        <v>62.721265000000002</v>
      </c>
      <c r="O79" s="512">
        <v>0</v>
      </c>
      <c r="P79" s="512">
        <v>0</v>
      </c>
      <c r="Q79" s="512">
        <v>0</v>
      </c>
      <c r="R79" s="512">
        <v>0</v>
      </c>
      <c r="S79" s="512">
        <v>0</v>
      </c>
      <c r="T79" s="512">
        <v>0</v>
      </c>
      <c r="U79" s="512">
        <v>0</v>
      </c>
      <c r="V79" s="512">
        <v>0</v>
      </c>
      <c r="W79" s="512">
        <v>0</v>
      </c>
      <c r="X79" s="512">
        <v>0</v>
      </c>
      <c r="Y79" s="512">
        <v>0</v>
      </c>
      <c r="Z79" s="512">
        <v>0</v>
      </c>
      <c r="AA79" s="512">
        <v>0</v>
      </c>
      <c r="AB79" s="512">
        <v>0</v>
      </c>
      <c r="AC79" s="524"/>
      <c r="AD79" s="512">
        <v>0</v>
      </c>
      <c r="AE79" s="512">
        <v>0</v>
      </c>
      <c r="AF79" s="512">
        <v>0</v>
      </c>
      <c r="AG79" s="512">
        <v>0</v>
      </c>
      <c r="AH79" s="512">
        <v>0</v>
      </c>
      <c r="AI79" s="512">
        <v>0</v>
      </c>
      <c r="AJ79" s="512">
        <v>0</v>
      </c>
      <c r="AK79" s="512">
        <v>0</v>
      </c>
      <c r="AL79" s="512">
        <v>0</v>
      </c>
      <c r="AM79" s="456">
        <v>0</v>
      </c>
      <c r="AN79" s="102"/>
      <c r="AO79" s="28"/>
    </row>
    <row r="80" spans="1:41" s="7" customFormat="1" ht="16.5" customHeight="1">
      <c r="A80" s="28"/>
      <c r="B80" s="101"/>
      <c r="C80" s="388" t="s">
        <v>45</v>
      </c>
      <c r="D80" s="512">
        <v>0</v>
      </c>
      <c r="E80" s="512">
        <v>0</v>
      </c>
      <c r="F80" s="512">
        <v>0</v>
      </c>
      <c r="G80" s="512">
        <v>0</v>
      </c>
      <c r="H80" s="512">
        <v>0</v>
      </c>
      <c r="I80" s="512">
        <v>0</v>
      </c>
      <c r="J80" s="512">
        <v>0</v>
      </c>
      <c r="K80" s="512">
        <v>0</v>
      </c>
      <c r="L80" s="512">
        <v>0</v>
      </c>
      <c r="M80" s="512">
        <v>0</v>
      </c>
      <c r="N80" s="512">
        <v>0</v>
      </c>
      <c r="O80" s="512">
        <v>0</v>
      </c>
      <c r="P80" s="512">
        <v>0</v>
      </c>
      <c r="Q80" s="512">
        <v>0</v>
      </c>
      <c r="R80" s="512">
        <v>0</v>
      </c>
      <c r="S80" s="512">
        <v>0</v>
      </c>
      <c r="T80" s="512">
        <v>0</v>
      </c>
      <c r="U80" s="512">
        <v>0</v>
      </c>
      <c r="V80" s="512">
        <v>0</v>
      </c>
      <c r="W80" s="512">
        <v>0</v>
      </c>
      <c r="X80" s="512">
        <v>0</v>
      </c>
      <c r="Y80" s="512">
        <v>0</v>
      </c>
      <c r="Z80" s="512">
        <v>0</v>
      </c>
      <c r="AA80" s="512">
        <v>0</v>
      </c>
      <c r="AB80" s="512">
        <v>0</v>
      </c>
      <c r="AC80" s="524"/>
      <c r="AD80" s="512">
        <v>0</v>
      </c>
      <c r="AE80" s="512">
        <v>0</v>
      </c>
      <c r="AF80" s="512">
        <v>0</v>
      </c>
      <c r="AG80" s="512">
        <v>0</v>
      </c>
      <c r="AH80" s="512">
        <v>0</v>
      </c>
      <c r="AI80" s="512">
        <v>0</v>
      </c>
      <c r="AJ80" s="512">
        <v>0</v>
      </c>
      <c r="AK80" s="512">
        <v>0</v>
      </c>
      <c r="AL80" s="512">
        <v>0</v>
      </c>
      <c r="AM80" s="456">
        <v>0</v>
      </c>
      <c r="AN80" s="102"/>
      <c r="AO80" s="28"/>
    </row>
    <row r="81" spans="1:41" s="7" customFormat="1" ht="16.5" customHeight="1">
      <c r="A81" s="28"/>
      <c r="B81" s="101"/>
      <c r="C81" s="388" t="s">
        <v>46</v>
      </c>
      <c r="D81" s="512">
        <v>0</v>
      </c>
      <c r="E81" s="512">
        <v>0</v>
      </c>
      <c r="F81" s="512">
        <v>0</v>
      </c>
      <c r="G81" s="512">
        <v>0</v>
      </c>
      <c r="H81" s="512">
        <v>0</v>
      </c>
      <c r="I81" s="512">
        <v>0</v>
      </c>
      <c r="J81" s="512">
        <v>0</v>
      </c>
      <c r="K81" s="512">
        <v>0</v>
      </c>
      <c r="L81" s="512">
        <v>0</v>
      </c>
      <c r="M81" s="512">
        <v>0</v>
      </c>
      <c r="N81" s="512">
        <v>62.721265000000002</v>
      </c>
      <c r="O81" s="512">
        <v>0</v>
      </c>
      <c r="P81" s="512">
        <v>0</v>
      </c>
      <c r="Q81" s="512">
        <v>0</v>
      </c>
      <c r="R81" s="512">
        <v>0</v>
      </c>
      <c r="S81" s="512">
        <v>0</v>
      </c>
      <c r="T81" s="512">
        <v>0</v>
      </c>
      <c r="U81" s="512">
        <v>0</v>
      </c>
      <c r="V81" s="512">
        <v>0</v>
      </c>
      <c r="W81" s="512">
        <v>0</v>
      </c>
      <c r="X81" s="512">
        <v>0</v>
      </c>
      <c r="Y81" s="512">
        <v>0</v>
      </c>
      <c r="Z81" s="512">
        <v>0</v>
      </c>
      <c r="AA81" s="512">
        <v>0</v>
      </c>
      <c r="AB81" s="512">
        <v>0</v>
      </c>
      <c r="AC81" s="524"/>
      <c r="AD81" s="512">
        <v>0</v>
      </c>
      <c r="AE81" s="512">
        <v>0</v>
      </c>
      <c r="AF81" s="512">
        <v>0</v>
      </c>
      <c r="AG81" s="512">
        <v>0</v>
      </c>
      <c r="AH81" s="512">
        <v>0</v>
      </c>
      <c r="AI81" s="512">
        <v>0</v>
      </c>
      <c r="AJ81" s="512">
        <v>0</v>
      </c>
      <c r="AK81" s="512">
        <v>0</v>
      </c>
      <c r="AL81" s="512">
        <v>0</v>
      </c>
      <c r="AM81" s="456">
        <v>0</v>
      </c>
      <c r="AN81" s="102"/>
      <c r="AO81" s="28"/>
    </row>
    <row r="82" spans="1:41" s="8" customFormat="1" ht="16.5" customHeight="1">
      <c r="A82" s="25"/>
      <c r="B82" s="117"/>
      <c r="C82" s="388" t="s">
        <v>48</v>
      </c>
      <c r="D82" s="512">
        <v>0</v>
      </c>
      <c r="E82" s="512">
        <v>0</v>
      </c>
      <c r="F82" s="512">
        <v>0</v>
      </c>
      <c r="G82" s="512">
        <v>0</v>
      </c>
      <c r="H82" s="512">
        <v>0</v>
      </c>
      <c r="I82" s="512">
        <v>0</v>
      </c>
      <c r="J82" s="512">
        <v>0</v>
      </c>
      <c r="K82" s="512">
        <v>0</v>
      </c>
      <c r="L82" s="512">
        <v>0</v>
      </c>
      <c r="M82" s="512">
        <v>0</v>
      </c>
      <c r="N82" s="512">
        <v>0</v>
      </c>
      <c r="O82" s="512">
        <v>0</v>
      </c>
      <c r="P82" s="512">
        <v>0</v>
      </c>
      <c r="Q82" s="512">
        <v>0</v>
      </c>
      <c r="R82" s="512">
        <v>0</v>
      </c>
      <c r="S82" s="512">
        <v>0</v>
      </c>
      <c r="T82" s="512">
        <v>0</v>
      </c>
      <c r="U82" s="512">
        <v>0</v>
      </c>
      <c r="V82" s="512">
        <v>0</v>
      </c>
      <c r="W82" s="512">
        <v>0</v>
      </c>
      <c r="X82" s="512">
        <v>0</v>
      </c>
      <c r="Y82" s="512">
        <v>0</v>
      </c>
      <c r="Z82" s="512">
        <v>0</v>
      </c>
      <c r="AA82" s="512">
        <v>0</v>
      </c>
      <c r="AB82" s="512">
        <v>0</v>
      </c>
      <c r="AC82" s="524"/>
      <c r="AD82" s="512">
        <v>0</v>
      </c>
      <c r="AE82" s="512">
        <v>0</v>
      </c>
      <c r="AF82" s="512">
        <v>0</v>
      </c>
      <c r="AG82" s="512">
        <v>0</v>
      </c>
      <c r="AH82" s="512">
        <v>0</v>
      </c>
      <c r="AI82" s="512">
        <v>0</v>
      </c>
      <c r="AJ82" s="512">
        <v>0</v>
      </c>
      <c r="AK82" s="512">
        <v>0</v>
      </c>
      <c r="AL82" s="512">
        <v>0</v>
      </c>
      <c r="AM82" s="456">
        <v>0</v>
      </c>
      <c r="AN82" s="107"/>
      <c r="AO82" s="25"/>
    </row>
    <row r="83" spans="1:41" s="7" customFormat="1" ht="16.5" customHeight="1">
      <c r="A83" s="28"/>
      <c r="B83" s="103"/>
      <c r="C83" s="388" t="s">
        <v>49</v>
      </c>
      <c r="D83" s="512">
        <v>0</v>
      </c>
      <c r="E83" s="512">
        <v>0</v>
      </c>
      <c r="F83" s="512">
        <v>0</v>
      </c>
      <c r="G83" s="512">
        <v>0</v>
      </c>
      <c r="H83" s="512">
        <v>0</v>
      </c>
      <c r="I83" s="512">
        <v>0</v>
      </c>
      <c r="J83" s="512">
        <v>0</v>
      </c>
      <c r="K83" s="512">
        <v>0</v>
      </c>
      <c r="L83" s="512">
        <v>0</v>
      </c>
      <c r="M83" s="512">
        <v>0</v>
      </c>
      <c r="N83" s="512">
        <v>62.721265000000002</v>
      </c>
      <c r="O83" s="512">
        <v>0</v>
      </c>
      <c r="P83" s="512">
        <v>0</v>
      </c>
      <c r="Q83" s="512">
        <v>0</v>
      </c>
      <c r="R83" s="512">
        <v>0</v>
      </c>
      <c r="S83" s="512">
        <v>0</v>
      </c>
      <c r="T83" s="512">
        <v>0</v>
      </c>
      <c r="U83" s="512">
        <v>0</v>
      </c>
      <c r="V83" s="512">
        <v>0</v>
      </c>
      <c r="W83" s="512">
        <v>0</v>
      </c>
      <c r="X83" s="512">
        <v>0</v>
      </c>
      <c r="Y83" s="512">
        <v>0</v>
      </c>
      <c r="Z83" s="512">
        <v>0</v>
      </c>
      <c r="AA83" s="512">
        <v>0</v>
      </c>
      <c r="AB83" s="512">
        <v>0</v>
      </c>
      <c r="AC83" s="524"/>
      <c r="AD83" s="512">
        <v>0</v>
      </c>
      <c r="AE83" s="512">
        <v>0</v>
      </c>
      <c r="AF83" s="512">
        <v>0</v>
      </c>
      <c r="AG83" s="512">
        <v>0</v>
      </c>
      <c r="AH83" s="512">
        <v>0</v>
      </c>
      <c r="AI83" s="512">
        <v>0</v>
      </c>
      <c r="AJ83" s="512">
        <v>0</v>
      </c>
      <c r="AK83" s="512">
        <v>0</v>
      </c>
      <c r="AL83" s="512">
        <v>0</v>
      </c>
      <c r="AM83" s="456">
        <v>0</v>
      </c>
      <c r="AN83" s="102"/>
      <c r="AO83" s="28"/>
    </row>
    <row r="84" spans="1:41" s="7" customFormat="1" ht="16.5" customHeight="1">
      <c r="A84" s="28"/>
      <c r="B84" s="103"/>
      <c r="C84" s="388" t="s">
        <v>50</v>
      </c>
      <c r="D84" s="512">
        <v>0</v>
      </c>
      <c r="E84" s="512">
        <v>0</v>
      </c>
      <c r="F84" s="512">
        <v>0</v>
      </c>
      <c r="G84" s="512">
        <v>0</v>
      </c>
      <c r="H84" s="512">
        <v>0</v>
      </c>
      <c r="I84" s="512">
        <v>0</v>
      </c>
      <c r="J84" s="512">
        <v>0</v>
      </c>
      <c r="K84" s="512">
        <v>0</v>
      </c>
      <c r="L84" s="512">
        <v>0</v>
      </c>
      <c r="M84" s="512">
        <v>0</v>
      </c>
      <c r="N84" s="512">
        <v>0</v>
      </c>
      <c r="O84" s="512">
        <v>0</v>
      </c>
      <c r="P84" s="512">
        <v>0</v>
      </c>
      <c r="Q84" s="512">
        <v>0</v>
      </c>
      <c r="R84" s="512">
        <v>0</v>
      </c>
      <c r="S84" s="512">
        <v>0</v>
      </c>
      <c r="T84" s="512">
        <v>0</v>
      </c>
      <c r="U84" s="512">
        <v>0</v>
      </c>
      <c r="V84" s="512">
        <v>0</v>
      </c>
      <c r="W84" s="512">
        <v>0</v>
      </c>
      <c r="X84" s="512">
        <v>0</v>
      </c>
      <c r="Y84" s="512">
        <v>0</v>
      </c>
      <c r="Z84" s="512">
        <v>0</v>
      </c>
      <c r="AA84" s="512">
        <v>0</v>
      </c>
      <c r="AB84" s="512">
        <v>0</v>
      </c>
      <c r="AC84" s="524"/>
      <c r="AD84" s="512">
        <v>0</v>
      </c>
      <c r="AE84" s="512">
        <v>0</v>
      </c>
      <c r="AF84" s="512">
        <v>0</v>
      </c>
      <c r="AG84" s="512">
        <v>0</v>
      </c>
      <c r="AH84" s="512">
        <v>0</v>
      </c>
      <c r="AI84" s="512">
        <v>0</v>
      </c>
      <c r="AJ84" s="512">
        <v>0</v>
      </c>
      <c r="AK84" s="512">
        <v>0</v>
      </c>
      <c r="AL84" s="512">
        <v>0</v>
      </c>
      <c r="AM84" s="456">
        <v>0</v>
      </c>
      <c r="AN84" s="102"/>
      <c r="AO84" s="28"/>
    </row>
    <row r="85" spans="1:41" s="7" customFormat="1" ht="16.5" customHeight="1">
      <c r="A85" s="28"/>
      <c r="B85" s="103"/>
      <c r="C85" s="388" t="s">
        <v>51</v>
      </c>
      <c r="D85" s="512">
        <v>0</v>
      </c>
      <c r="E85" s="512">
        <v>0</v>
      </c>
      <c r="F85" s="512">
        <v>0</v>
      </c>
      <c r="G85" s="512">
        <v>0</v>
      </c>
      <c r="H85" s="512">
        <v>0</v>
      </c>
      <c r="I85" s="512">
        <v>0</v>
      </c>
      <c r="J85" s="512">
        <v>0</v>
      </c>
      <c r="K85" s="512">
        <v>0</v>
      </c>
      <c r="L85" s="512">
        <v>0</v>
      </c>
      <c r="M85" s="512">
        <v>0</v>
      </c>
      <c r="N85" s="512">
        <v>0</v>
      </c>
      <c r="O85" s="512">
        <v>0</v>
      </c>
      <c r="P85" s="512">
        <v>0</v>
      </c>
      <c r="Q85" s="512">
        <v>0</v>
      </c>
      <c r="R85" s="512">
        <v>0</v>
      </c>
      <c r="S85" s="512">
        <v>0</v>
      </c>
      <c r="T85" s="512">
        <v>0</v>
      </c>
      <c r="U85" s="512">
        <v>0</v>
      </c>
      <c r="V85" s="512">
        <v>0</v>
      </c>
      <c r="W85" s="512">
        <v>0</v>
      </c>
      <c r="X85" s="512">
        <v>0</v>
      </c>
      <c r="Y85" s="512">
        <v>0</v>
      </c>
      <c r="Z85" s="512">
        <v>0</v>
      </c>
      <c r="AA85" s="512">
        <v>0</v>
      </c>
      <c r="AB85" s="512">
        <v>0</v>
      </c>
      <c r="AC85" s="524"/>
      <c r="AD85" s="512">
        <v>0</v>
      </c>
      <c r="AE85" s="512">
        <v>0</v>
      </c>
      <c r="AF85" s="512">
        <v>0</v>
      </c>
      <c r="AG85" s="512">
        <v>0</v>
      </c>
      <c r="AH85" s="512">
        <v>0</v>
      </c>
      <c r="AI85" s="512">
        <v>0</v>
      </c>
      <c r="AJ85" s="512">
        <v>0</v>
      </c>
      <c r="AK85" s="512">
        <v>0</v>
      </c>
      <c r="AL85" s="512">
        <v>0</v>
      </c>
      <c r="AM85" s="456">
        <v>0</v>
      </c>
      <c r="AN85" s="102"/>
      <c r="AO85" s="28"/>
    </row>
    <row r="86" spans="1:41" s="7" customFormat="1" ht="16.5" customHeight="1">
      <c r="A86" s="28"/>
      <c r="B86" s="103"/>
      <c r="C86" s="388" t="s">
        <v>52</v>
      </c>
      <c r="D86" s="512">
        <v>0</v>
      </c>
      <c r="E86" s="512">
        <v>0</v>
      </c>
      <c r="F86" s="512">
        <v>0</v>
      </c>
      <c r="G86" s="512">
        <v>0</v>
      </c>
      <c r="H86" s="512">
        <v>0</v>
      </c>
      <c r="I86" s="512">
        <v>0</v>
      </c>
      <c r="J86" s="512">
        <v>0</v>
      </c>
      <c r="K86" s="512">
        <v>0</v>
      </c>
      <c r="L86" s="512">
        <v>0</v>
      </c>
      <c r="M86" s="512">
        <v>0</v>
      </c>
      <c r="N86" s="512">
        <v>0</v>
      </c>
      <c r="O86" s="512">
        <v>0</v>
      </c>
      <c r="P86" s="512">
        <v>0</v>
      </c>
      <c r="Q86" s="512">
        <v>0</v>
      </c>
      <c r="R86" s="512">
        <v>0</v>
      </c>
      <c r="S86" s="512">
        <v>0</v>
      </c>
      <c r="T86" s="512">
        <v>0</v>
      </c>
      <c r="U86" s="512">
        <v>0</v>
      </c>
      <c r="V86" s="512">
        <v>0</v>
      </c>
      <c r="W86" s="512">
        <v>0</v>
      </c>
      <c r="X86" s="512">
        <v>0</v>
      </c>
      <c r="Y86" s="512">
        <v>0</v>
      </c>
      <c r="Z86" s="512">
        <v>0</v>
      </c>
      <c r="AA86" s="512">
        <v>0</v>
      </c>
      <c r="AB86" s="512">
        <v>0</v>
      </c>
      <c r="AC86" s="524"/>
      <c r="AD86" s="512">
        <v>0</v>
      </c>
      <c r="AE86" s="512">
        <v>0</v>
      </c>
      <c r="AF86" s="512">
        <v>0</v>
      </c>
      <c r="AG86" s="512">
        <v>0</v>
      </c>
      <c r="AH86" s="512">
        <v>0</v>
      </c>
      <c r="AI86" s="512">
        <v>0</v>
      </c>
      <c r="AJ86" s="512">
        <v>0</v>
      </c>
      <c r="AK86" s="512">
        <v>0</v>
      </c>
      <c r="AL86" s="512">
        <v>0</v>
      </c>
      <c r="AM86" s="456">
        <v>0</v>
      </c>
      <c r="AN86" s="102"/>
      <c r="AO86" s="28"/>
    </row>
    <row r="87" spans="1:41" s="7" customFormat="1" ht="16.5" customHeight="1">
      <c r="A87" s="28"/>
      <c r="B87" s="103"/>
      <c r="C87" s="388" t="s">
        <v>53</v>
      </c>
      <c r="D87" s="512"/>
      <c r="E87" s="512"/>
      <c r="F87" s="512"/>
      <c r="G87" s="512"/>
      <c r="H87" s="512"/>
      <c r="I87" s="512"/>
      <c r="J87" s="512"/>
      <c r="K87" s="512"/>
      <c r="L87" s="512"/>
      <c r="M87" s="512"/>
      <c r="N87" s="512"/>
      <c r="O87" s="512"/>
      <c r="P87" s="512"/>
      <c r="Q87" s="512"/>
      <c r="R87" s="512"/>
      <c r="S87" s="512"/>
      <c r="T87" s="512"/>
      <c r="U87" s="512"/>
      <c r="V87" s="512"/>
      <c r="W87" s="512"/>
      <c r="X87" s="512"/>
      <c r="Y87" s="512"/>
      <c r="Z87" s="512"/>
      <c r="AA87" s="512"/>
      <c r="AB87" s="512"/>
      <c r="AC87" s="524"/>
      <c r="AD87" s="512"/>
      <c r="AE87" s="512"/>
      <c r="AF87" s="512"/>
      <c r="AG87" s="512"/>
      <c r="AH87" s="512"/>
      <c r="AI87" s="512"/>
      <c r="AJ87" s="512"/>
      <c r="AK87" s="512"/>
      <c r="AL87" s="512"/>
      <c r="AM87" s="456"/>
      <c r="AN87" s="102"/>
      <c r="AO87" s="28"/>
    </row>
    <row r="88" spans="1:41" s="8" customFormat="1" ht="16.5" customHeight="1">
      <c r="A88" s="25"/>
      <c r="B88" s="117"/>
      <c r="C88" s="430" t="s">
        <v>54</v>
      </c>
      <c r="D88" s="512">
        <v>0</v>
      </c>
      <c r="E88" s="512">
        <v>0</v>
      </c>
      <c r="F88" s="512">
        <v>0</v>
      </c>
      <c r="G88" s="512">
        <v>0</v>
      </c>
      <c r="H88" s="512">
        <v>0</v>
      </c>
      <c r="I88" s="512">
        <v>0</v>
      </c>
      <c r="J88" s="512">
        <v>0</v>
      </c>
      <c r="K88" s="512">
        <v>0</v>
      </c>
      <c r="L88" s="512">
        <v>0</v>
      </c>
      <c r="M88" s="512">
        <v>0</v>
      </c>
      <c r="N88" s="512">
        <v>0</v>
      </c>
      <c r="O88" s="512">
        <v>0</v>
      </c>
      <c r="P88" s="512">
        <v>0</v>
      </c>
      <c r="Q88" s="512">
        <v>0</v>
      </c>
      <c r="R88" s="512">
        <v>0</v>
      </c>
      <c r="S88" s="512">
        <v>0</v>
      </c>
      <c r="T88" s="512">
        <v>0</v>
      </c>
      <c r="U88" s="512">
        <v>0</v>
      </c>
      <c r="V88" s="512">
        <v>0</v>
      </c>
      <c r="W88" s="512">
        <v>0</v>
      </c>
      <c r="X88" s="512">
        <v>0</v>
      </c>
      <c r="Y88" s="512">
        <v>0</v>
      </c>
      <c r="Z88" s="512">
        <v>0</v>
      </c>
      <c r="AA88" s="512">
        <v>0</v>
      </c>
      <c r="AB88" s="512">
        <v>0</v>
      </c>
      <c r="AC88" s="524"/>
      <c r="AD88" s="512">
        <v>0</v>
      </c>
      <c r="AE88" s="512">
        <v>0</v>
      </c>
      <c r="AF88" s="512">
        <v>0</v>
      </c>
      <c r="AG88" s="512">
        <v>0</v>
      </c>
      <c r="AH88" s="512">
        <v>0</v>
      </c>
      <c r="AI88" s="512">
        <v>0</v>
      </c>
      <c r="AJ88" s="512">
        <v>0</v>
      </c>
      <c r="AK88" s="512">
        <v>0</v>
      </c>
      <c r="AL88" s="512">
        <v>0</v>
      </c>
      <c r="AM88" s="456">
        <v>0</v>
      </c>
      <c r="AN88" s="107"/>
      <c r="AO88" s="25"/>
    </row>
    <row r="89" spans="1:41" s="11" customFormat="1" ht="16.5" customHeight="1">
      <c r="A89" s="38"/>
      <c r="B89" s="118"/>
      <c r="C89" s="388" t="s">
        <v>45</v>
      </c>
      <c r="D89" s="518">
        <v>0</v>
      </c>
      <c r="E89" s="518">
        <v>0</v>
      </c>
      <c r="F89" s="518">
        <v>0</v>
      </c>
      <c r="G89" s="518">
        <v>0</v>
      </c>
      <c r="H89" s="518">
        <v>0</v>
      </c>
      <c r="I89" s="518">
        <v>0</v>
      </c>
      <c r="J89" s="518">
        <v>0</v>
      </c>
      <c r="K89" s="518">
        <v>0</v>
      </c>
      <c r="L89" s="518">
        <v>0</v>
      </c>
      <c r="M89" s="518">
        <v>0</v>
      </c>
      <c r="N89" s="518">
        <v>0</v>
      </c>
      <c r="O89" s="518">
        <v>0</v>
      </c>
      <c r="P89" s="518">
        <v>0</v>
      </c>
      <c r="Q89" s="518">
        <v>0</v>
      </c>
      <c r="R89" s="518">
        <v>0</v>
      </c>
      <c r="S89" s="518">
        <v>0</v>
      </c>
      <c r="T89" s="518">
        <v>0</v>
      </c>
      <c r="U89" s="518">
        <v>0</v>
      </c>
      <c r="V89" s="518">
        <v>0</v>
      </c>
      <c r="W89" s="518">
        <v>0</v>
      </c>
      <c r="X89" s="518">
        <v>0</v>
      </c>
      <c r="Y89" s="518">
        <v>0</v>
      </c>
      <c r="Z89" s="518">
        <v>0</v>
      </c>
      <c r="AA89" s="518">
        <v>0</v>
      </c>
      <c r="AB89" s="518">
        <v>0</v>
      </c>
      <c r="AC89" s="525"/>
      <c r="AD89" s="518">
        <v>0</v>
      </c>
      <c r="AE89" s="518">
        <v>0</v>
      </c>
      <c r="AF89" s="518">
        <v>0</v>
      </c>
      <c r="AG89" s="518">
        <v>0</v>
      </c>
      <c r="AH89" s="518">
        <v>0</v>
      </c>
      <c r="AI89" s="518">
        <v>0</v>
      </c>
      <c r="AJ89" s="518">
        <v>0</v>
      </c>
      <c r="AK89" s="518">
        <v>0</v>
      </c>
      <c r="AL89" s="518">
        <v>0</v>
      </c>
      <c r="AM89" s="455">
        <v>0</v>
      </c>
      <c r="AN89" s="119"/>
      <c r="AO89" s="38"/>
    </row>
    <row r="90" spans="1:41" s="7" customFormat="1" ht="16.5" customHeight="1">
      <c r="A90" s="28"/>
      <c r="B90" s="103"/>
      <c r="C90" s="388" t="s">
        <v>46</v>
      </c>
      <c r="D90" s="512">
        <v>0</v>
      </c>
      <c r="E90" s="512">
        <v>0</v>
      </c>
      <c r="F90" s="512">
        <v>0</v>
      </c>
      <c r="G90" s="512">
        <v>0</v>
      </c>
      <c r="H90" s="512">
        <v>0</v>
      </c>
      <c r="I90" s="512">
        <v>0</v>
      </c>
      <c r="J90" s="512">
        <v>0</v>
      </c>
      <c r="K90" s="512">
        <v>0</v>
      </c>
      <c r="L90" s="512">
        <v>0</v>
      </c>
      <c r="M90" s="512">
        <v>0</v>
      </c>
      <c r="N90" s="512">
        <v>0</v>
      </c>
      <c r="O90" s="512">
        <v>0</v>
      </c>
      <c r="P90" s="512">
        <v>0</v>
      </c>
      <c r="Q90" s="512">
        <v>0</v>
      </c>
      <c r="R90" s="512">
        <v>0</v>
      </c>
      <c r="S90" s="512">
        <v>0</v>
      </c>
      <c r="T90" s="512">
        <v>0</v>
      </c>
      <c r="U90" s="512">
        <v>0</v>
      </c>
      <c r="V90" s="512">
        <v>0</v>
      </c>
      <c r="W90" s="512">
        <v>0</v>
      </c>
      <c r="X90" s="512">
        <v>0</v>
      </c>
      <c r="Y90" s="512">
        <v>0</v>
      </c>
      <c r="Z90" s="512">
        <v>0</v>
      </c>
      <c r="AA90" s="512">
        <v>0</v>
      </c>
      <c r="AB90" s="512">
        <v>0</v>
      </c>
      <c r="AC90" s="524"/>
      <c r="AD90" s="512">
        <v>0</v>
      </c>
      <c r="AE90" s="512">
        <v>0</v>
      </c>
      <c r="AF90" s="512">
        <v>0</v>
      </c>
      <c r="AG90" s="512">
        <v>0</v>
      </c>
      <c r="AH90" s="512">
        <v>0</v>
      </c>
      <c r="AI90" s="512">
        <v>0</v>
      </c>
      <c r="AJ90" s="512">
        <v>0</v>
      </c>
      <c r="AK90" s="512">
        <v>0</v>
      </c>
      <c r="AL90" s="512">
        <v>0</v>
      </c>
      <c r="AM90" s="456">
        <v>0</v>
      </c>
      <c r="AN90" s="102"/>
      <c r="AO90" s="28"/>
    </row>
    <row r="91" spans="1:41" s="8" customFormat="1" ht="24.95" customHeight="1">
      <c r="A91" s="25"/>
      <c r="B91" s="120"/>
      <c r="C91" s="430" t="s">
        <v>55</v>
      </c>
      <c r="D91" s="518">
        <f t="shared" ref="D91:AM91" si="3">+SUM(D88,D79,D76)</f>
        <v>0</v>
      </c>
      <c r="E91" s="518">
        <f t="shared" si="3"/>
        <v>0</v>
      </c>
      <c r="F91" s="518">
        <f t="shared" si="3"/>
        <v>0</v>
      </c>
      <c r="G91" s="518">
        <f t="shared" si="3"/>
        <v>0</v>
      </c>
      <c r="H91" s="518">
        <f t="shared" si="3"/>
        <v>0</v>
      </c>
      <c r="I91" s="518">
        <f t="shared" si="3"/>
        <v>0</v>
      </c>
      <c r="J91" s="518">
        <f t="shared" si="3"/>
        <v>0</v>
      </c>
      <c r="K91" s="518">
        <f t="shared" si="3"/>
        <v>0</v>
      </c>
      <c r="L91" s="518">
        <f t="shared" si="3"/>
        <v>0</v>
      </c>
      <c r="M91" s="518">
        <f t="shared" si="3"/>
        <v>0</v>
      </c>
      <c r="N91" s="518">
        <f t="shared" si="3"/>
        <v>91.793284999999997</v>
      </c>
      <c r="O91" s="518">
        <f t="shared" si="3"/>
        <v>0</v>
      </c>
      <c r="P91" s="518">
        <f t="shared" si="3"/>
        <v>0</v>
      </c>
      <c r="Q91" s="518">
        <f t="shared" si="3"/>
        <v>0</v>
      </c>
      <c r="R91" s="518">
        <f t="shared" si="3"/>
        <v>0</v>
      </c>
      <c r="S91" s="518">
        <f t="shared" si="3"/>
        <v>0</v>
      </c>
      <c r="T91" s="518">
        <f t="shared" si="3"/>
        <v>0</v>
      </c>
      <c r="U91" s="518">
        <f t="shared" si="3"/>
        <v>0</v>
      </c>
      <c r="V91" s="518">
        <f t="shared" si="3"/>
        <v>0</v>
      </c>
      <c r="W91" s="518">
        <f t="shared" si="3"/>
        <v>0</v>
      </c>
      <c r="X91" s="518">
        <f t="shared" si="3"/>
        <v>0</v>
      </c>
      <c r="Y91" s="518">
        <f t="shared" si="3"/>
        <v>0</v>
      </c>
      <c r="Z91" s="518">
        <f t="shared" si="3"/>
        <v>0</v>
      </c>
      <c r="AA91" s="518">
        <f t="shared" si="3"/>
        <v>0</v>
      </c>
      <c r="AB91" s="518">
        <f t="shared" si="3"/>
        <v>0</v>
      </c>
      <c r="AC91" s="525"/>
      <c r="AD91" s="518">
        <f t="shared" si="3"/>
        <v>0</v>
      </c>
      <c r="AE91" s="518">
        <f t="shared" si="3"/>
        <v>0</v>
      </c>
      <c r="AF91" s="518">
        <f t="shared" si="3"/>
        <v>0</v>
      </c>
      <c r="AG91" s="518">
        <f t="shared" si="3"/>
        <v>0</v>
      </c>
      <c r="AH91" s="518">
        <f t="shared" si="3"/>
        <v>0</v>
      </c>
      <c r="AI91" s="518">
        <f t="shared" si="3"/>
        <v>0</v>
      </c>
      <c r="AJ91" s="518">
        <f t="shared" si="3"/>
        <v>0</v>
      </c>
      <c r="AK91" s="518">
        <f t="shared" si="3"/>
        <v>0</v>
      </c>
      <c r="AL91" s="518">
        <f t="shared" si="3"/>
        <v>0</v>
      </c>
      <c r="AM91" s="455">
        <f t="shared" si="3"/>
        <v>0</v>
      </c>
      <c r="AN91" s="107"/>
      <c r="AO91" s="42"/>
    </row>
    <row r="92" spans="1:41" s="176" customFormat="1" ht="16.5" customHeight="1">
      <c r="A92" s="170"/>
      <c r="B92" s="167"/>
      <c r="C92" s="500" t="s">
        <v>56</v>
      </c>
      <c r="D92" s="461">
        <v>0</v>
      </c>
      <c r="E92" s="461">
        <v>0</v>
      </c>
      <c r="F92" s="461">
        <v>0</v>
      </c>
      <c r="G92" s="461">
        <v>0</v>
      </c>
      <c r="H92" s="461">
        <v>0</v>
      </c>
      <c r="I92" s="461">
        <v>0</v>
      </c>
      <c r="J92" s="461">
        <v>0</v>
      </c>
      <c r="K92" s="461">
        <v>0</v>
      </c>
      <c r="L92" s="461">
        <v>0</v>
      </c>
      <c r="M92" s="461">
        <v>0</v>
      </c>
      <c r="N92" s="461">
        <v>0</v>
      </c>
      <c r="O92" s="461">
        <v>0</v>
      </c>
      <c r="P92" s="461">
        <v>0</v>
      </c>
      <c r="Q92" s="461">
        <v>0</v>
      </c>
      <c r="R92" s="461">
        <v>0</v>
      </c>
      <c r="S92" s="461">
        <v>0</v>
      </c>
      <c r="T92" s="461">
        <v>0</v>
      </c>
      <c r="U92" s="461">
        <v>0</v>
      </c>
      <c r="V92" s="461">
        <v>0</v>
      </c>
      <c r="W92" s="461">
        <v>0</v>
      </c>
      <c r="X92" s="461">
        <v>0</v>
      </c>
      <c r="Y92" s="461">
        <v>0</v>
      </c>
      <c r="Z92" s="461">
        <v>0</v>
      </c>
      <c r="AA92" s="461">
        <v>0</v>
      </c>
      <c r="AB92" s="461">
        <v>0</v>
      </c>
      <c r="AC92" s="504"/>
      <c r="AD92" s="461">
        <v>0</v>
      </c>
      <c r="AE92" s="461">
        <v>0</v>
      </c>
      <c r="AF92" s="461">
        <v>0</v>
      </c>
      <c r="AG92" s="461">
        <v>0</v>
      </c>
      <c r="AH92" s="461">
        <v>0</v>
      </c>
      <c r="AI92" s="461">
        <v>0</v>
      </c>
      <c r="AJ92" s="461">
        <v>0</v>
      </c>
      <c r="AK92" s="461">
        <v>0</v>
      </c>
      <c r="AL92" s="461">
        <v>0</v>
      </c>
      <c r="AM92" s="453">
        <v>0</v>
      </c>
      <c r="AN92" s="173"/>
      <c r="AO92" s="174"/>
    </row>
    <row r="93" spans="1:41" s="176" customFormat="1" ht="16.5" customHeight="1">
      <c r="A93" s="170"/>
      <c r="B93" s="167"/>
      <c r="C93" s="500" t="s">
        <v>57</v>
      </c>
      <c r="D93" s="461">
        <v>0</v>
      </c>
      <c r="E93" s="461">
        <v>0</v>
      </c>
      <c r="F93" s="461">
        <v>0</v>
      </c>
      <c r="G93" s="461">
        <v>0</v>
      </c>
      <c r="H93" s="461">
        <v>0</v>
      </c>
      <c r="I93" s="461">
        <v>0</v>
      </c>
      <c r="J93" s="461">
        <v>0</v>
      </c>
      <c r="K93" s="461">
        <v>0</v>
      </c>
      <c r="L93" s="461">
        <v>0</v>
      </c>
      <c r="M93" s="461">
        <v>0</v>
      </c>
      <c r="N93" s="461">
        <v>0</v>
      </c>
      <c r="O93" s="461">
        <v>0</v>
      </c>
      <c r="P93" s="461">
        <v>0</v>
      </c>
      <c r="Q93" s="461">
        <v>0</v>
      </c>
      <c r="R93" s="461">
        <v>0</v>
      </c>
      <c r="S93" s="461">
        <v>0</v>
      </c>
      <c r="T93" s="461">
        <v>0</v>
      </c>
      <c r="U93" s="461">
        <v>0</v>
      </c>
      <c r="V93" s="461">
        <v>0</v>
      </c>
      <c r="W93" s="461">
        <v>0</v>
      </c>
      <c r="X93" s="461">
        <v>0</v>
      </c>
      <c r="Y93" s="461">
        <v>0</v>
      </c>
      <c r="Z93" s="461">
        <v>0</v>
      </c>
      <c r="AA93" s="461">
        <v>0</v>
      </c>
      <c r="AB93" s="461">
        <v>0</v>
      </c>
      <c r="AC93" s="504"/>
      <c r="AD93" s="461">
        <v>0</v>
      </c>
      <c r="AE93" s="461">
        <v>0</v>
      </c>
      <c r="AF93" s="461">
        <v>0</v>
      </c>
      <c r="AG93" s="461">
        <v>0</v>
      </c>
      <c r="AH93" s="461">
        <v>0</v>
      </c>
      <c r="AI93" s="461">
        <v>0</v>
      </c>
      <c r="AJ93" s="461">
        <v>0</v>
      </c>
      <c r="AK93" s="461">
        <v>0</v>
      </c>
      <c r="AL93" s="461">
        <v>0</v>
      </c>
      <c r="AM93" s="453">
        <v>0</v>
      </c>
      <c r="AN93" s="173"/>
      <c r="AO93" s="174"/>
    </row>
    <row r="94" spans="1:41" s="8" customFormat="1" ht="36.950000000000003" customHeight="1">
      <c r="A94" s="25"/>
      <c r="B94" s="106"/>
      <c r="C94" s="433" t="s">
        <v>66</v>
      </c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505"/>
      <c r="AD94" s="191"/>
      <c r="AE94" s="191"/>
      <c r="AF94" s="191"/>
      <c r="AG94" s="191"/>
      <c r="AH94" s="191"/>
      <c r="AI94" s="191"/>
      <c r="AJ94" s="191"/>
      <c r="AK94" s="191"/>
      <c r="AL94" s="191"/>
      <c r="AM94" s="192"/>
      <c r="AN94" s="107"/>
      <c r="AO94" s="42"/>
    </row>
    <row r="95" spans="1:41" s="8" customFormat="1" ht="24.95" customHeight="1">
      <c r="A95" s="25"/>
      <c r="B95" s="106"/>
      <c r="C95" s="433" t="s">
        <v>67</v>
      </c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505"/>
      <c r="AD95" s="191"/>
      <c r="AE95" s="191"/>
      <c r="AF95" s="191"/>
      <c r="AG95" s="191"/>
      <c r="AH95" s="191"/>
      <c r="AI95" s="191"/>
      <c r="AJ95" s="191"/>
      <c r="AK95" s="191"/>
      <c r="AL95" s="191"/>
      <c r="AM95" s="192"/>
      <c r="AN95" s="107"/>
      <c r="AO95" s="42"/>
    </row>
    <row r="96" spans="1:41" s="7" customFormat="1" ht="16.5" customHeight="1">
      <c r="A96" s="28"/>
      <c r="B96" s="101"/>
      <c r="C96" s="430" t="s">
        <v>44</v>
      </c>
      <c r="D96" s="512">
        <v>0</v>
      </c>
      <c r="E96" s="512">
        <v>0</v>
      </c>
      <c r="F96" s="512">
        <v>0</v>
      </c>
      <c r="G96" s="512">
        <v>0</v>
      </c>
      <c r="H96" s="512">
        <v>0</v>
      </c>
      <c r="I96" s="512">
        <v>0</v>
      </c>
      <c r="J96" s="512">
        <v>4.5789999999999997E-2</v>
      </c>
      <c r="K96" s="512">
        <v>0</v>
      </c>
      <c r="L96" s="512">
        <v>0</v>
      </c>
      <c r="M96" s="512">
        <v>0</v>
      </c>
      <c r="N96" s="512">
        <v>0</v>
      </c>
      <c r="O96" s="512">
        <v>0</v>
      </c>
      <c r="P96" s="512">
        <v>4.5789999999999997E-2</v>
      </c>
      <c r="Q96" s="512">
        <v>0</v>
      </c>
      <c r="R96" s="512">
        <v>0</v>
      </c>
      <c r="S96" s="512">
        <v>0</v>
      </c>
      <c r="T96" s="512">
        <v>0</v>
      </c>
      <c r="U96" s="512">
        <v>0</v>
      </c>
      <c r="V96" s="512">
        <v>0</v>
      </c>
      <c r="W96" s="512">
        <v>0</v>
      </c>
      <c r="X96" s="512">
        <v>0</v>
      </c>
      <c r="Y96" s="512">
        <v>0</v>
      </c>
      <c r="Z96" s="512">
        <v>0</v>
      </c>
      <c r="AA96" s="512">
        <v>0</v>
      </c>
      <c r="AB96" s="512">
        <v>0</v>
      </c>
      <c r="AC96" s="524"/>
      <c r="AD96" s="512">
        <v>0</v>
      </c>
      <c r="AE96" s="512">
        <v>0</v>
      </c>
      <c r="AF96" s="512">
        <v>0</v>
      </c>
      <c r="AG96" s="512">
        <v>0</v>
      </c>
      <c r="AH96" s="512">
        <v>0</v>
      </c>
      <c r="AI96" s="512">
        <v>0</v>
      </c>
      <c r="AJ96" s="512">
        <v>0</v>
      </c>
      <c r="AK96" s="512">
        <v>0</v>
      </c>
      <c r="AL96" s="512">
        <v>0</v>
      </c>
      <c r="AM96" s="456">
        <v>0</v>
      </c>
      <c r="AN96" s="102"/>
      <c r="AO96" s="28"/>
    </row>
    <row r="97" spans="1:41" s="7" customFormat="1" ht="16.5" customHeight="1">
      <c r="A97" s="28"/>
      <c r="B97" s="103"/>
      <c r="C97" s="388" t="s">
        <v>45</v>
      </c>
      <c r="D97" s="512">
        <v>0</v>
      </c>
      <c r="E97" s="512">
        <v>0</v>
      </c>
      <c r="F97" s="512">
        <v>0</v>
      </c>
      <c r="G97" s="512">
        <v>0</v>
      </c>
      <c r="H97" s="512">
        <v>0</v>
      </c>
      <c r="I97" s="512">
        <v>0</v>
      </c>
      <c r="J97" s="512">
        <v>0</v>
      </c>
      <c r="K97" s="512">
        <v>0</v>
      </c>
      <c r="L97" s="512">
        <v>0</v>
      </c>
      <c r="M97" s="512">
        <v>0</v>
      </c>
      <c r="N97" s="512">
        <v>0</v>
      </c>
      <c r="O97" s="512">
        <v>0</v>
      </c>
      <c r="P97" s="512">
        <v>0</v>
      </c>
      <c r="Q97" s="512">
        <v>0</v>
      </c>
      <c r="R97" s="512">
        <v>0</v>
      </c>
      <c r="S97" s="512">
        <v>0</v>
      </c>
      <c r="T97" s="512">
        <v>0</v>
      </c>
      <c r="U97" s="512">
        <v>0</v>
      </c>
      <c r="V97" s="512">
        <v>0</v>
      </c>
      <c r="W97" s="512">
        <v>0</v>
      </c>
      <c r="X97" s="512">
        <v>0</v>
      </c>
      <c r="Y97" s="512">
        <v>0</v>
      </c>
      <c r="Z97" s="512">
        <v>0</v>
      </c>
      <c r="AA97" s="512">
        <v>0</v>
      </c>
      <c r="AB97" s="512">
        <v>0</v>
      </c>
      <c r="AC97" s="524"/>
      <c r="AD97" s="512">
        <v>0</v>
      </c>
      <c r="AE97" s="512">
        <v>0</v>
      </c>
      <c r="AF97" s="512">
        <v>0</v>
      </c>
      <c r="AG97" s="512">
        <v>0</v>
      </c>
      <c r="AH97" s="512">
        <v>0</v>
      </c>
      <c r="AI97" s="512">
        <v>0</v>
      </c>
      <c r="AJ97" s="512">
        <v>0</v>
      </c>
      <c r="AK97" s="512">
        <v>0</v>
      </c>
      <c r="AL97" s="512">
        <v>0</v>
      </c>
      <c r="AM97" s="456">
        <v>0</v>
      </c>
      <c r="AN97" s="102"/>
      <c r="AO97" s="28"/>
    </row>
    <row r="98" spans="1:41" s="7" customFormat="1" ht="16.5" customHeight="1">
      <c r="A98" s="28"/>
      <c r="B98" s="103"/>
      <c r="C98" s="388" t="s">
        <v>46</v>
      </c>
      <c r="D98" s="512">
        <v>0</v>
      </c>
      <c r="E98" s="512">
        <v>0</v>
      </c>
      <c r="F98" s="512">
        <v>0</v>
      </c>
      <c r="G98" s="512">
        <v>0</v>
      </c>
      <c r="H98" s="512">
        <v>0</v>
      </c>
      <c r="I98" s="512">
        <v>0</v>
      </c>
      <c r="J98" s="512">
        <v>4.5789999999999997E-2</v>
      </c>
      <c r="K98" s="512">
        <v>0</v>
      </c>
      <c r="L98" s="512">
        <v>0</v>
      </c>
      <c r="M98" s="512">
        <v>0</v>
      </c>
      <c r="N98" s="512">
        <v>0</v>
      </c>
      <c r="O98" s="512">
        <v>0</v>
      </c>
      <c r="P98" s="512">
        <v>4.5789999999999997E-2</v>
      </c>
      <c r="Q98" s="512">
        <v>0</v>
      </c>
      <c r="R98" s="512">
        <v>0</v>
      </c>
      <c r="S98" s="512">
        <v>0</v>
      </c>
      <c r="T98" s="512">
        <v>0</v>
      </c>
      <c r="U98" s="512">
        <v>0</v>
      </c>
      <c r="V98" s="512">
        <v>0</v>
      </c>
      <c r="W98" s="512">
        <v>0</v>
      </c>
      <c r="X98" s="512">
        <v>0</v>
      </c>
      <c r="Y98" s="512">
        <v>0</v>
      </c>
      <c r="Z98" s="512">
        <v>0</v>
      </c>
      <c r="AA98" s="512">
        <v>0</v>
      </c>
      <c r="AB98" s="512">
        <v>0</v>
      </c>
      <c r="AC98" s="524"/>
      <c r="AD98" s="512">
        <v>0</v>
      </c>
      <c r="AE98" s="512">
        <v>0</v>
      </c>
      <c r="AF98" s="512">
        <v>0</v>
      </c>
      <c r="AG98" s="512">
        <v>0</v>
      </c>
      <c r="AH98" s="512">
        <v>0</v>
      </c>
      <c r="AI98" s="512">
        <v>0</v>
      </c>
      <c r="AJ98" s="512">
        <v>0</v>
      </c>
      <c r="AK98" s="512">
        <v>0</v>
      </c>
      <c r="AL98" s="512">
        <v>0</v>
      </c>
      <c r="AM98" s="456">
        <v>0</v>
      </c>
      <c r="AN98" s="102"/>
      <c r="AO98" s="28"/>
    </row>
    <row r="99" spans="1:41" s="7" customFormat="1" ht="16.5" customHeight="1">
      <c r="A99" s="28"/>
      <c r="B99" s="101"/>
      <c r="C99" s="430" t="s">
        <v>47</v>
      </c>
      <c r="D99" s="512">
        <v>0</v>
      </c>
      <c r="E99" s="512">
        <v>0</v>
      </c>
      <c r="F99" s="512">
        <v>0</v>
      </c>
      <c r="G99" s="512">
        <v>0</v>
      </c>
      <c r="H99" s="512">
        <v>0</v>
      </c>
      <c r="I99" s="512">
        <v>0</v>
      </c>
      <c r="J99" s="512">
        <v>0</v>
      </c>
      <c r="K99" s="512">
        <v>0</v>
      </c>
      <c r="L99" s="512">
        <v>0</v>
      </c>
      <c r="M99" s="512">
        <v>0</v>
      </c>
      <c r="N99" s="512">
        <v>0</v>
      </c>
      <c r="O99" s="512">
        <v>0</v>
      </c>
      <c r="P99" s="512">
        <v>0</v>
      </c>
      <c r="Q99" s="512">
        <v>0</v>
      </c>
      <c r="R99" s="512">
        <v>0</v>
      </c>
      <c r="S99" s="512">
        <v>0</v>
      </c>
      <c r="T99" s="512">
        <v>0</v>
      </c>
      <c r="U99" s="512">
        <v>0</v>
      </c>
      <c r="V99" s="512">
        <v>0</v>
      </c>
      <c r="W99" s="512">
        <v>0</v>
      </c>
      <c r="X99" s="512">
        <v>0</v>
      </c>
      <c r="Y99" s="512">
        <v>0</v>
      </c>
      <c r="Z99" s="512">
        <v>0</v>
      </c>
      <c r="AA99" s="512">
        <v>0</v>
      </c>
      <c r="AB99" s="512">
        <v>0</v>
      </c>
      <c r="AC99" s="524"/>
      <c r="AD99" s="512">
        <v>0</v>
      </c>
      <c r="AE99" s="512">
        <v>0</v>
      </c>
      <c r="AF99" s="512">
        <v>0</v>
      </c>
      <c r="AG99" s="512">
        <v>0</v>
      </c>
      <c r="AH99" s="512">
        <v>0</v>
      </c>
      <c r="AI99" s="512">
        <v>0</v>
      </c>
      <c r="AJ99" s="512">
        <v>0</v>
      </c>
      <c r="AK99" s="512">
        <v>0</v>
      </c>
      <c r="AL99" s="512">
        <v>0</v>
      </c>
      <c r="AM99" s="456">
        <v>0</v>
      </c>
      <c r="AN99" s="102"/>
      <c r="AO99" s="28"/>
    </row>
    <row r="100" spans="1:41" s="7" customFormat="1" ht="16.5" customHeight="1">
      <c r="A100" s="28"/>
      <c r="B100" s="101"/>
      <c r="C100" s="388" t="s">
        <v>45</v>
      </c>
      <c r="D100" s="512">
        <v>0</v>
      </c>
      <c r="E100" s="512">
        <v>0</v>
      </c>
      <c r="F100" s="512">
        <v>0</v>
      </c>
      <c r="G100" s="512">
        <v>0</v>
      </c>
      <c r="H100" s="512">
        <v>0</v>
      </c>
      <c r="I100" s="512">
        <v>0</v>
      </c>
      <c r="J100" s="512">
        <v>0</v>
      </c>
      <c r="K100" s="512">
        <v>0</v>
      </c>
      <c r="L100" s="512">
        <v>0</v>
      </c>
      <c r="M100" s="512">
        <v>0</v>
      </c>
      <c r="N100" s="512">
        <v>0</v>
      </c>
      <c r="O100" s="512">
        <v>0</v>
      </c>
      <c r="P100" s="512">
        <v>0</v>
      </c>
      <c r="Q100" s="512">
        <v>0</v>
      </c>
      <c r="R100" s="512">
        <v>0</v>
      </c>
      <c r="S100" s="512">
        <v>0</v>
      </c>
      <c r="T100" s="512">
        <v>0</v>
      </c>
      <c r="U100" s="512">
        <v>0</v>
      </c>
      <c r="V100" s="512">
        <v>0</v>
      </c>
      <c r="W100" s="512">
        <v>0</v>
      </c>
      <c r="X100" s="512">
        <v>0</v>
      </c>
      <c r="Y100" s="512">
        <v>0</v>
      </c>
      <c r="Z100" s="512">
        <v>0</v>
      </c>
      <c r="AA100" s="512">
        <v>0</v>
      </c>
      <c r="AB100" s="512">
        <v>0</v>
      </c>
      <c r="AC100" s="524"/>
      <c r="AD100" s="512">
        <v>0</v>
      </c>
      <c r="AE100" s="512">
        <v>0</v>
      </c>
      <c r="AF100" s="512">
        <v>0</v>
      </c>
      <c r="AG100" s="512">
        <v>0</v>
      </c>
      <c r="AH100" s="512">
        <v>0</v>
      </c>
      <c r="AI100" s="512">
        <v>0</v>
      </c>
      <c r="AJ100" s="512">
        <v>0</v>
      </c>
      <c r="AK100" s="512">
        <v>0</v>
      </c>
      <c r="AL100" s="512">
        <v>0</v>
      </c>
      <c r="AM100" s="456">
        <v>0</v>
      </c>
      <c r="AN100" s="102"/>
      <c r="AO100" s="28"/>
    </row>
    <row r="101" spans="1:41" s="7" customFormat="1" ht="16.5" customHeight="1">
      <c r="A101" s="28"/>
      <c r="B101" s="101"/>
      <c r="C101" s="388" t="s">
        <v>46</v>
      </c>
      <c r="D101" s="512">
        <v>0</v>
      </c>
      <c r="E101" s="512">
        <v>0</v>
      </c>
      <c r="F101" s="512">
        <v>0</v>
      </c>
      <c r="G101" s="512">
        <v>0</v>
      </c>
      <c r="H101" s="512">
        <v>0</v>
      </c>
      <c r="I101" s="512">
        <v>0</v>
      </c>
      <c r="J101" s="512">
        <v>0</v>
      </c>
      <c r="K101" s="512">
        <v>0</v>
      </c>
      <c r="L101" s="512">
        <v>0</v>
      </c>
      <c r="M101" s="512">
        <v>0</v>
      </c>
      <c r="N101" s="512">
        <v>0</v>
      </c>
      <c r="O101" s="512">
        <v>0</v>
      </c>
      <c r="P101" s="512">
        <v>0</v>
      </c>
      <c r="Q101" s="512">
        <v>0</v>
      </c>
      <c r="R101" s="512">
        <v>0</v>
      </c>
      <c r="S101" s="512">
        <v>0</v>
      </c>
      <c r="T101" s="512">
        <v>0</v>
      </c>
      <c r="U101" s="512">
        <v>0</v>
      </c>
      <c r="V101" s="512">
        <v>0</v>
      </c>
      <c r="W101" s="512">
        <v>0</v>
      </c>
      <c r="X101" s="512">
        <v>0</v>
      </c>
      <c r="Y101" s="512">
        <v>0</v>
      </c>
      <c r="Z101" s="512">
        <v>0</v>
      </c>
      <c r="AA101" s="512">
        <v>0</v>
      </c>
      <c r="AB101" s="512">
        <v>0</v>
      </c>
      <c r="AC101" s="524"/>
      <c r="AD101" s="512">
        <v>0</v>
      </c>
      <c r="AE101" s="512">
        <v>0</v>
      </c>
      <c r="AF101" s="512">
        <v>0</v>
      </c>
      <c r="AG101" s="512">
        <v>0</v>
      </c>
      <c r="AH101" s="512">
        <v>0</v>
      </c>
      <c r="AI101" s="512">
        <v>0</v>
      </c>
      <c r="AJ101" s="512">
        <v>0</v>
      </c>
      <c r="AK101" s="512">
        <v>0</v>
      </c>
      <c r="AL101" s="512">
        <v>0</v>
      </c>
      <c r="AM101" s="456">
        <v>0</v>
      </c>
      <c r="AN101" s="102"/>
      <c r="AO101" s="28"/>
    </row>
    <row r="102" spans="1:41" s="8" customFormat="1" ht="16.5" customHeight="1">
      <c r="A102" s="25"/>
      <c r="B102" s="117"/>
      <c r="C102" s="388" t="s">
        <v>48</v>
      </c>
      <c r="D102" s="512">
        <v>0</v>
      </c>
      <c r="E102" s="512">
        <v>0</v>
      </c>
      <c r="F102" s="512">
        <v>0</v>
      </c>
      <c r="G102" s="512">
        <v>0</v>
      </c>
      <c r="H102" s="512">
        <v>0</v>
      </c>
      <c r="I102" s="512">
        <v>0</v>
      </c>
      <c r="J102" s="512">
        <v>0</v>
      </c>
      <c r="K102" s="512">
        <v>0</v>
      </c>
      <c r="L102" s="512">
        <v>0</v>
      </c>
      <c r="M102" s="512">
        <v>0</v>
      </c>
      <c r="N102" s="512">
        <v>0</v>
      </c>
      <c r="O102" s="512">
        <v>0</v>
      </c>
      <c r="P102" s="512">
        <v>0</v>
      </c>
      <c r="Q102" s="512">
        <v>0</v>
      </c>
      <c r="R102" s="512">
        <v>0</v>
      </c>
      <c r="S102" s="512">
        <v>0</v>
      </c>
      <c r="T102" s="512">
        <v>0</v>
      </c>
      <c r="U102" s="512">
        <v>0</v>
      </c>
      <c r="V102" s="512">
        <v>0</v>
      </c>
      <c r="W102" s="512">
        <v>0</v>
      </c>
      <c r="X102" s="512">
        <v>0</v>
      </c>
      <c r="Y102" s="512">
        <v>0</v>
      </c>
      <c r="Z102" s="512">
        <v>0</v>
      </c>
      <c r="AA102" s="512">
        <v>0</v>
      </c>
      <c r="AB102" s="512">
        <v>0</v>
      </c>
      <c r="AC102" s="524"/>
      <c r="AD102" s="512">
        <v>0</v>
      </c>
      <c r="AE102" s="512">
        <v>0</v>
      </c>
      <c r="AF102" s="512">
        <v>0</v>
      </c>
      <c r="AG102" s="512">
        <v>0</v>
      </c>
      <c r="AH102" s="512">
        <v>0</v>
      </c>
      <c r="AI102" s="512">
        <v>0</v>
      </c>
      <c r="AJ102" s="512">
        <v>0</v>
      </c>
      <c r="AK102" s="512">
        <v>0</v>
      </c>
      <c r="AL102" s="512">
        <v>0</v>
      </c>
      <c r="AM102" s="456">
        <v>0</v>
      </c>
      <c r="AN102" s="107"/>
      <c r="AO102" s="25"/>
    </row>
    <row r="103" spans="1:41" s="7" customFormat="1" ht="16.5" customHeight="1">
      <c r="A103" s="28"/>
      <c r="B103" s="103"/>
      <c r="C103" s="388" t="s">
        <v>49</v>
      </c>
      <c r="D103" s="512">
        <v>0</v>
      </c>
      <c r="E103" s="512">
        <v>0</v>
      </c>
      <c r="F103" s="512">
        <v>0</v>
      </c>
      <c r="G103" s="512">
        <v>0</v>
      </c>
      <c r="H103" s="512">
        <v>0</v>
      </c>
      <c r="I103" s="512">
        <v>0</v>
      </c>
      <c r="J103" s="512">
        <v>0</v>
      </c>
      <c r="K103" s="512">
        <v>0</v>
      </c>
      <c r="L103" s="512">
        <v>0</v>
      </c>
      <c r="M103" s="512">
        <v>0</v>
      </c>
      <c r="N103" s="512">
        <v>0</v>
      </c>
      <c r="O103" s="512">
        <v>0</v>
      </c>
      <c r="P103" s="512">
        <v>0</v>
      </c>
      <c r="Q103" s="512">
        <v>0</v>
      </c>
      <c r="R103" s="512">
        <v>0</v>
      </c>
      <c r="S103" s="512">
        <v>0</v>
      </c>
      <c r="T103" s="512">
        <v>0</v>
      </c>
      <c r="U103" s="512">
        <v>0</v>
      </c>
      <c r="V103" s="512">
        <v>0</v>
      </c>
      <c r="W103" s="512">
        <v>0</v>
      </c>
      <c r="X103" s="512">
        <v>0</v>
      </c>
      <c r="Y103" s="512">
        <v>0</v>
      </c>
      <c r="Z103" s="512">
        <v>0</v>
      </c>
      <c r="AA103" s="512">
        <v>0</v>
      </c>
      <c r="AB103" s="512">
        <v>0</v>
      </c>
      <c r="AC103" s="524"/>
      <c r="AD103" s="512">
        <v>0</v>
      </c>
      <c r="AE103" s="512">
        <v>0</v>
      </c>
      <c r="AF103" s="512">
        <v>0</v>
      </c>
      <c r="AG103" s="512">
        <v>0</v>
      </c>
      <c r="AH103" s="512">
        <v>0</v>
      </c>
      <c r="AI103" s="512">
        <v>0</v>
      </c>
      <c r="AJ103" s="512">
        <v>0</v>
      </c>
      <c r="AK103" s="512">
        <v>0</v>
      </c>
      <c r="AL103" s="512">
        <v>0</v>
      </c>
      <c r="AM103" s="456">
        <v>0</v>
      </c>
      <c r="AN103" s="102"/>
      <c r="AO103" s="28"/>
    </row>
    <row r="104" spans="1:41" s="7" customFormat="1" ht="16.5" customHeight="1">
      <c r="A104" s="28"/>
      <c r="B104" s="103"/>
      <c r="C104" s="388" t="s">
        <v>50</v>
      </c>
      <c r="D104" s="512">
        <v>0</v>
      </c>
      <c r="E104" s="512">
        <v>0</v>
      </c>
      <c r="F104" s="512">
        <v>0</v>
      </c>
      <c r="G104" s="512">
        <v>0</v>
      </c>
      <c r="H104" s="512">
        <v>0</v>
      </c>
      <c r="I104" s="512">
        <v>0</v>
      </c>
      <c r="J104" s="512">
        <v>0</v>
      </c>
      <c r="K104" s="512">
        <v>0</v>
      </c>
      <c r="L104" s="512">
        <v>0</v>
      </c>
      <c r="M104" s="512">
        <v>0</v>
      </c>
      <c r="N104" s="512">
        <v>0</v>
      </c>
      <c r="O104" s="512">
        <v>0</v>
      </c>
      <c r="P104" s="512">
        <v>0</v>
      </c>
      <c r="Q104" s="512">
        <v>0</v>
      </c>
      <c r="R104" s="512">
        <v>0</v>
      </c>
      <c r="S104" s="512">
        <v>0</v>
      </c>
      <c r="T104" s="512">
        <v>0</v>
      </c>
      <c r="U104" s="512">
        <v>0</v>
      </c>
      <c r="V104" s="512">
        <v>0</v>
      </c>
      <c r="W104" s="512">
        <v>0</v>
      </c>
      <c r="X104" s="512">
        <v>0</v>
      </c>
      <c r="Y104" s="512">
        <v>0</v>
      </c>
      <c r="Z104" s="512">
        <v>0</v>
      </c>
      <c r="AA104" s="512">
        <v>0</v>
      </c>
      <c r="AB104" s="512">
        <v>0</v>
      </c>
      <c r="AC104" s="524"/>
      <c r="AD104" s="512">
        <v>0</v>
      </c>
      <c r="AE104" s="512">
        <v>0</v>
      </c>
      <c r="AF104" s="512">
        <v>0</v>
      </c>
      <c r="AG104" s="512">
        <v>0</v>
      </c>
      <c r="AH104" s="512">
        <v>0</v>
      </c>
      <c r="AI104" s="512">
        <v>0</v>
      </c>
      <c r="AJ104" s="512">
        <v>0</v>
      </c>
      <c r="AK104" s="512">
        <v>0</v>
      </c>
      <c r="AL104" s="512">
        <v>0</v>
      </c>
      <c r="AM104" s="456">
        <v>0</v>
      </c>
      <c r="AN104" s="102"/>
      <c r="AO104" s="28"/>
    </row>
    <row r="105" spans="1:41" s="7" customFormat="1" ht="16.5" customHeight="1">
      <c r="A105" s="28"/>
      <c r="B105" s="103"/>
      <c r="C105" s="388" t="s">
        <v>51</v>
      </c>
      <c r="D105" s="512">
        <v>0</v>
      </c>
      <c r="E105" s="512">
        <v>0</v>
      </c>
      <c r="F105" s="512">
        <v>0</v>
      </c>
      <c r="G105" s="512">
        <v>0</v>
      </c>
      <c r="H105" s="512">
        <v>0</v>
      </c>
      <c r="I105" s="512">
        <v>0</v>
      </c>
      <c r="J105" s="512">
        <v>0</v>
      </c>
      <c r="K105" s="512">
        <v>0</v>
      </c>
      <c r="L105" s="512">
        <v>0</v>
      </c>
      <c r="M105" s="512">
        <v>0</v>
      </c>
      <c r="N105" s="512">
        <v>0</v>
      </c>
      <c r="O105" s="512">
        <v>0</v>
      </c>
      <c r="P105" s="512">
        <v>0</v>
      </c>
      <c r="Q105" s="512">
        <v>0</v>
      </c>
      <c r="R105" s="512">
        <v>0</v>
      </c>
      <c r="S105" s="512">
        <v>0</v>
      </c>
      <c r="T105" s="512">
        <v>0</v>
      </c>
      <c r="U105" s="512">
        <v>0</v>
      </c>
      <c r="V105" s="512">
        <v>0</v>
      </c>
      <c r="W105" s="512">
        <v>0</v>
      </c>
      <c r="X105" s="512">
        <v>0</v>
      </c>
      <c r="Y105" s="512">
        <v>0</v>
      </c>
      <c r="Z105" s="512">
        <v>0</v>
      </c>
      <c r="AA105" s="512">
        <v>0</v>
      </c>
      <c r="AB105" s="512">
        <v>0</v>
      </c>
      <c r="AC105" s="524"/>
      <c r="AD105" s="512">
        <v>0</v>
      </c>
      <c r="AE105" s="512">
        <v>0</v>
      </c>
      <c r="AF105" s="512">
        <v>0</v>
      </c>
      <c r="AG105" s="512">
        <v>0</v>
      </c>
      <c r="AH105" s="512">
        <v>0</v>
      </c>
      <c r="AI105" s="512">
        <v>0</v>
      </c>
      <c r="AJ105" s="512">
        <v>0</v>
      </c>
      <c r="AK105" s="512">
        <v>0</v>
      </c>
      <c r="AL105" s="512">
        <v>0</v>
      </c>
      <c r="AM105" s="456">
        <v>0</v>
      </c>
      <c r="AN105" s="102"/>
      <c r="AO105" s="28"/>
    </row>
    <row r="106" spans="1:41" s="7" customFormat="1" ht="16.5" customHeight="1">
      <c r="A106" s="28"/>
      <c r="B106" s="103"/>
      <c r="C106" s="388" t="s">
        <v>52</v>
      </c>
      <c r="D106" s="512">
        <v>0</v>
      </c>
      <c r="E106" s="512">
        <v>0</v>
      </c>
      <c r="F106" s="512">
        <v>0</v>
      </c>
      <c r="G106" s="512">
        <v>0</v>
      </c>
      <c r="H106" s="512">
        <v>0</v>
      </c>
      <c r="I106" s="512">
        <v>0</v>
      </c>
      <c r="J106" s="512">
        <v>0</v>
      </c>
      <c r="K106" s="512">
        <v>0</v>
      </c>
      <c r="L106" s="512">
        <v>0</v>
      </c>
      <c r="M106" s="512">
        <v>0</v>
      </c>
      <c r="N106" s="512">
        <v>0</v>
      </c>
      <c r="O106" s="512">
        <v>0</v>
      </c>
      <c r="P106" s="512">
        <v>0</v>
      </c>
      <c r="Q106" s="512">
        <v>0</v>
      </c>
      <c r="R106" s="512">
        <v>0</v>
      </c>
      <c r="S106" s="512">
        <v>0</v>
      </c>
      <c r="T106" s="512">
        <v>0</v>
      </c>
      <c r="U106" s="512">
        <v>0</v>
      </c>
      <c r="V106" s="512">
        <v>0</v>
      </c>
      <c r="W106" s="512">
        <v>0</v>
      </c>
      <c r="X106" s="512">
        <v>0</v>
      </c>
      <c r="Y106" s="512">
        <v>0</v>
      </c>
      <c r="Z106" s="512">
        <v>0</v>
      </c>
      <c r="AA106" s="512">
        <v>0</v>
      </c>
      <c r="AB106" s="512">
        <v>0</v>
      </c>
      <c r="AC106" s="524"/>
      <c r="AD106" s="512">
        <v>0</v>
      </c>
      <c r="AE106" s="512">
        <v>0</v>
      </c>
      <c r="AF106" s="512">
        <v>0</v>
      </c>
      <c r="AG106" s="512">
        <v>0</v>
      </c>
      <c r="AH106" s="512">
        <v>0</v>
      </c>
      <c r="AI106" s="512">
        <v>0</v>
      </c>
      <c r="AJ106" s="512">
        <v>0</v>
      </c>
      <c r="AK106" s="512">
        <v>0</v>
      </c>
      <c r="AL106" s="512">
        <v>0</v>
      </c>
      <c r="AM106" s="456">
        <v>0</v>
      </c>
      <c r="AN106" s="102"/>
      <c r="AO106" s="28"/>
    </row>
    <row r="107" spans="1:41" s="7" customFormat="1" ht="16.5" customHeight="1">
      <c r="A107" s="28"/>
      <c r="B107" s="103"/>
      <c r="C107" s="388" t="s">
        <v>53</v>
      </c>
      <c r="D107" s="512"/>
      <c r="E107" s="512"/>
      <c r="F107" s="512"/>
      <c r="G107" s="512"/>
      <c r="H107" s="512"/>
      <c r="I107" s="512"/>
      <c r="J107" s="512"/>
      <c r="K107" s="512"/>
      <c r="L107" s="512"/>
      <c r="M107" s="512"/>
      <c r="N107" s="512"/>
      <c r="O107" s="512"/>
      <c r="P107" s="512"/>
      <c r="Q107" s="512"/>
      <c r="R107" s="512"/>
      <c r="S107" s="512"/>
      <c r="T107" s="512"/>
      <c r="U107" s="512"/>
      <c r="V107" s="512"/>
      <c r="W107" s="512"/>
      <c r="X107" s="512"/>
      <c r="Y107" s="512"/>
      <c r="Z107" s="512"/>
      <c r="AA107" s="512"/>
      <c r="AB107" s="512"/>
      <c r="AC107" s="524"/>
      <c r="AD107" s="512"/>
      <c r="AE107" s="512"/>
      <c r="AF107" s="512"/>
      <c r="AG107" s="512"/>
      <c r="AH107" s="512"/>
      <c r="AI107" s="512"/>
      <c r="AJ107" s="512"/>
      <c r="AK107" s="512"/>
      <c r="AL107" s="512"/>
      <c r="AM107" s="456"/>
      <c r="AN107" s="102"/>
      <c r="AO107" s="28"/>
    </row>
    <row r="108" spans="1:41" s="8" customFormat="1" ht="16.5" customHeight="1">
      <c r="A108" s="25"/>
      <c r="B108" s="117"/>
      <c r="C108" s="430" t="s">
        <v>54</v>
      </c>
      <c r="D108" s="512">
        <v>0</v>
      </c>
      <c r="E108" s="512">
        <v>0</v>
      </c>
      <c r="F108" s="512">
        <v>0</v>
      </c>
      <c r="G108" s="512">
        <v>0</v>
      </c>
      <c r="H108" s="512">
        <v>0</v>
      </c>
      <c r="I108" s="512">
        <v>0</v>
      </c>
      <c r="J108" s="512">
        <v>0</v>
      </c>
      <c r="K108" s="512">
        <v>0</v>
      </c>
      <c r="L108" s="512">
        <v>0</v>
      </c>
      <c r="M108" s="512">
        <v>0</v>
      </c>
      <c r="N108" s="512">
        <v>0</v>
      </c>
      <c r="O108" s="512">
        <v>0</v>
      </c>
      <c r="P108" s="512">
        <v>0</v>
      </c>
      <c r="Q108" s="512">
        <v>0</v>
      </c>
      <c r="R108" s="512">
        <v>0</v>
      </c>
      <c r="S108" s="512">
        <v>0</v>
      </c>
      <c r="T108" s="512">
        <v>0</v>
      </c>
      <c r="U108" s="512">
        <v>0</v>
      </c>
      <c r="V108" s="512">
        <v>0</v>
      </c>
      <c r="W108" s="512">
        <v>0</v>
      </c>
      <c r="X108" s="512">
        <v>0</v>
      </c>
      <c r="Y108" s="512">
        <v>0</v>
      </c>
      <c r="Z108" s="512">
        <v>0</v>
      </c>
      <c r="AA108" s="512">
        <v>0</v>
      </c>
      <c r="AB108" s="512">
        <v>0</v>
      </c>
      <c r="AC108" s="524"/>
      <c r="AD108" s="512">
        <v>0</v>
      </c>
      <c r="AE108" s="512">
        <v>0</v>
      </c>
      <c r="AF108" s="512">
        <v>0</v>
      </c>
      <c r="AG108" s="512">
        <v>0</v>
      </c>
      <c r="AH108" s="512">
        <v>0</v>
      </c>
      <c r="AI108" s="512">
        <v>0</v>
      </c>
      <c r="AJ108" s="512">
        <v>0</v>
      </c>
      <c r="AK108" s="512">
        <v>0</v>
      </c>
      <c r="AL108" s="512">
        <v>0</v>
      </c>
      <c r="AM108" s="456">
        <v>0</v>
      </c>
      <c r="AN108" s="107"/>
      <c r="AO108" s="25"/>
    </row>
    <row r="109" spans="1:41" s="11" customFormat="1" ht="16.5" customHeight="1">
      <c r="A109" s="38"/>
      <c r="B109" s="118"/>
      <c r="C109" s="388" t="s">
        <v>45</v>
      </c>
      <c r="D109" s="518">
        <v>0</v>
      </c>
      <c r="E109" s="518">
        <v>0</v>
      </c>
      <c r="F109" s="518">
        <v>0</v>
      </c>
      <c r="G109" s="518">
        <v>0</v>
      </c>
      <c r="H109" s="518">
        <v>0</v>
      </c>
      <c r="I109" s="518">
        <v>0</v>
      </c>
      <c r="J109" s="518">
        <v>0</v>
      </c>
      <c r="K109" s="518">
        <v>0</v>
      </c>
      <c r="L109" s="518">
        <v>0</v>
      </c>
      <c r="M109" s="518">
        <v>0</v>
      </c>
      <c r="N109" s="518">
        <v>0</v>
      </c>
      <c r="O109" s="518">
        <v>0</v>
      </c>
      <c r="P109" s="518">
        <v>0</v>
      </c>
      <c r="Q109" s="518">
        <v>0</v>
      </c>
      <c r="R109" s="518">
        <v>0</v>
      </c>
      <c r="S109" s="518">
        <v>0</v>
      </c>
      <c r="T109" s="518">
        <v>0</v>
      </c>
      <c r="U109" s="518">
        <v>0</v>
      </c>
      <c r="V109" s="518">
        <v>0</v>
      </c>
      <c r="W109" s="518">
        <v>0</v>
      </c>
      <c r="X109" s="518">
        <v>0</v>
      </c>
      <c r="Y109" s="518">
        <v>0</v>
      </c>
      <c r="Z109" s="518">
        <v>0</v>
      </c>
      <c r="AA109" s="518">
        <v>0</v>
      </c>
      <c r="AB109" s="518">
        <v>0</v>
      </c>
      <c r="AC109" s="525"/>
      <c r="AD109" s="518">
        <v>0</v>
      </c>
      <c r="AE109" s="518">
        <v>0</v>
      </c>
      <c r="AF109" s="518">
        <v>0</v>
      </c>
      <c r="AG109" s="518">
        <v>0</v>
      </c>
      <c r="AH109" s="518">
        <v>0</v>
      </c>
      <c r="AI109" s="518">
        <v>0</v>
      </c>
      <c r="AJ109" s="518">
        <v>0</v>
      </c>
      <c r="AK109" s="518">
        <v>0</v>
      </c>
      <c r="AL109" s="518">
        <v>0</v>
      </c>
      <c r="AM109" s="455">
        <v>0</v>
      </c>
      <c r="AN109" s="119"/>
      <c r="AO109" s="38"/>
    </row>
    <row r="110" spans="1:41" s="7" customFormat="1" ht="16.5" customHeight="1">
      <c r="A110" s="28"/>
      <c r="B110" s="103"/>
      <c r="C110" s="388" t="s">
        <v>46</v>
      </c>
      <c r="D110" s="512">
        <v>0</v>
      </c>
      <c r="E110" s="512">
        <v>0</v>
      </c>
      <c r="F110" s="512">
        <v>0</v>
      </c>
      <c r="G110" s="512">
        <v>0</v>
      </c>
      <c r="H110" s="512">
        <v>0</v>
      </c>
      <c r="I110" s="512">
        <v>0</v>
      </c>
      <c r="J110" s="512">
        <v>0</v>
      </c>
      <c r="K110" s="512">
        <v>0</v>
      </c>
      <c r="L110" s="512">
        <v>0</v>
      </c>
      <c r="M110" s="512">
        <v>0</v>
      </c>
      <c r="N110" s="512">
        <v>0</v>
      </c>
      <c r="O110" s="512">
        <v>0</v>
      </c>
      <c r="P110" s="512">
        <v>0</v>
      </c>
      <c r="Q110" s="512">
        <v>0</v>
      </c>
      <c r="R110" s="512">
        <v>0</v>
      </c>
      <c r="S110" s="512">
        <v>0</v>
      </c>
      <c r="T110" s="512">
        <v>0</v>
      </c>
      <c r="U110" s="512">
        <v>0</v>
      </c>
      <c r="V110" s="512">
        <v>0</v>
      </c>
      <c r="W110" s="512">
        <v>0</v>
      </c>
      <c r="X110" s="512">
        <v>0</v>
      </c>
      <c r="Y110" s="512">
        <v>0</v>
      </c>
      <c r="Z110" s="512">
        <v>0</v>
      </c>
      <c r="AA110" s="512">
        <v>0</v>
      </c>
      <c r="AB110" s="512">
        <v>0</v>
      </c>
      <c r="AC110" s="524"/>
      <c r="AD110" s="512">
        <v>0</v>
      </c>
      <c r="AE110" s="512">
        <v>0</v>
      </c>
      <c r="AF110" s="512">
        <v>0</v>
      </c>
      <c r="AG110" s="512">
        <v>0</v>
      </c>
      <c r="AH110" s="512">
        <v>0</v>
      </c>
      <c r="AI110" s="512">
        <v>0</v>
      </c>
      <c r="AJ110" s="512">
        <v>0</v>
      </c>
      <c r="AK110" s="512">
        <v>0</v>
      </c>
      <c r="AL110" s="512">
        <v>0</v>
      </c>
      <c r="AM110" s="456">
        <v>0</v>
      </c>
      <c r="AN110" s="102"/>
      <c r="AO110" s="28"/>
    </row>
    <row r="111" spans="1:41" s="8" customFormat="1" ht="24.95" customHeight="1">
      <c r="A111" s="25"/>
      <c r="B111" s="120"/>
      <c r="C111" s="430" t="s">
        <v>55</v>
      </c>
      <c r="D111" s="518">
        <f t="shared" ref="D111:AM111" si="4">+SUM(D108,D99,D96)</f>
        <v>0</v>
      </c>
      <c r="E111" s="518">
        <f t="shared" si="4"/>
        <v>0</v>
      </c>
      <c r="F111" s="518">
        <f t="shared" si="4"/>
        <v>0</v>
      </c>
      <c r="G111" s="518">
        <f t="shared" si="4"/>
        <v>0</v>
      </c>
      <c r="H111" s="518">
        <f t="shared" si="4"/>
        <v>0</v>
      </c>
      <c r="I111" s="518">
        <f t="shared" si="4"/>
        <v>0</v>
      </c>
      <c r="J111" s="518">
        <f t="shared" si="4"/>
        <v>4.5789999999999997E-2</v>
      </c>
      <c r="K111" s="518">
        <f t="shared" si="4"/>
        <v>0</v>
      </c>
      <c r="L111" s="518">
        <f t="shared" si="4"/>
        <v>0</v>
      </c>
      <c r="M111" s="518">
        <f t="shared" si="4"/>
        <v>0</v>
      </c>
      <c r="N111" s="518">
        <f t="shared" si="4"/>
        <v>0</v>
      </c>
      <c r="O111" s="518">
        <f t="shared" si="4"/>
        <v>0</v>
      </c>
      <c r="P111" s="518">
        <f t="shared" si="4"/>
        <v>4.5789999999999997E-2</v>
      </c>
      <c r="Q111" s="518">
        <f t="shared" si="4"/>
        <v>0</v>
      </c>
      <c r="R111" s="518">
        <f t="shared" si="4"/>
        <v>0</v>
      </c>
      <c r="S111" s="518">
        <f t="shared" si="4"/>
        <v>0</v>
      </c>
      <c r="T111" s="518">
        <f t="shared" si="4"/>
        <v>0</v>
      </c>
      <c r="U111" s="518">
        <f t="shared" si="4"/>
        <v>0</v>
      </c>
      <c r="V111" s="518">
        <f t="shared" si="4"/>
        <v>0</v>
      </c>
      <c r="W111" s="518">
        <f t="shared" si="4"/>
        <v>0</v>
      </c>
      <c r="X111" s="518">
        <f t="shared" si="4"/>
        <v>0</v>
      </c>
      <c r="Y111" s="518">
        <f t="shared" si="4"/>
        <v>0</v>
      </c>
      <c r="Z111" s="518">
        <f t="shared" si="4"/>
        <v>0</v>
      </c>
      <c r="AA111" s="518">
        <f t="shared" si="4"/>
        <v>0</v>
      </c>
      <c r="AB111" s="518">
        <f t="shared" si="4"/>
        <v>0</v>
      </c>
      <c r="AC111" s="525"/>
      <c r="AD111" s="518">
        <f t="shared" si="4"/>
        <v>0</v>
      </c>
      <c r="AE111" s="518">
        <f t="shared" si="4"/>
        <v>0</v>
      </c>
      <c r="AF111" s="518">
        <f t="shared" si="4"/>
        <v>0</v>
      </c>
      <c r="AG111" s="518">
        <f t="shared" si="4"/>
        <v>0</v>
      </c>
      <c r="AH111" s="518">
        <f t="shared" si="4"/>
        <v>0</v>
      </c>
      <c r="AI111" s="518">
        <f t="shared" si="4"/>
        <v>0</v>
      </c>
      <c r="AJ111" s="518">
        <f t="shared" si="4"/>
        <v>0</v>
      </c>
      <c r="AK111" s="518">
        <f t="shared" si="4"/>
        <v>0</v>
      </c>
      <c r="AL111" s="518">
        <f t="shared" si="4"/>
        <v>0</v>
      </c>
      <c r="AM111" s="455">
        <f t="shared" si="4"/>
        <v>0</v>
      </c>
      <c r="AN111" s="107"/>
      <c r="AO111" s="42"/>
    </row>
    <row r="112" spans="1:41" s="176" customFormat="1" ht="16.5" customHeight="1">
      <c r="A112" s="170"/>
      <c r="B112" s="167"/>
      <c r="C112" s="500" t="s">
        <v>56</v>
      </c>
      <c r="D112" s="461">
        <v>0</v>
      </c>
      <c r="E112" s="461">
        <v>0</v>
      </c>
      <c r="F112" s="461">
        <v>0</v>
      </c>
      <c r="G112" s="461">
        <v>0</v>
      </c>
      <c r="H112" s="461">
        <v>0</v>
      </c>
      <c r="I112" s="461">
        <v>0</v>
      </c>
      <c r="J112" s="461">
        <v>0</v>
      </c>
      <c r="K112" s="461">
        <v>0</v>
      </c>
      <c r="L112" s="461">
        <v>0</v>
      </c>
      <c r="M112" s="461">
        <v>0</v>
      </c>
      <c r="N112" s="461">
        <v>0</v>
      </c>
      <c r="O112" s="461">
        <v>0</v>
      </c>
      <c r="P112" s="461">
        <v>0</v>
      </c>
      <c r="Q112" s="461">
        <v>0</v>
      </c>
      <c r="R112" s="461">
        <v>0</v>
      </c>
      <c r="S112" s="461">
        <v>0</v>
      </c>
      <c r="T112" s="461">
        <v>0</v>
      </c>
      <c r="U112" s="461">
        <v>0</v>
      </c>
      <c r="V112" s="461">
        <v>0</v>
      </c>
      <c r="W112" s="461">
        <v>0</v>
      </c>
      <c r="X112" s="461">
        <v>0</v>
      </c>
      <c r="Y112" s="461">
        <v>0</v>
      </c>
      <c r="Z112" s="461">
        <v>0</v>
      </c>
      <c r="AA112" s="461">
        <v>0</v>
      </c>
      <c r="AB112" s="461">
        <v>0</v>
      </c>
      <c r="AC112" s="504"/>
      <c r="AD112" s="461">
        <v>0</v>
      </c>
      <c r="AE112" s="461">
        <v>0</v>
      </c>
      <c r="AF112" s="461">
        <v>0</v>
      </c>
      <c r="AG112" s="461">
        <v>0</v>
      </c>
      <c r="AH112" s="461">
        <v>0</v>
      </c>
      <c r="AI112" s="461">
        <v>0</v>
      </c>
      <c r="AJ112" s="461">
        <v>0</v>
      </c>
      <c r="AK112" s="461">
        <v>0</v>
      </c>
      <c r="AL112" s="461">
        <v>0</v>
      </c>
      <c r="AM112" s="453">
        <v>0</v>
      </c>
      <c r="AN112" s="173"/>
      <c r="AO112" s="174"/>
    </row>
    <row r="113" spans="1:41" s="176" customFormat="1" ht="16.5" customHeight="1">
      <c r="A113" s="170"/>
      <c r="B113" s="167"/>
      <c r="C113" s="500" t="s">
        <v>57</v>
      </c>
      <c r="D113" s="461">
        <v>0</v>
      </c>
      <c r="E113" s="461">
        <v>0</v>
      </c>
      <c r="F113" s="461">
        <v>0</v>
      </c>
      <c r="G113" s="461">
        <v>0</v>
      </c>
      <c r="H113" s="461">
        <v>0</v>
      </c>
      <c r="I113" s="461">
        <v>0</v>
      </c>
      <c r="J113" s="461">
        <v>0</v>
      </c>
      <c r="K113" s="461">
        <v>0</v>
      </c>
      <c r="L113" s="461">
        <v>0</v>
      </c>
      <c r="M113" s="461">
        <v>0</v>
      </c>
      <c r="N113" s="461">
        <v>0</v>
      </c>
      <c r="O113" s="461">
        <v>0</v>
      </c>
      <c r="P113" s="461">
        <v>0</v>
      </c>
      <c r="Q113" s="461">
        <v>0</v>
      </c>
      <c r="R113" s="461">
        <v>0</v>
      </c>
      <c r="S113" s="461">
        <v>0</v>
      </c>
      <c r="T113" s="461">
        <v>0</v>
      </c>
      <c r="U113" s="461">
        <v>0</v>
      </c>
      <c r="V113" s="461">
        <v>0</v>
      </c>
      <c r="W113" s="461">
        <v>0</v>
      </c>
      <c r="X113" s="461">
        <v>0</v>
      </c>
      <c r="Y113" s="461">
        <v>0</v>
      </c>
      <c r="Z113" s="461">
        <v>0</v>
      </c>
      <c r="AA113" s="461">
        <v>0</v>
      </c>
      <c r="AB113" s="461">
        <v>0</v>
      </c>
      <c r="AC113" s="504"/>
      <c r="AD113" s="461">
        <v>0</v>
      </c>
      <c r="AE113" s="461">
        <v>0</v>
      </c>
      <c r="AF113" s="461">
        <v>0</v>
      </c>
      <c r="AG113" s="461">
        <v>0</v>
      </c>
      <c r="AH113" s="461">
        <v>0</v>
      </c>
      <c r="AI113" s="461">
        <v>0</v>
      </c>
      <c r="AJ113" s="461">
        <v>0</v>
      </c>
      <c r="AK113" s="461">
        <v>0</v>
      </c>
      <c r="AL113" s="461">
        <v>0</v>
      </c>
      <c r="AM113" s="453">
        <v>0</v>
      </c>
      <c r="AN113" s="173"/>
      <c r="AO113" s="174"/>
    </row>
    <row r="114" spans="1:41" s="8" customFormat="1" ht="24.95" customHeight="1">
      <c r="A114" s="25"/>
      <c r="B114" s="106"/>
      <c r="C114" s="433" t="s">
        <v>68</v>
      </c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91"/>
      <c r="Y114" s="191"/>
      <c r="Z114" s="191"/>
      <c r="AA114" s="191"/>
      <c r="AB114" s="191"/>
      <c r="AC114" s="505"/>
      <c r="AD114" s="191"/>
      <c r="AE114" s="191"/>
      <c r="AF114" s="191"/>
      <c r="AG114" s="191"/>
      <c r="AH114" s="191"/>
      <c r="AI114" s="191"/>
      <c r="AJ114" s="191"/>
      <c r="AK114" s="191"/>
      <c r="AL114" s="191"/>
      <c r="AM114" s="192"/>
      <c r="AN114" s="107"/>
      <c r="AO114" s="42"/>
    </row>
    <row r="115" spans="1:41" s="7" customFormat="1" ht="16.5" customHeight="1">
      <c r="A115" s="28"/>
      <c r="B115" s="101"/>
      <c r="C115" s="430" t="s">
        <v>44</v>
      </c>
      <c r="D115" s="512">
        <v>0</v>
      </c>
      <c r="E115" s="512">
        <v>0</v>
      </c>
      <c r="F115" s="512">
        <v>0</v>
      </c>
      <c r="G115" s="512">
        <v>0</v>
      </c>
      <c r="H115" s="512">
        <v>0</v>
      </c>
      <c r="I115" s="512">
        <v>0</v>
      </c>
      <c r="J115" s="512">
        <v>0</v>
      </c>
      <c r="K115" s="512">
        <v>0</v>
      </c>
      <c r="L115" s="512">
        <v>0</v>
      </c>
      <c r="M115" s="512">
        <v>0</v>
      </c>
      <c r="N115" s="512">
        <v>0</v>
      </c>
      <c r="O115" s="512">
        <v>0</v>
      </c>
      <c r="P115" s="512">
        <v>0</v>
      </c>
      <c r="Q115" s="512">
        <v>0</v>
      </c>
      <c r="R115" s="512">
        <v>0</v>
      </c>
      <c r="S115" s="512">
        <v>0</v>
      </c>
      <c r="T115" s="512">
        <v>0</v>
      </c>
      <c r="U115" s="512">
        <v>0</v>
      </c>
      <c r="V115" s="512">
        <v>0</v>
      </c>
      <c r="W115" s="512">
        <v>0</v>
      </c>
      <c r="X115" s="512">
        <v>0</v>
      </c>
      <c r="Y115" s="512">
        <v>0</v>
      </c>
      <c r="Z115" s="512">
        <v>0</v>
      </c>
      <c r="AA115" s="512">
        <v>0</v>
      </c>
      <c r="AB115" s="512">
        <v>0</v>
      </c>
      <c r="AC115" s="524"/>
      <c r="AD115" s="512">
        <v>0</v>
      </c>
      <c r="AE115" s="512">
        <v>0</v>
      </c>
      <c r="AF115" s="512">
        <v>0</v>
      </c>
      <c r="AG115" s="512">
        <v>0</v>
      </c>
      <c r="AH115" s="512">
        <v>0</v>
      </c>
      <c r="AI115" s="512">
        <v>0</v>
      </c>
      <c r="AJ115" s="512">
        <v>0</v>
      </c>
      <c r="AK115" s="512">
        <v>0</v>
      </c>
      <c r="AL115" s="512">
        <v>0</v>
      </c>
      <c r="AM115" s="456">
        <v>0</v>
      </c>
      <c r="AN115" s="102"/>
      <c r="AO115" s="28"/>
    </row>
    <row r="116" spans="1:41" s="7" customFormat="1" ht="16.5" customHeight="1">
      <c r="A116" s="28"/>
      <c r="B116" s="103"/>
      <c r="C116" s="388" t="s">
        <v>45</v>
      </c>
      <c r="D116" s="512">
        <v>0</v>
      </c>
      <c r="E116" s="512">
        <v>0</v>
      </c>
      <c r="F116" s="512">
        <v>0</v>
      </c>
      <c r="G116" s="512">
        <v>0</v>
      </c>
      <c r="H116" s="512">
        <v>0</v>
      </c>
      <c r="I116" s="512">
        <v>0</v>
      </c>
      <c r="J116" s="512">
        <v>0</v>
      </c>
      <c r="K116" s="512">
        <v>0</v>
      </c>
      <c r="L116" s="512">
        <v>0</v>
      </c>
      <c r="M116" s="512">
        <v>0</v>
      </c>
      <c r="N116" s="512">
        <v>0</v>
      </c>
      <c r="O116" s="512">
        <v>0</v>
      </c>
      <c r="P116" s="512">
        <v>0</v>
      </c>
      <c r="Q116" s="512">
        <v>0</v>
      </c>
      <c r="R116" s="512">
        <v>0</v>
      </c>
      <c r="S116" s="512">
        <v>0</v>
      </c>
      <c r="T116" s="512">
        <v>0</v>
      </c>
      <c r="U116" s="512">
        <v>0</v>
      </c>
      <c r="V116" s="512">
        <v>0</v>
      </c>
      <c r="W116" s="512">
        <v>0</v>
      </c>
      <c r="X116" s="512">
        <v>0</v>
      </c>
      <c r="Y116" s="512">
        <v>0</v>
      </c>
      <c r="Z116" s="512">
        <v>0</v>
      </c>
      <c r="AA116" s="512">
        <v>0</v>
      </c>
      <c r="AB116" s="512">
        <v>0</v>
      </c>
      <c r="AC116" s="524"/>
      <c r="AD116" s="512">
        <v>0</v>
      </c>
      <c r="AE116" s="512">
        <v>0</v>
      </c>
      <c r="AF116" s="512">
        <v>0</v>
      </c>
      <c r="AG116" s="512">
        <v>0</v>
      </c>
      <c r="AH116" s="512">
        <v>0</v>
      </c>
      <c r="AI116" s="512">
        <v>0</v>
      </c>
      <c r="AJ116" s="512">
        <v>0</v>
      </c>
      <c r="AK116" s="512">
        <v>0</v>
      </c>
      <c r="AL116" s="512">
        <v>0</v>
      </c>
      <c r="AM116" s="456">
        <v>0</v>
      </c>
      <c r="AN116" s="102"/>
      <c r="AO116" s="28"/>
    </row>
    <row r="117" spans="1:41" s="7" customFormat="1" ht="16.5" customHeight="1">
      <c r="A117" s="28"/>
      <c r="B117" s="103"/>
      <c r="C117" s="388" t="s">
        <v>46</v>
      </c>
      <c r="D117" s="512">
        <v>0</v>
      </c>
      <c r="E117" s="512">
        <v>0</v>
      </c>
      <c r="F117" s="512">
        <v>0</v>
      </c>
      <c r="G117" s="512">
        <v>0</v>
      </c>
      <c r="H117" s="512">
        <v>0</v>
      </c>
      <c r="I117" s="512">
        <v>0</v>
      </c>
      <c r="J117" s="512">
        <v>0</v>
      </c>
      <c r="K117" s="512">
        <v>0</v>
      </c>
      <c r="L117" s="512">
        <v>0</v>
      </c>
      <c r="M117" s="512">
        <v>0</v>
      </c>
      <c r="N117" s="512">
        <v>0</v>
      </c>
      <c r="O117" s="512">
        <v>0</v>
      </c>
      <c r="P117" s="512">
        <v>0</v>
      </c>
      <c r="Q117" s="512">
        <v>0</v>
      </c>
      <c r="R117" s="512">
        <v>0</v>
      </c>
      <c r="S117" s="512">
        <v>0</v>
      </c>
      <c r="T117" s="512">
        <v>0</v>
      </c>
      <c r="U117" s="512">
        <v>0</v>
      </c>
      <c r="V117" s="512">
        <v>0</v>
      </c>
      <c r="W117" s="512">
        <v>0</v>
      </c>
      <c r="X117" s="512">
        <v>0</v>
      </c>
      <c r="Y117" s="512">
        <v>0</v>
      </c>
      <c r="Z117" s="512">
        <v>0</v>
      </c>
      <c r="AA117" s="512">
        <v>0</v>
      </c>
      <c r="AB117" s="512">
        <v>0</v>
      </c>
      <c r="AC117" s="524"/>
      <c r="AD117" s="512">
        <v>0</v>
      </c>
      <c r="AE117" s="512">
        <v>0</v>
      </c>
      <c r="AF117" s="512">
        <v>0</v>
      </c>
      <c r="AG117" s="512">
        <v>0</v>
      </c>
      <c r="AH117" s="512">
        <v>0</v>
      </c>
      <c r="AI117" s="512">
        <v>0</v>
      </c>
      <c r="AJ117" s="512">
        <v>0</v>
      </c>
      <c r="AK117" s="512">
        <v>0</v>
      </c>
      <c r="AL117" s="512">
        <v>0</v>
      </c>
      <c r="AM117" s="456">
        <v>0</v>
      </c>
      <c r="AN117" s="102"/>
      <c r="AO117" s="28"/>
    </row>
    <row r="118" spans="1:41" s="7" customFormat="1" ht="16.5" customHeight="1">
      <c r="A118" s="28"/>
      <c r="B118" s="101"/>
      <c r="C118" s="430" t="s">
        <v>47</v>
      </c>
      <c r="D118" s="512">
        <v>0</v>
      </c>
      <c r="E118" s="512">
        <v>0</v>
      </c>
      <c r="F118" s="512">
        <v>0</v>
      </c>
      <c r="G118" s="512">
        <v>0</v>
      </c>
      <c r="H118" s="512">
        <v>0</v>
      </c>
      <c r="I118" s="512">
        <v>0</v>
      </c>
      <c r="J118" s="512">
        <v>0</v>
      </c>
      <c r="K118" s="512">
        <v>0</v>
      </c>
      <c r="L118" s="512">
        <v>0</v>
      </c>
      <c r="M118" s="512">
        <v>0</v>
      </c>
      <c r="N118" s="512">
        <v>0</v>
      </c>
      <c r="O118" s="512">
        <v>0</v>
      </c>
      <c r="P118" s="512">
        <v>0</v>
      </c>
      <c r="Q118" s="512">
        <v>0</v>
      </c>
      <c r="R118" s="512">
        <v>0</v>
      </c>
      <c r="S118" s="512">
        <v>0</v>
      </c>
      <c r="T118" s="512">
        <v>0</v>
      </c>
      <c r="U118" s="512">
        <v>0</v>
      </c>
      <c r="V118" s="512">
        <v>0</v>
      </c>
      <c r="W118" s="512">
        <v>0</v>
      </c>
      <c r="X118" s="512">
        <v>0</v>
      </c>
      <c r="Y118" s="512">
        <v>0</v>
      </c>
      <c r="Z118" s="512">
        <v>0</v>
      </c>
      <c r="AA118" s="512">
        <v>0</v>
      </c>
      <c r="AB118" s="512">
        <v>0</v>
      </c>
      <c r="AC118" s="524"/>
      <c r="AD118" s="512">
        <v>0</v>
      </c>
      <c r="AE118" s="512">
        <v>0</v>
      </c>
      <c r="AF118" s="512">
        <v>0</v>
      </c>
      <c r="AG118" s="512">
        <v>0</v>
      </c>
      <c r="AH118" s="512">
        <v>0</v>
      </c>
      <c r="AI118" s="512">
        <v>0</v>
      </c>
      <c r="AJ118" s="512">
        <v>0</v>
      </c>
      <c r="AK118" s="512">
        <v>0</v>
      </c>
      <c r="AL118" s="512">
        <v>0</v>
      </c>
      <c r="AM118" s="456">
        <v>0</v>
      </c>
      <c r="AN118" s="102"/>
      <c r="AO118" s="28"/>
    </row>
    <row r="119" spans="1:41" s="7" customFormat="1" ht="16.5" customHeight="1">
      <c r="A119" s="28"/>
      <c r="B119" s="101"/>
      <c r="C119" s="388" t="s">
        <v>45</v>
      </c>
      <c r="D119" s="512">
        <v>0</v>
      </c>
      <c r="E119" s="512">
        <v>0</v>
      </c>
      <c r="F119" s="512">
        <v>0</v>
      </c>
      <c r="G119" s="512">
        <v>0</v>
      </c>
      <c r="H119" s="512">
        <v>0</v>
      </c>
      <c r="I119" s="512">
        <v>0</v>
      </c>
      <c r="J119" s="512">
        <v>0</v>
      </c>
      <c r="K119" s="512">
        <v>0</v>
      </c>
      <c r="L119" s="512">
        <v>0</v>
      </c>
      <c r="M119" s="512">
        <v>0</v>
      </c>
      <c r="N119" s="512">
        <v>0</v>
      </c>
      <c r="O119" s="512">
        <v>0</v>
      </c>
      <c r="P119" s="512">
        <v>0</v>
      </c>
      <c r="Q119" s="512">
        <v>0</v>
      </c>
      <c r="R119" s="512">
        <v>0</v>
      </c>
      <c r="S119" s="512">
        <v>0</v>
      </c>
      <c r="T119" s="512">
        <v>0</v>
      </c>
      <c r="U119" s="512">
        <v>0</v>
      </c>
      <c r="V119" s="512">
        <v>0</v>
      </c>
      <c r="W119" s="512">
        <v>0</v>
      </c>
      <c r="X119" s="512">
        <v>0</v>
      </c>
      <c r="Y119" s="512">
        <v>0</v>
      </c>
      <c r="Z119" s="512">
        <v>0</v>
      </c>
      <c r="AA119" s="512">
        <v>0</v>
      </c>
      <c r="AB119" s="512">
        <v>0</v>
      </c>
      <c r="AC119" s="524"/>
      <c r="AD119" s="512">
        <v>0</v>
      </c>
      <c r="AE119" s="512">
        <v>0</v>
      </c>
      <c r="AF119" s="512">
        <v>0</v>
      </c>
      <c r="AG119" s="512">
        <v>0</v>
      </c>
      <c r="AH119" s="512">
        <v>0</v>
      </c>
      <c r="AI119" s="512">
        <v>0</v>
      </c>
      <c r="AJ119" s="512">
        <v>0</v>
      </c>
      <c r="AK119" s="512">
        <v>0</v>
      </c>
      <c r="AL119" s="512">
        <v>0</v>
      </c>
      <c r="AM119" s="456">
        <v>0</v>
      </c>
      <c r="AN119" s="102"/>
      <c r="AO119" s="28"/>
    </row>
    <row r="120" spans="1:41" s="7" customFormat="1" ht="16.5" customHeight="1">
      <c r="A120" s="28"/>
      <c r="B120" s="101"/>
      <c r="C120" s="388" t="s">
        <v>46</v>
      </c>
      <c r="D120" s="512">
        <v>0</v>
      </c>
      <c r="E120" s="512">
        <v>0</v>
      </c>
      <c r="F120" s="512">
        <v>0</v>
      </c>
      <c r="G120" s="512">
        <v>0</v>
      </c>
      <c r="H120" s="512">
        <v>0</v>
      </c>
      <c r="I120" s="512">
        <v>0</v>
      </c>
      <c r="J120" s="512">
        <v>0</v>
      </c>
      <c r="K120" s="512">
        <v>0</v>
      </c>
      <c r="L120" s="512">
        <v>0</v>
      </c>
      <c r="M120" s="512">
        <v>0</v>
      </c>
      <c r="N120" s="512">
        <v>0</v>
      </c>
      <c r="O120" s="512">
        <v>0</v>
      </c>
      <c r="P120" s="512">
        <v>0</v>
      </c>
      <c r="Q120" s="512">
        <v>0</v>
      </c>
      <c r="R120" s="512">
        <v>0</v>
      </c>
      <c r="S120" s="512">
        <v>0</v>
      </c>
      <c r="T120" s="512">
        <v>0</v>
      </c>
      <c r="U120" s="512">
        <v>0</v>
      </c>
      <c r="V120" s="512">
        <v>0</v>
      </c>
      <c r="W120" s="512">
        <v>0</v>
      </c>
      <c r="X120" s="512">
        <v>0</v>
      </c>
      <c r="Y120" s="512">
        <v>0</v>
      </c>
      <c r="Z120" s="512">
        <v>0</v>
      </c>
      <c r="AA120" s="512">
        <v>0</v>
      </c>
      <c r="AB120" s="512">
        <v>0</v>
      </c>
      <c r="AC120" s="524"/>
      <c r="AD120" s="512">
        <v>0</v>
      </c>
      <c r="AE120" s="512">
        <v>0</v>
      </c>
      <c r="AF120" s="512">
        <v>0</v>
      </c>
      <c r="AG120" s="512">
        <v>0</v>
      </c>
      <c r="AH120" s="512">
        <v>0</v>
      </c>
      <c r="AI120" s="512">
        <v>0</v>
      </c>
      <c r="AJ120" s="512">
        <v>0</v>
      </c>
      <c r="AK120" s="512">
        <v>0</v>
      </c>
      <c r="AL120" s="512">
        <v>0</v>
      </c>
      <c r="AM120" s="456">
        <v>0</v>
      </c>
      <c r="AN120" s="102"/>
      <c r="AO120" s="28"/>
    </row>
    <row r="121" spans="1:41" s="8" customFormat="1" ht="16.5" customHeight="1">
      <c r="A121" s="25"/>
      <c r="B121" s="117"/>
      <c r="C121" s="388" t="s">
        <v>48</v>
      </c>
      <c r="D121" s="512">
        <v>0</v>
      </c>
      <c r="E121" s="512">
        <v>0</v>
      </c>
      <c r="F121" s="512">
        <v>0</v>
      </c>
      <c r="G121" s="512">
        <v>0</v>
      </c>
      <c r="H121" s="512">
        <v>0</v>
      </c>
      <c r="I121" s="512">
        <v>0</v>
      </c>
      <c r="J121" s="512">
        <v>0</v>
      </c>
      <c r="K121" s="512">
        <v>0</v>
      </c>
      <c r="L121" s="512">
        <v>0</v>
      </c>
      <c r="M121" s="512">
        <v>0</v>
      </c>
      <c r="N121" s="512">
        <v>0</v>
      </c>
      <c r="O121" s="512">
        <v>0</v>
      </c>
      <c r="P121" s="512">
        <v>0</v>
      </c>
      <c r="Q121" s="512">
        <v>0</v>
      </c>
      <c r="R121" s="512">
        <v>0</v>
      </c>
      <c r="S121" s="512">
        <v>0</v>
      </c>
      <c r="T121" s="512">
        <v>0</v>
      </c>
      <c r="U121" s="512">
        <v>0</v>
      </c>
      <c r="V121" s="512">
        <v>0</v>
      </c>
      <c r="W121" s="512">
        <v>0</v>
      </c>
      <c r="X121" s="512">
        <v>0</v>
      </c>
      <c r="Y121" s="512">
        <v>0</v>
      </c>
      <c r="Z121" s="512">
        <v>0</v>
      </c>
      <c r="AA121" s="512">
        <v>0</v>
      </c>
      <c r="AB121" s="512">
        <v>0</v>
      </c>
      <c r="AC121" s="524"/>
      <c r="AD121" s="512">
        <v>0</v>
      </c>
      <c r="AE121" s="512">
        <v>0</v>
      </c>
      <c r="AF121" s="512">
        <v>0</v>
      </c>
      <c r="AG121" s="512">
        <v>0</v>
      </c>
      <c r="AH121" s="512">
        <v>0</v>
      </c>
      <c r="AI121" s="512">
        <v>0</v>
      </c>
      <c r="AJ121" s="512">
        <v>0</v>
      </c>
      <c r="AK121" s="512">
        <v>0</v>
      </c>
      <c r="AL121" s="512">
        <v>0</v>
      </c>
      <c r="AM121" s="456">
        <v>0</v>
      </c>
      <c r="AN121" s="107"/>
      <c r="AO121" s="25"/>
    </row>
    <row r="122" spans="1:41" s="7" customFormat="1" ht="16.5" customHeight="1">
      <c r="A122" s="28"/>
      <c r="B122" s="103"/>
      <c r="C122" s="388" t="s">
        <v>49</v>
      </c>
      <c r="D122" s="512">
        <v>0</v>
      </c>
      <c r="E122" s="512">
        <v>0</v>
      </c>
      <c r="F122" s="512">
        <v>0</v>
      </c>
      <c r="G122" s="512">
        <v>0</v>
      </c>
      <c r="H122" s="512">
        <v>0</v>
      </c>
      <c r="I122" s="512">
        <v>0</v>
      </c>
      <c r="J122" s="512">
        <v>0</v>
      </c>
      <c r="K122" s="512">
        <v>0</v>
      </c>
      <c r="L122" s="512">
        <v>0</v>
      </c>
      <c r="M122" s="512">
        <v>0</v>
      </c>
      <c r="N122" s="512">
        <v>0</v>
      </c>
      <c r="O122" s="512">
        <v>0</v>
      </c>
      <c r="P122" s="512">
        <v>0</v>
      </c>
      <c r="Q122" s="512">
        <v>0</v>
      </c>
      <c r="R122" s="512">
        <v>0</v>
      </c>
      <c r="S122" s="512">
        <v>0</v>
      </c>
      <c r="T122" s="512">
        <v>0</v>
      </c>
      <c r="U122" s="512">
        <v>0</v>
      </c>
      <c r="V122" s="512">
        <v>0</v>
      </c>
      <c r="W122" s="512">
        <v>0</v>
      </c>
      <c r="X122" s="512">
        <v>0</v>
      </c>
      <c r="Y122" s="512">
        <v>0</v>
      </c>
      <c r="Z122" s="512">
        <v>0</v>
      </c>
      <c r="AA122" s="512">
        <v>0</v>
      </c>
      <c r="AB122" s="512">
        <v>0</v>
      </c>
      <c r="AC122" s="524"/>
      <c r="AD122" s="512">
        <v>0</v>
      </c>
      <c r="AE122" s="512">
        <v>0</v>
      </c>
      <c r="AF122" s="512">
        <v>0</v>
      </c>
      <c r="AG122" s="512">
        <v>0</v>
      </c>
      <c r="AH122" s="512">
        <v>0</v>
      </c>
      <c r="AI122" s="512">
        <v>0</v>
      </c>
      <c r="AJ122" s="512">
        <v>0</v>
      </c>
      <c r="AK122" s="512">
        <v>0</v>
      </c>
      <c r="AL122" s="512">
        <v>0</v>
      </c>
      <c r="AM122" s="456">
        <v>0</v>
      </c>
      <c r="AN122" s="102"/>
      <c r="AO122" s="28"/>
    </row>
    <row r="123" spans="1:41" s="7" customFormat="1" ht="16.5" customHeight="1">
      <c r="A123" s="28"/>
      <c r="B123" s="103"/>
      <c r="C123" s="388" t="s">
        <v>50</v>
      </c>
      <c r="D123" s="512">
        <v>0</v>
      </c>
      <c r="E123" s="512">
        <v>0</v>
      </c>
      <c r="F123" s="512">
        <v>0</v>
      </c>
      <c r="G123" s="512">
        <v>0</v>
      </c>
      <c r="H123" s="512">
        <v>0</v>
      </c>
      <c r="I123" s="512">
        <v>0</v>
      </c>
      <c r="J123" s="512">
        <v>0</v>
      </c>
      <c r="K123" s="512">
        <v>0</v>
      </c>
      <c r="L123" s="512">
        <v>0</v>
      </c>
      <c r="M123" s="512">
        <v>0</v>
      </c>
      <c r="N123" s="512">
        <v>0</v>
      </c>
      <c r="O123" s="512">
        <v>0</v>
      </c>
      <c r="P123" s="512">
        <v>0</v>
      </c>
      <c r="Q123" s="512">
        <v>0</v>
      </c>
      <c r="R123" s="512">
        <v>0</v>
      </c>
      <c r="S123" s="512">
        <v>0</v>
      </c>
      <c r="T123" s="512">
        <v>0</v>
      </c>
      <c r="U123" s="512">
        <v>0</v>
      </c>
      <c r="V123" s="512">
        <v>0</v>
      </c>
      <c r="W123" s="512">
        <v>0</v>
      </c>
      <c r="X123" s="512">
        <v>0</v>
      </c>
      <c r="Y123" s="512">
        <v>0</v>
      </c>
      <c r="Z123" s="512">
        <v>0</v>
      </c>
      <c r="AA123" s="512">
        <v>0</v>
      </c>
      <c r="AB123" s="512">
        <v>0</v>
      </c>
      <c r="AC123" s="524"/>
      <c r="AD123" s="512">
        <v>0</v>
      </c>
      <c r="AE123" s="512">
        <v>0</v>
      </c>
      <c r="AF123" s="512">
        <v>0</v>
      </c>
      <c r="AG123" s="512">
        <v>0</v>
      </c>
      <c r="AH123" s="512">
        <v>0</v>
      </c>
      <c r="AI123" s="512">
        <v>0</v>
      </c>
      <c r="AJ123" s="512">
        <v>0</v>
      </c>
      <c r="AK123" s="512">
        <v>0</v>
      </c>
      <c r="AL123" s="512">
        <v>0</v>
      </c>
      <c r="AM123" s="456">
        <v>0</v>
      </c>
      <c r="AN123" s="102"/>
      <c r="AO123" s="28"/>
    </row>
    <row r="124" spans="1:41" s="7" customFormat="1" ht="16.5" customHeight="1">
      <c r="A124" s="28"/>
      <c r="B124" s="103"/>
      <c r="C124" s="388" t="s">
        <v>51</v>
      </c>
      <c r="D124" s="512">
        <v>0</v>
      </c>
      <c r="E124" s="512">
        <v>0</v>
      </c>
      <c r="F124" s="512">
        <v>0</v>
      </c>
      <c r="G124" s="512">
        <v>0</v>
      </c>
      <c r="H124" s="512">
        <v>0</v>
      </c>
      <c r="I124" s="512">
        <v>0</v>
      </c>
      <c r="J124" s="512">
        <v>0</v>
      </c>
      <c r="K124" s="512">
        <v>0</v>
      </c>
      <c r="L124" s="512">
        <v>0</v>
      </c>
      <c r="M124" s="512">
        <v>0</v>
      </c>
      <c r="N124" s="512">
        <v>0</v>
      </c>
      <c r="O124" s="512">
        <v>0</v>
      </c>
      <c r="P124" s="512">
        <v>0</v>
      </c>
      <c r="Q124" s="512">
        <v>0</v>
      </c>
      <c r="R124" s="512">
        <v>0</v>
      </c>
      <c r="S124" s="512">
        <v>0</v>
      </c>
      <c r="T124" s="512">
        <v>0</v>
      </c>
      <c r="U124" s="512">
        <v>0</v>
      </c>
      <c r="V124" s="512">
        <v>0</v>
      </c>
      <c r="W124" s="512">
        <v>0</v>
      </c>
      <c r="X124" s="512">
        <v>0</v>
      </c>
      <c r="Y124" s="512">
        <v>0</v>
      </c>
      <c r="Z124" s="512">
        <v>0</v>
      </c>
      <c r="AA124" s="512">
        <v>0</v>
      </c>
      <c r="AB124" s="512">
        <v>0</v>
      </c>
      <c r="AC124" s="524"/>
      <c r="AD124" s="512">
        <v>0</v>
      </c>
      <c r="AE124" s="512">
        <v>0</v>
      </c>
      <c r="AF124" s="512">
        <v>0</v>
      </c>
      <c r="AG124" s="512">
        <v>0</v>
      </c>
      <c r="AH124" s="512">
        <v>0</v>
      </c>
      <c r="AI124" s="512">
        <v>0</v>
      </c>
      <c r="AJ124" s="512">
        <v>0</v>
      </c>
      <c r="AK124" s="512">
        <v>0</v>
      </c>
      <c r="AL124" s="512">
        <v>0</v>
      </c>
      <c r="AM124" s="456">
        <v>0</v>
      </c>
      <c r="AN124" s="102"/>
      <c r="AO124" s="28"/>
    </row>
    <row r="125" spans="1:41" s="7" customFormat="1" ht="16.5" customHeight="1">
      <c r="A125" s="28"/>
      <c r="B125" s="103"/>
      <c r="C125" s="388" t="s">
        <v>52</v>
      </c>
      <c r="D125" s="512">
        <v>0</v>
      </c>
      <c r="E125" s="512">
        <v>0</v>
      </c>
      <c r="F125" s="512">
        <v>0</v>
      </c>
      <c r="G125" s="512">
        <v>0</v>
      </c>
      <c r="H125" s="512">
        <v>0</v>
      </c>
      <c r="I125" s="512">
        <v>0</v>
      </c>
      <c r="J125" s="512">
        <v>0</v>
      </c>
      <c r="K125" s="512">
        <v>0</v>
      </c>
      <c r="L125" s="512">
        <v>0</v>
      </c>
      <c r="M125" s="512">
        <v>0</v>
      </c>
      <c r="N125" s="512">
        <v>0</v>
      </c>
      <c r="O125" s="512">
        <v>0</v>
      </c>
      <c r="P125" s="512">
        <v>0</v>
      </c>
      <c r="Q125" s="512">
        <v>0</v>
      </c>
      <c r="R125" s="512">
        <v>0</v>
      </c>
      <c r="S125" s="512">
        <v>0</v>
      </c>
      <c r="T125" s="512">
        <v>0</v>
      </c>
      <c r="U125" s="512">
        <v>0</v>
      </c>
      <c r="V125" s="512">
        <v>0</v>
      </c>
      <c r="W125" s="512">
        <v>0</v>
      </c>
      <c r="X125" s="512">
        <v>0</v>
      </c>
      <c r="Y125" s="512">
        <v>0</v>
      </c>
      <c r="Z125" s="512">
        <v>0</v>
      </c>
      <c r="AA125" s="512">
        <v>0</v>
      </c>
      <c r="AB125" s="512">
        <v>0</v>
      </c>
      <c r="AC125" s="524"/>
      <c r="AD125" s="512">
        <v>0</v>
      </c>
      <c r="AE125" s="512">
        <v>0</v>
      </c>
      <c r="AF125" s="512">
        <v>0</v>
      </c>
      <c r="AG125" s="512">
        <v>0</v>
      </c>
      <c r="AH125" s="512">
        <v>0</v>
      </c>
      <c r="AI125" s="512">
        <v>0</v>
      </c>
      <c r="AJ125" s="512">
        <v>0</v>
      </c>
      <c r="AK125" s="512">
        <v>0</v>
      </c>
      <c r="AL125" s="512">
        <v>0</v>
      </c>
      <c r="AM125" s="456">
        <v>0</v>
      </c>
      <c r="AN125" s="102"/>
      <c r="AO125" s="28"/>
    </row>
    <row r="126" spans="1:41" s="7" customFormat="1" ht="16.5" customHeight="1">
      <c r="A126" s="28"/>
      <c r="B126" s="103"/>
      <c r="C126" s="388" t="s">
        <v>53</v>
      </c>
      <c r="D126" s="512"/>
      <c r="E126" s="512"/>
      <c r="F126" s="512"/>
      <c r="G126" s="512"/>
      <c r="H126" s="512"/>
      <c r="I126" s="512"/>
      <c r="J126" s="512"/>
      <c r="K126" s="512"/>
      <c r="L126" s="512"/>
      <c r="M126" s="512"/>
      <c r="N126" s="512"/>
      <c r="O126" s="512"/>
      <c r="P126" s="512"/>
      <c r="Q126" s="512"/>
      <c r="R126" s="512"/>
      <c r="S126" s="512"/>
      <c r="T126" s="512"/>
      <c r="U126" s="512"/>
      <c r="V126" s="512"/>
      <c r="W126" s="512"/>
      <c r="X126" s="512"/>
      <c r="Y126" s="512"/>
      <c r="Z126" s="512"/>
      <c r="AA126" s="512"/>
      <c r="AB126" s="512"/>
      <c r="AC126" s="524"/>
      <c r="AD126" s="512"/>
      <c r="AE126" s="512"/>
      <c r="AF126" s="512"/>
      <c r="AG126" s="512"/>
      <c r="AH126" s="512"/>
      <c r="AI126" s="512"/>
      <c r="AJ126" s="512"/>
      <c r="AK126" s="512"/>
      <c r="AL126" s="512"/>
      <c r="AM126" s="456"/>
      <c r="AN126" s="102"/>
      <c r="AO126" s="28"/>
    </row>
    <row r="127" spans="1:41" s="8" customFormat="1" ht="16.5" customHeight="1">
      <c r="A127" s="25"/>
      <c r="B127" s="117"/>
      <c r="C127" s="430" t="s">
        <v>54</v>
      </c>
      <c r="D127" s="512">
        <v>0</v>
      </c>
      <c r="E127" s="512">
        <v>0</v>
      </c>
      <c r="F127" s="512">
        <v>0</v>
      </c>
      <c r="G127" s="512">
        <v>0</v>
      </c>
      <c r="H127" s="512">
        <v>0</v>
      </c>
      <c r="I127" s="512">
        <v>0</v>
      </c>
      <c r="J127" s="512">
        <v>4.5789999999999997E-2</v>
      </c>
      <c r="K127" s="512">
        <v>0</v>
      </c>
      <c r="L127" s="512">
        <v>0</v>
      </c>
      <c r="M127" s="512">
        <v>0</v>
      </c>
      <c r="N127" s="512">
        <v>0</v>
      </c>
      <c r="O127" s="512">
        <v>0</v>
      </c>
      <c r="P127" s="512">
        <v>4.1372549999999997</v>
      </c>
      <c r="Q127" s="512">
        <v>0</v>
      </c>
      <c r="R127" s="512">
        <v>0</v>
      </c>
      <c r="S127" s="512">
        <v>0</v>
      </c>
      <c r="T127" s="512">
        <v>0</v>
      </c>
      <c r="U127" s="512">
        <v>0</v>
      </c>
      <c r="V127" s="512">
        <v>0</v>
      </c>
      <c r="W127" s="512">
        <v>0</v>
      </c>
      <c r="X127" s="512">
        <v>0</v>
      </c>
      <c r="Y127" s="512">
        <v>0</v>
      </c>
      <c r="Z127" s="512">
        <v>0</v>
      </c>
      <c r="AA127" s="512">
        <v>0</v>
      </c>
      <c r="AB127" s="512">
        <v>0</v>
      </c>
      <c r="AC127" s="524"/>
      <c r="AD127" s="512">
        <v>0</v>
      </c>
      <c r="AE127" s="512">
        <v>0</v>
      </c>
      <c r="AF127" s="512">
        <v>0</v>
      </c>
      <c r="AG127" s="512">
        <v>0</v>
      </c>
      <c r="AH127" s="512">
        <v>0</v>
      </c>
      <c r="AI127" s="512">
        <v>0</v>
      </c>
      <c r="AJ127" s="512">
        <v>0</v>
      </c>
      <c r="AK127" s="512">
        <v>0</v>
      </c>
      <c r="AL127" s="512">
        <v>0</v>
      </c>
      <c r="AM127" s="456">
        <v>0</v>
      </c>
      <c r="AN127" s="107"/>
      <c r="AO127" s="25"/>
    </row>
    <row r="128" spans="1:41" s="11" customFormat="1" ht="16.5" customHeight="1">
      <c r="A128" s="38"/>
      <c r="B128" s="118"/>
      <c r="C128" s="388" t="s">
        <v>45</v>
      </c>
      <c r="D128" s="518">
        <v>0</v>
      </c>
      <c r="E128" s="518">
        <v>0</v>
      </c>
      <c r="F128" s="518">
        <v>0</v>
      </c>
      <c r="G128" s="518">
        <v>0</v>
      </c>
      <c r="H128" s="518">
        <v>0</v>
      </c>
      <c r="I128" s="518">
        <v>0</v>
      </c>
      <c r="J128" s="518">
        <v>4.5789999999999997E-2</v>
      </c>
      <c r="K128" s="518">
        <v>0</v>
      </c>
      <c r="L128" s="518">
        <v>0</v>
      </c>
      <c r="M128" s="518">
        <v>0</v>
      </c>
      <c r="N128" s="518">
        <v>0</v>
      </c>
      <c r="O128" s="518">
        <v>0</v>
      </c>
      <c r="P128" s="518">
        <v>4.1372549999999997</v>
      </c>
      <c r="Q128" s="518">
        <v>0</v>
      </c>
      <c r="R128" s="518">
        <v>0</v>
      </c>
      <c r="S128" s="518">
        <v>0</v>
      </c>
      <c r="T128" s="518">
        <v>0</v>
      </c>
      <c r="U128" s="518">
        <v>0</v>
      </c>
      <c r="V128" s="518">
        <v>0</v>
      </c>
      <c r="W128" s="518">
        <v>0</v>
      </c>
      <c r="X128" s="518">
        <v>0</v>
      </c>
      <c r="Y128" s="518">
        <v>0</v>
      </c>
      <c r="Z128" s="518">
        <v>0</v>
      </c>
      <c r="AA128" s="518">
        <v>0</v>
      </c>
      <c r="AB128" s="518">
        <v>0</v>
      </c>
      <c r="AC128" s="525"/>
      <c r="AD128" s="518">
        <v>0</v>
      </c>
      <c r="AE128" s="518">
        <v>0</v>
      </c>
      <c r="AF128" s="518">
        <v>0</v>
      </c>
      <c r="AG128" s="518">
        <v>0</v>
      </c>
      <c r="AH128" s="518">
        <v>0</v>
      </c>
      <c r="AI128" s="518">
        <v>0</v>
      </c>
      <c r="AJ128" s="518">
        <v>0</v>
      </c>
      <c r="AK128" s="518">
        <v>0</v>
      </c>
      <c r="AL128" s="518">
        <v>0</v>
      </c>
      <c r="AM128" s="455">
        <v>0</v>
      </c>
      <c r="AN128" s="119"/>
      <c r="AO128" s="38"/>
    </row>
    <row r="129" spans="1:41" s="7" customFormat="1" ht="16.5" customHeight="1">
      <c r="A129" s="28"/>
      <c r="B129" s="103"/>
      <c r="C129" s="388" t="s">
        <v>46</v>
      </c>
      <c r="D129" s="512">
        <v>0</v>
      </c>
      <c r="E129" s="512">
        <v>0</v>
      </c>
      <c r="F129" s="512">
        <v>0</v>
      </c>
      <c r="G129" s="512">
        <v>0</v>
      </c>
      <c r="H129" s="512">
        <v>0</v>
      </c>
      <c r="I129" s="512">
        <v>0</v>
      </c>
      <c r="J129" s="512">
        <v>0</v>
      </c>
      <c r="K129" s="512">
        <v>0</v>
      </c>
      <c r="L129" s="512">
        <v>0</v>
      </c>
      <c r="M129" s="512">
        <v>0</v>
      </c>
      <c r="N129" s="512">
        <v>0</v>
      </c>
      <c r="O129" s="512">
        <v>0</v>
      </c>
      <c r="P129" s="512">
        <v>0</v>
      </c>
      <c r="Q129" s="512">
        <v>0</v>
      </c>
      <c r="R129" s="512">
        <v>0</v>
      </c>
      <c r="S129" s="512">
        <v>0</v>
      </c>
      <c r="T129" s="512">
        <v>0</v>
      </c>
      <c r="U129" s="512">
        <v>0</v>
      </c>
      <c r="V129" s="512">
        <v>0</v>
      </c>
      <c r="W129" s="512">
        <v>0</v>
      </c>
      <c r="X129" s="512">
        <v>0</v>
      </c>
      <c r="Y129" s="512">
        <v>0</v>
      </c>
      <c r="Z129" s="512">
        <v>0</v>
      </c>
      <c r="AA129" s="512">
        <v>0</v>
      </c>
      <c r="AB129" s="512">
        <v>0</v>
      </c>
      <c r="AC129" s="524"/>
      <c r="AD129" s="512">
        <v>0</v>
      </c>
      <c r="AE129" s="512">
        <v>0</v>
      </c>
      <c r="AF129" s="512">
        <v>0</v>
      </c>
      <c r="AG129" s="512">
        <v>0</v>
      </c>
      <c r="AH129" s="512">
        <v>0</v>
      </c>
      <c r="AI129" s="512">
        <v>0</v>
      </c>
      <c r="AJ129" s="512">
        <v>0</v>
      </c>
      <c r="AK129" s="512">
        <v>0</v>
      </c>
      <c r="AL129" s="512">
        <v>0</v>
      </c>
      <c r="AM129" s="456">
        <v>0</v>
      </c>
      <c r="AN129" s="102"/>
      <c r="AO129" s="28"/>
    </row>
    <row r="130" spans="1:41" s="8" customFormat="1" ht="24.95" customHeight="1">
      <c r="A130" s="25"/>
      <c r="B130" s="120"/>
      <c r="C130" s="430" t="s">
        <v>55</v>
      </c>
      <c r="D130" s="518">
        <f>+SUM(D127,D118,D115)</f>
        <v>0</v>
      </c>
      <c r="E130" s="518">
        <f t="shared" ref="E130:AM130" si="5">+SUM(E127,E118,E115)</f>
        <v>0</v>
      </c>
      <c r="F130" s="518">
        <f t="shared" si="5"/>
        <v>0</v>
      </c>
      <c r="G130" s="518">
        <f t="shared" si="5"/>
        <v>0</v>
      </c>
      <c r="H130" s="518">
        <f t="shared" si="5"/>
        <v>0</v>
      </c>
      <c r="I130" s="518">
        <f t="shared" si="5"/>
        <v>0</v>
      </c>
      <c r="J130" s="518">
        <f t="shared" si="5"/>
        <v>4.5789999999999997E-2</v>
      </c>
      <c r="K130" s="518">
        <f t="shared" si="5"/>
        <v>0</v>
      </c>
      <c r="L130" s="518">
        <f t="shared" si="5"/>
        <v>0</v>
      </c>
      <c r="M130" s="518">
        <f t="shared" si="5"/>
        <v>0</v>
      </c>
      <c r="N130" s="518">
        <f t="shared" si="5"/>
        <v>0</v>
      </c>
      <c r="O130" s="518">
        <f t="shared" si="5"/>
        <v>0</v>
      </c>
      <c r="P130" s="518">
        <f t="shared" si="5"/>
        <v>4.1372549999999997</v>
      </c>
      <c r="Q130" s="518">
        <f t="shared" si="5"/>
        <v>0</v>
      </c>
      <c r="R130" s="518">
        <f t="shared" si="5"/>
        <v>0</v>
      </c>
      <c r="S130" s="518">
        <f t="shared" si="5"/>
        <v>0</v>
      </c>
      <c r="T130" s="518">
        <f t="shared" si="5"/>
        <v>0</v>
      </c>
      <c r="U130" s="518">
        <f t="shared" si="5"/>
        <v>0</v>
      </c>
      <c r="V130" s="518">
        <f t="shared" si="5"/>
        <v>0</v>
      </c>
      <c r="W130" s="518">
        <f t="shared" si="5"/>
        <v>0</v>
      </c>
      <c r="X130" s="518">
        <f t="shared" si="5"/>
        <v>0</v>
      </c>
      <c r="Y130" s="518">
        <f t="shared" si="5"/>
        <v>0</v>
      </c>
      <c r="Z130" s="518">
        <f t="shared" si="5"/>
        <v>0</v>
      </c>
      <c r="AA130" s="518">
        <f t="shared" si="5"/>
        <v>0</v>
      </c>
      <c r="AB130" s="518">
        <f t="shared" si="5"/>
        <v>0</v>
      </c>
      <c r="AC130" s="525"/>
      <c r="AD130" s="518">
        <f t="shared" si="5"/>
        <v>0</v>
      </c>
      <c r="AE130" s="518">
        <f t="shared" si="5"/>
        <v>0</v>
      </c>
      <c r="AF130" s="518">
        <f t="shared" si="5"/>
        <v>0</v>
      </c>
      <c r="AG130" s="518">
        <f t="shared" si="5"/>
        <v>0</v>
      </c>
      <c r="AH130" s="518">
        <f t="shared" si="5"/>
        <v>0</v>
      </c>
      <c r="AI130" s="518">
        <f t="shared" si="5"/>
        <v>0</v>
      </c>
      <c r="AJ130" s="518">
        <f t="shared" si="5"/>
        <v>0</v>
      </c>
      <c r="AK130" s="518">
        <f t="shared" si="5"/>
        <v>0</v>
      </c>
      <c r="AL130" s="518">
        <f t="shared" si="5"/>
        <v>0</v>
      </c>
      <c r="AM130" s="455">
        <f t="shared" si="5"/>
        <v>0</v>
      </c>
      <c r="AN130" s="107"/>
      <c r="AO130" s="25"/>
    </row>
    <row r="131" spans="1:41" s="176" customFormat="1" ht="16.5" customHeight="1">
      <c r="A131" s="170"/>
      <c r="B131" s="167"/>
      <c r="C131" s="500" t="s">
        <v>56</v>
      </c>
      <c r="D131" s="461">
        <v>0</v>
      </c>
      <c r="E131" s="461">
        <v>0</v>
      </c>
      <c r="F131" s="461">
        <v>0</v>
      </c>
      <c r="G131" s="461">
        <v>0</v>
      </c>
      <c r="H131" s="461">
        <v>0</v>
      </c>
      <c r="I131" s="461">
        <v>0</v>
      </c>
      <c r="J131" s="461">
        <v>0</v>
      </c>
      <c r="K131" s="461">
        <v>0</v>
      </c>
      <c r="L131" s="461">
        <v>0</v>
      </c>
      <c r="M131" s="461">
        <v>0</v>
      </c>
      <c r="N131" s="461">
        <v>0</v>
      </c>
      <c r="O131" s="461">
        <v>0</v>
      </c>
      <c r="P131" s="461">
        <v>0</v>
      </c>
      <c r="Q131" s="461">
        <v>0</v>
      </c>
      <c r="R131" s="461">
        <v>0</v>
      </c>
      <c r="S131" s="461">
        <v>0</v>
      </c>
      <c r="T131" s="461">
        <v>0</v>
      </c>
      <c r="U131" s="461">
        <v>0</v>
      </c>
      <c r="V131" s="461">
        <v>0</v>
      </c>
      <c r="W131" s="461">
        <v>0</v>
      </c>
      <c r="X131" s="461">
        <v>0</v>
      </c>
      <c r="Y131" s="461">
        <v>0</v>
      </c>
      <c r="Z131" s="461">
        <v>0</v>
      </c>
      <c r="AA131" s="461">
        <v>0</v>
      </c>
      <c r="AB131" s="461">
        <v>0</v>
      </c>
      <c r="AC131" s="504"/>
      <c r="AD131" s="461">
        <v>0</v>
      </c>
      <c r="AE131" s="461">
        <v>0</v>
      </c>
      <c r="AF131" s="461">
        <v>0</v>
      </c>
      <c r="AG131" s="461">
        <v>0</v>
      </c>
      <c r="AH131" s="461">
        <v>0</v>
      </c>
      <c r="AI131" s="461">
        <v>0</v>
      </c>
      <c r="AJ131" s="461">
        <v>0</v>
      </c>
      <c r="AK131" s="461">
        <v>0</v>
      </c>
      <c r="AL131" s="461">
        <v>0</v>
      </c>
      <c r="AM131" s="453">
        <v>0</v>
      </c>
      <c r="AN131" s="173"/>
      <c r="AO131" s="170"/>
    </row>
    <row r="132" spans="1:41" s="176" customFormat="1" ht="16.5" customHeight="1">
      <c r="A132" s="170"/>
      <c r="B132" s="167"/>
      <c r="C132" s="500" t="s">
        <v>57</v>
      </c>
      <c r="D132" s="461">
        <v>0</v>
      </c>
      <c r="E132" s="461">
        <v>0</v>
      </c>
      <c r="F132" s="461">
        <v>0</v>
      </c>
      <c r="G132" s="461">
        <v>0</v>
      </c>
      <c r="H132" s="461">
        <v>0</v>
      </c>
      <c r="I132" s="461">
        <v>0</v>
      </c>
      <c r="J132" s="461">
        <v>4.5789999999999997E-2</v>
      </c>
      <c r="K132" s="461">
        <v>0</v>
      </c>
      <c r="L132" s="461">
        <v>0</v>
      </c>
      <c r="M132" s="461">
        <v>0</v>
      </c>
      <c r="N132" s="461">
        <v>0</v>
      </c>
      <c r="O132" s="461">
        <v>0</v>
      </c>
      <c r="P132" s="461">
        <v>4.5789999999999997E-2</v>
      </c>
      <c r="Q132" s="461">
        <v>0</v>
      </c>
      <c r="R132" s="461">
        <v>0</v>
      </c>
      <c r="S132" s="461">
        <v>0</v>
      </c>
      <c r="T132" s="461">
        <v>0</v>
      </c>
      <c r="U132" s="461">
        <v>0</v>
      </c>
      <c r="V132" s="461">
        <v>0</v>
      </c>
      <c r="W132" s="461">
        <v>0</v>
      </c>
      <c r="X132" s="461">
        <v>0</v>
      </c>
      <c r="Y132" s="461">
        <v>0</v>
      </c>
      <c r="Z132" s="461">
        <v>0</v>
      </c>
      <c r="AA132" s="461">
        <v>0</v>
      </c>
      <c r="AB132" s="461">
        <v>0</v>
      </c>
      <c r="AC132" s="504"/>
      <c r="AD132" s="461">
        <v>0</v>
      </c>
      <c r="AE132" s="461">
        <v>0</v>
      </c>
      <c r="AF132" s="461">
        <v>0</v>
      </c>
      <c r="AG132" s="461">
        <v>0</v>
      </c>
      <c r="AH132" s="461">
        <v>0</v>
      </c>
      <c r="AI132" s="461">
        <v>0</v>
      </c>
      <c r="AJ132" s="461">
        <v>0</v>
      </c>
      <c r="AK132" s="461">
        <v>0</v>
      </c>
      <c r="AL132" s="461">
        <v>0</v>
      </c>
      <c r="AM132" s="453">
        <v>0</v>
      </c>
      <c r="AN132" s="173"/>
      <c r="AO132" s="174"/>
    </row>
    <row r="133" spans="1:41" s="8" customFormat="1" ht="24.95" customHeight="1">
      <c r="A133" s="25"/>
      <c r="B133" s="106"/>
      <c r="C133" s="433" t="s">
        <v>69</v>
      </c>
      <c r="D133" s="196">
        <f t="shared" ref="D133:AM133" si="6">+D130+D111</f>
        <v>0</v>
      </c>
      <c r="E133" s="196">
        <f t="shared" si="6"/>
        <v>0</v>
      </c>
      <c r="F133" s="196">
        <f t="shared" si="6"/>
        <v>0</v>
      </c>
      <c r="G133" s="196">
        <f t="shared" si="6"/>
        <v>0</v>
      </c>
      <c r="H133" s="196">
        <f t="shared" si="6"/>
        <v>0</v>
      </c>
      <c r="I133" s="196">
        <f t="shared" si="6"/>
        <v>0</v>
      </c>
      <c r="J133" s="196">
        <f t="shared" si="6"/>
        <v>9.1579999999999995E-2</v>
      </c>
      <c r="K133" s="196">
        <f t="shared" si="6"/>
        <v>0</v>
      </c>
      <c r="L133" s="196">
        <f t="shared" si="6"/>
        <v>0</v>
      </c>
      <c r="M133" s="196">
        <f t="shared" si="6"/>
        <v>0</v>
      </c>
      <c r="N133" s="196">
        <f t="shared" si="6"/>
        <v>0</v>
      </c>
      <c r="O133" s="196">
        <f t="shared" si="6"/>
        <v>0</v>
      </c>
      <c r="P133" s="196">
        <f t="shared" si="6"/>
        <v>4.1830449999999999</v>
      </c>
      <c r="Q133" s="196">
        <f t="shared" si="6"/>
        <v>0</v>
      </c>
      <c r="R133" s="196">
        <f t="shared" si="6"/>
        <v>0</v>
      </c>
      <c r="S133" s="196">
        <f t="shared" si="6"/>
        <v>0</v>
      </c>
      <c r="T133" s="196">
        <f t="shared" si="6"/>
        <v>0</v>
      </c>
      <c r="U133" s="196">
        <f t="shared" si="6"/>
        <v>0</v>
      </c>
      <c r="V133" s="196">
        <f t="shared" si="6"/>
        <v>0</v>
      </c>
      <c r="W133" s="196">
        <f t="shared" si="6"/>
        <v>0</v>
      </c>
      <c r="X133" s="196">
        <f t="shared" si="6"/>
        <v>0</v>
      </c>
      <c r="Y133" s="196">
        <f t="shared" si="6"/>
        <v>0</v>
      </c>
      <c r="Z133" s="196">
        <f t="shared" si="6"/>
        <v>0</v>
      </c>
      <c r="AA133" s="196">
        <f t="shared" si="6"/>
        <v>0</v>
      </c>
      <c r="AB133" s="196">
        <f t="shared" si="6"/>
        <v>0</v>
      </c>
      <c r="AC133" s="506"/>
      <c r="AD133" s="196">
        <f t="shared" si="6"/>
        <v>0</v>
      </c>
      <c r="AE133" s="196">
        <f t="shared" si="6"/>
        <v>0</v>
      </c>
      <c r="AF133" s="196">
        <f t="shared" si="6"/>
        <v>0</v>
      </c>
      <c r="AG133" s="196">
        <f t="shared" si="6"/>
        <v>0</v>
      </c>
      <c r="AH133" s="196">
        <f t="shared" si="6"/>
        <v>0</v>
      </c>
      <c r="AI133" s="196">
        <f t="shared" si="6"/>
        <v>0</v>
      </c>
      <c r="AJ133" s="196">
        <f t="shared" si="6"/>
        <v>0</v>
      </c>
      <c r="AK133" s="196">
        <f t="shared" si="6"/>
        <v>0</v>
      </c>
      <c r="AL133" s="196">
        <f t="shared" si="6"/>
        <v>0</v>
      </c>
      <c r="AM133" s="197">
        <f t="shared" si="6"/>
        <v>0</v>
      </c>
      <c r="AN133" s="107"/>
      <c r="AO133" s="42"/>
    </row>
    <row r="134" spans="1:41" s="8" customFormat="1" ht="36.950000000000003" customHeight="1">
      <c r="A134" s="25"/>
      <c r="B134" s="106"/>
      <c r="C134" s="433" t="s">
        <v>70</v>
      </c>
      <c r="D134" s="522">
        <f t="shared" ref="D134:AM134" si="7">+D25+D44+D68+D91+D133</f>
        <v>0</v>
      </c>
      <c r="E134" s="522">
        <f t="shared" si="7"/>
        <v>82.894680199999954</v>
      </c>
      <c r="F134" s="522">
        <f t="shared" si="7"/>
        <v>26.506566472707366</v>
      </c>
      <c r="G134" s="522">
        <f t="shared" si="7"/>
        <v>0</v>
      </c>
      <c r="H134" s="522">
        <f t="shared" si="7"/>
        <v>0</v>
      </c>
      <c r="I134" s="522">
        <f t="shared" si="7"/>
        <v>27.452412423821688</v>
      </c>
      <c r="J134" s="522">
        <f t="shared" si="7"/>
        <v>126.73857264583476</v>
      </c>
      <c r="K134" s="522">
        <f t="shared" si="7"/>
        <v>0</v>
      </c>
      <c r="L134" s="522">
        <f t="shared" si="7"/>
        <v>11.922290817390525</v>
      </c>
      <c r="M134" s="522">
        <f t="shared" si="7"/>
        <v>0</v>
      </c>
      <c r="N134" s="522">
        <f t="shared" si="7"/>
        <v>3391.812364709072</v>
      </c>
      <c r="O134" s="522">
        <f t="shared" si="7"/>
        <v>173.21228298811491</v>
      </c>
      <c r="P134" s="522">
        <f t="shared" si="7"/>
        <v>605.9611279326075</v>
      </c>
      <c r="Q134" s="522">
        <f t="shared" si="7"/>
        <v>0</v>
      </c>
      <c r="R134" s="522">
        <f t="shared" si="7"/>
        <v>982.05730816921016</v>
      </c>
      <c r="S134" s="522">
        <f t="shared" si="7"/>
        <v>0</v>
      </c>
      <c r="T134" s="522">
        <f t="shared" si="7"/>
        <v>6.7607999999999991E-4</v>
      </c>
      <c r="U134" s="522">
        <f t="shared" si="7"/>
        <v>8.5176999999999989E-2</v>
      </c>
      <c r="V134" s="522">
        <f t="shared" si="7"/>
        <v>0</v>
      </c>
      <c r="W134" s="522">
        <f t="shared" si="7"/>
        <v>2.1087789301862725E-2</v>
      </c>
      <c r="X134" s="522">
        <f t="shared" si="7"/>
        <v>0</v>
      </c>
      <c r="Y134" s="522">
        <f t="shared" si="7"/>
        <v>167.86686338548282</v>
      </c>
      <c r="Z134" s="522">
        <f t="shared" si="7"/>
        <v>19.026453</v>
      </c>
      <c r="AA134" s="522">
        <f t="shared" si="7"/>
        <v>0</v>
      </c>
      <c r="AB134" s="522">
        <f t="shared" si="7"/>
        <v>0</v>
      </c>
      <c r="AC134" s="526"/>
      <c r="AD134" s="522">
        <f t="shared" si="7"/>
        <v>260.7126620054745</v>
      </c>
      <c r="AE134" s="522">
        <f t="shared" si="7"/>
        <v>104.41168471812898</v>
      </c>
      <c r="AF134" s="522">
        <f t="shared" si="7"/>
        <v>0</v>
      </c>
      <c r="AG134" s="522">
        <f t="shared" si="7"/>
        <v>14.218042524632038</v>
      </c>
      <c r="AH134" s="522">
        <f t="shared" si="7"/>
        <v>0.349325</v>
      </c>
      <c r="AI134" s="522">
        <f t="shared" si="7"/>
        <v>0.97944932000000007</v>
      </c>
      <c r="AJ134" s="522">
        <f t="shared" si="7"/>
        <v>104.29720363897343</v>
      </c>
      <c r="AK134" s="522">
        <f t="shared" si="7"/>
        <v>0</v>
      </c>
      <c r="AL134" s="522">
        <f t="shared" si="7"/>
        <v>1.1784326236105369</v>
      </c>
      <c r="AM134" s="527">
        <f t="shared" si="7"/>
        <v>16.067146708799999</v>
      </c>
      <c r="AN134" s="107"/>
      <c r="AO134" s="42"/>
    </row>
    <row r="135" spans="1:41" s="176" customFormat="1" ht="16.5" customHeight="1">
      <c r="A135" s="170"/>
      <c r="B135" s="167"/>
      <c r="C135" s="500" t="s">
        <v>56</v>
      </c>
      <c r="D135" s="461">
        <f t="shared" ref="D135:AM136" si="8">+D26+D45+D69+D92+D112+D131</f>
        <v>0</v>
      </c>
      <c r="E135" s="461">
        <f t="shared" si="8"/>
        <v>0</v>
      </c>
      <c r="F135" s="461">
        <f t="shared" si="8"/>
        <v>0</v>
      </c>
      <c r="G135" s="461">
        <f t="shared" si="8"/>
        <v>0</v>
      </c>
      <c r="H135" s="461">
        <f t="shared" si="8"/>
        <v>0</v>
      </c>
      <c r="I135" s="461">
        <f t="shared" si="8"/>
        <v>0</v>
      </c>
      <c r="J135" s="461">
        <f t="shared" si="8"/>
        <v>0</v>
      </c>
      <c r="K135" s="461">
        <f t="shared" si="8"/>
        <v>0</v>
      </c>
      <c r="L135" s="461">
        <f t="shared" si="8"/>
        <v>0</v>
      </c>
      <c r="M135" s="461">
        <f t="shared" si="8"/>
        <v>0</v>
      </c>
      <c r="N135" s="461">
        <f t="shared" si="8"/>
        <v>0</v>
      </c>
      <c r="O135" s="461">
        <f t="shared" si="8"/>
        <v>0</v>
      </c>
      <c r="P135" s="461">
        <f t="shared" si="8"/>
        <v>0</v>
      </c>
      <c r="Q135" s="461">
        <f t="shared" si="8"/>
        <v>0</v>
      </c>
      <c r="R135" s="461">
        <f t="shared" si="8"/>
        <v>0</v>
      </c>
      <c r="S135" s="461">
        <f t="shared" si="8"/>
        <v>0</v>
      </c>
      <c r="T135" s="461">
        <f t="shared" si="8"/>
        <v>0</v>
      </c>
      <c r="U135" s="461">
        <f t="shared" si="8"/>
        <v>0</v>
      </c>
      <c r="V135" s="461">
        <f t="shared" si="8"/>
        <v>0</v>
      </c>
      <c r="W135" s="461">
        <f t="shared" si="8"/>
        <v>0</v>
      </c>
      <c r="X135" s="461">
        <f t="shared" si="8"/>
        <v>0</v>
      </c>
      <c r="Y135" s="461">
        <f t="shared" si="8"/>
        <v>0</v>
      </c>
      <c r="Z135" s="461">
        <f t="shared" si="8"/>
        <v>0</v>
      </c>
      <c r="AA135" s="461">
        <f t="shared" si="8"/>
        <v>0</v>
      </c>
      <c r="AB135" s="461">
        <f t="shared" si="8"/>
        <v>0</v>
      </c>
      <c r="AC135" s="504"/>
      <c r="AD135" s="461">
        <f t="shared" si="8"/>
        <v>0</v>
      </c>
      <c r="AE135" s="461">
        <f t="shared" si="8"/>
        <v>0</v>
      </c>
      <c r="AF135" s="461">
        <f t="shared" si="8"/>
        <v>0</v>
      </c>
      <c r="AG135" s="461">
        <f t="shared" si="8"/>
        <v>0</v>
      </c>
      <c r="AH135" s="461">
        <f t="shared" si="8"/>
        <v>0</v>
      </c>
      <c r="AI135" s="461">
        <f t="shared" si="8"/>
        <v>0</v>
      </c>
      <c r="AJ135" s="461">
        <f t="shared" si="8"/>
        <v>0</v>
      </c>
      <c r="AK135" s="461">
        <f t="shared" si="8"/>
        <v>0</v>
      </c>
      <c r="AL135" s="461">
        <f t="shared" si="8"/>
        <v>0</v>
      </c>
      <c r="AM135" s="453">
        <f t="shared" si="8"/>
        <v>0</v>
      </c>
      <c r="AN135" s="173"/>
      <c r="AO135" s="174"/>
    </row>
    <row r="136" spans="1:41" s="176" customFormat="1" ht="16.5" customHeight="1">
      <c r="A136" s="170"/>
      <c r="B136" s="167"/>
      <c r="C136" s="502" t="s">
        <v>57</v>
      </c>
      <c r="D136" s="461">
        <f t="shared" si="8"/>
        <v>0</v>
      </c>
      <c r="E136" s="461">
        <f t="shared" si="8"/>
        <v>35.54184009999998</v>
      </c>
      <c r="F136" s="461">
        <f t="shared" si="8"/>
        <v>0</v>
      </c>
      <c r="G136" s="461">
        <f t="shared" si="8"/>
        <v>0</v>
      </c>
      <c r="H136" s="461">
        <f t="shared" si="8"/>
        <v>0</v>
      </c>
      <c r="I136" s="461">
        <f t="shared" si="8"/>
        <v>7.4495668000000004</v>
      </c>
      <c r="J136" s="461">
        <f t="shared" si="8"/>
        <v>32.953198275462221</v>
      </c>
      <c r="K136" s="461">
        <f t="shared" si="8"/>
        <v>0</v>
      </c>
      <c r="L136" s="461">
        <f t="shared" si="8"/>
        <v>3.08534604704773E-3</v>
      </c>
      <c r="M136" s="461">
        <f t="shared" si="8"/>
        <v>0</v>
      </c>
      <c r="N136" s="461">
        <f t="shared" si="8"/>
        <v>1.73451939405489</v>
      </c>
      <c r="O136" s="461">
        <f t="shared" si="8"/>
        <v>2.1050277347404536</v>
      </c>
      <c r="P136" s="461">
        <f t="shared" si="8"/>
        <v>157.11272179546228</v>
      </c>
      <c r="Q136" s="461">
        <f t="shared" si="8"/>
        <v>0</v>
      </c>
      <c r="R136" s="461">
        <f t="shared" si="8"/>
        <v>0.49989543270297104</v>
      </c>
      <c r="S136" s="461">
        <f t="shared" si="8"/>
        <v>0</v>
      </c>
      <c r="T136" s="461">
        <f t="shared" si="8"/>
        <v>0</v>
      </c>
      <c r="U136" s="461">
        <f t="shared" si="8"/>
        <v>0</v>
      </c>
      <c r="V136" s="461">
        <f t="shared" si="8"/>
        <v>0</v>
      </c>
      <c r="W136" s="461">
        <f t="shared" si="8"/>
        <v>0</v>
      </c>
      <c r="X136" s="461">
        <f t="shared" si="8"/>
        <v>0</v>
      </c>
      <c r="Y136" s="461">
        <f t="shared" si="8"/>
        <v>9.401725101573847</v>
      </c>
      <c r="Z136" s="461">
        <f t="shared" si="8"/>
        <v>9.3208265000000008</v>
      </c>
      <c r="AA136" s="461">
        <f t="shared" si="8"/>
        <v>0</v>
      </c>
      <c r="AB136" s="461">
        <f t="shared" si="8"/>
        <v>0</v>
      </c>
      <c r="AC136" s="504"/>
      <c r="AD136" s="461">
        <f t="shared" si="8"/>
        <v>0</v>
      </c>
      <c r="AE136" s="461">
        <f t="shared" si="8"/>
        <v>1.2277902320980187</v>
      </c>
      <c r="AF136" s="461">
        <f t="shared" si="8"/>
        <v>0</v>
      </c>
      <c r="AG136" s="461">
        <f t="shared" si="8"/>
        <v>4.1E-5</v>
      </c>
      <c r="AH136" s="461">
        <f t="shared" si="8"/>
        <v>0</v>
      </c>
      <c r="AI136" s="461">
        <f t="shared" si="8"/>
        <v>0</v>
      </c>
      <c r="AJ136" s="461">
        <f t="shared" si="8"/>
        <v>1.0945534538234729</v>
      </c>
      <c r="AK136" s="461">
        <f t="shared" si="8"/>
        <v>0</v>
      </c>
      <c r="AL136" s="461">
        <f t="shared" si="8"/>
        <v>1.7712333390840899E-3</v>
      </c>
      <c r="AM136" s="453">
        <f t="shared" si="8"/>
        <v>1.3601710650984601E-2</v>
      </c>
      <c r="AN136" s="173"/>
      <c r="AO136" s="174"/>
    </row>
    <row r="137" spans="1:41" s="16" customFormat="1" ht="16.5" customHeight="1">
      <c r="A137" s="41"/>
      <c r="B137" s="108"/>
      <c r="C137" s="86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121"/>
      <c r="AN137" s="122"/>
      <c r="AO137" s="44"/>
    </row>
    <row r="138" spans="1:41"/>
    <row r="139" spans="1:41" hidden="1"/>
    <row r="140" spans="1:41" hidden="1"/>
  </sheetData>
  <dataConsolidate/>
  <mergeCells count="6">
    <mergeCell ref="D7:AN7"/>
    <mergeCell ref="D6:AN6"/>
    <mergeCell ref="C2:AM2"/>
    <mergeCell ref="C3:AO3"/>
    <mergeCell ref="C4:AO4"/>
    <mergeCell ref="C5:AO5"/>
  </mergeCells>
  <conditionalFormatting sqref="D9:AM9 AN68 D137:AM137">
    <cfRule type="expression" dxfId="16" priority="9" stopIfTrue="1">
      <formula>AND(D9&lt;&gt;"",OR(D9&lt;0,NOT(ISNUMBER(D9))))</formula>
    </cfRule>
  </conditionalFormatting>
  <conditionalFormatting sqref="W6:AN6">
    <cfRule type="expression" dxfId="15" priority="10" stopIfTrue="1">
      <formula>COUNTA(W10:BG136)&lt;&gt;COUNTIF(W10:BG136,"&gt;=0")</formula>
    </cfRule>
  </conditionalFormatting>
  <conditionalFormatting sqref="D6:F6">
    <cfRule type="expression" dxfId="14" priority="11" stopIfTrue="1">
      <formula>COUNTA(D10:AM136)&lt;&gt;COUNTIF(D10:AM136,"&gt;=0")</formula>
    </cfRule>
  </conditionalFormatting>
  <conditionalFormatting sqref="G6:V6">
    <cfRule type="expression" dxfId="13" priority="12" stopIfTrue="1">
      <formula>COUNTA(G10:AO136)&lt;&gt;COUNTIF(G10:AO136,"&gt;=0")</formula>
    </cfRule>
  </conditionalFormatting>
  <conditionalFormatting sqref="D10:AM136">
    <cfRule type="expression" dxfId="12" priority="1" stopIfTrue="1">
      <formula>AND(D10&lt;&gt;"",OR(D10&lt;0,NOT(ISNUMBER(D10))))</formula>
    </cfRule>
  </conditionalFormatting>
  <pageMargins left="0.74803149606299213" right="0.74803149606299213" top="0.98425196850393704" bottom="0.98425196850393704" header="0.51181102362204722" footer="0.51181102362204722"/>
  <pageSetup paperSize="8" scale="60" orientation="landscape" r:id="rId1"/>
  <headerFooter alignWithMargins="0">
    <oddFooter>&amp;R2013 Triennial Central Bank Survey</oddFooter>
  </headerFooter>
  <rowBreaks count="2" manualBreakCount="2">
    <brk id="51" min="1" max="41" man="1"/>
    <brk id="93" min="1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18</vt:i4>
      </vt:variant>
    </vt:vector>
  </HeadingPairs>
  <TitlesOfParts>
    <vt:vector size="29" baseType="lpstr">
      <vt:lpstr>Front</vt:lpstr>
      <vt:lpstr>A1</vt:lpstr>
      <vt:lpstr>A1 - korekta</vt:lpstr>
      <vt:lpstr>A2</vt:lpstr>
      <vt:lpstr>A2 - korekta</vt:lpstr>
      <vt:lpstr>A3</vt:lpstr>
      <vt:lpstr>A3 - korekta</vt:lpstr>
      <vt:lpstr>A4</vt:lpstr>
      <vt:lpstr>A4 - korekta</vt:lpstr>
      <vt:lpstr>B</vt:lpstr>
      <vt:lpstr>B - korekta</vt:lpstr>
      <vt:lpstr>'A1'!Obszar_wydruku</vt:lpstr>
      <vt:lpstr>'A1 - korekta'!Obszar_wydruku</vt:lpstr>
      <vt:lpstr>'A2'!Obszar_wydruku</vt:lpstr>
      <vt:lpstr>'A2 - korekta'!Obszar_wydruku</vt:lpstr>
      <vt:lpstr>'A3'!Obszar_wydruku</vt:lpstr>
      <vt:lpstr>'A3 - korekta'!Obszar_wydruku</vt:lpstr>
      <vt:lpstr>'A4'!Obszar_wydruku</vt:lpstr>
      <vt:lpstr>'A4 - korekta'!Obszar_wydruku</vt:lpstr>
      <vt:lpstr>B!Obszar_wydruku</vt:lpstr>
      <vt:lpstr>'B - korekta'!Obszar_wydruku</vt:lpstr>
      <vt:lpstr>'A1'!Tytuły_wydruku</vt:lpstr>
      <vt:lpstr>'A1 - korekta'!Tytuły_wydruku</vt:lpstr>
      <vt:lpstr>'A2'!Tytuły_wydruku</vt:lpstr>
      <vt:lpstr>'A2 - korekta'!Tytuły_wydruku</vt:lpstr>
      <vt:lpstr>'A3'!Tytuły_wydruku</vt:lpstr>
      <vt:lpstr>'A3 - korekta'!Tytuły_wydruku</vt:lpstr>
      <vt:lpstr>'A4'!Tytuły_wydruku</vt:lpstr>
      <vt:lpstr>'A4 - korekta'!Tytuły_wydruku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2016-08-25T12:07:45Z</dcterms:created>
  <dcterms:modified xsi:type="dcterms:W3CDTF">2019-09-16T07:35:24Z</dcterms:modified>
</cp:coreProperties>
</file>