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0" yWindow="750" windowWidth="15450" windowHeight="10290" tabRatio="885"/>
  </bookViews>
  <sheets>
    <sheet name="Front" sheetId="97" r:id="rId1"/>
    <sheet name="A1" sheetId="30" r:id="rId2"/>
    <sheet name="A2" sheetId="90" r:id="rId3"/>
    <sheet name="A3" sheetId="91" r:id="rId4"/>
    <sheet name="A4" sheetId="92" r:id="rId5"/>
    <sheet name="B" sheetId="38" r:id="rId6"/>
  </sheets>
  <definedNames>
    <definedName name="_xlnm.Print_Area" localSheetId="1">'A1'!$B$1:$N$137</definedName>
    <definedName name="_xlnm.Print_Area" localSheetId="2">'A2'!$B$1:$AA$137</definedName>
    <definedName name="_xlnm.Print_Area" localSheetId="3">'A3'!$B$1:$AB$139</definedName>
    <definedName name="_xlnm.Print_Area" localSheetId="4">'A4'!$B$1:$AP$137</definedName>
    <definedName name="_xlnm.Print_Area" localSheetId="5">B!$B$1:$AT$57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Titles" localSheetId="1">'A1'!$B:$C,'A1'!$1:$8</definedName>
    <definedName name="_xlnm.Print_Titles" localSheetId="2">'A2'!$B:$C,'A2'!$1:$8</definedName>
    <definedName name="_xlnm.Print_Titles" localSheetId="3">'A3'!$B:$C,'A3'!$1:$8</definedName>
    <definedName name="_xlnm.Print_Titles" localSheetId="4">'A4'!$B:$C,'A4'!$1:$8</definedName>
  </definedNames>
  <calcPr calcId="145621"/>
</workbook>
</file>

<file path=xl/calcChain.xml><?xml version="1.0" encoding="utf-8"?>
<calcChain xmlns="http://schemas.openxmlformats.org/spreadsheetml/2006/main">
  <c r="I44" i="30" l="1"/>
  <c r="AS9" i="38"/>
  <c r="AS10" i="38"/>
  <c r="AS11" i="38"/>
  <c r="AS12" i="38"/>
  <c r="AS13" i="38"/>
  <c r="AS14" i="38"/>
  <c r="AS15" i="38"/>
  <c r="AS16" i="38"/>
  <c r="AS17" i="38"/>
  <c r="D18" i="38"/>
  <c r="E18" i="38"/>
  <c r="E55" i="38" s="1"/>
  <c r="F18" i="38"/>
  <c r="G18" i="38"/>
  <c r="G55" i="38" s="1"/>
  <c r="H18" i="38"/>
  <c r="I18" i="38"/>
  <c r="I55" i="38" s="1"/>
  <c r="J18" i="38"/>
  <c r="K18" i="38"/>
  <c r="K55" i="38" s="1"/>
  <c r="L18" i="38"/>
  <c r="M18" i="38"/>
  <c r="M55" i="38" s="1"/>
  <c r="N18" i="38"/>
  <c r="O18" i="38"/>
  <c r="O55" i="38" s="1"/>
  <c r="P18" i="38"/>
  <c r="Q18" i="38"/>
  <c r="Q55" i="38" s="1"/>
  <c r="R18" i="38"/>
  <c r="S18" i="38"/>
  <c r="S55" i="38" s="1"/>
  <c r="T18" i="38"/>
  <c r="U18" i="38"/>
  <c r="U55" i="38" s="1"/>
  <c r="V18" i="38"/>
  <c r="W18" i="38"/>
  <c r="W55" i="38" s="1"/>
  <c r="X18" i="38"/>
  <c r="Y18" i="38"/>
  <c r="Y55" i="38" s="1"/>
  <c r="Z18" i="38"/>
  <c r="AA18" i="38"/>
  <c r="AA55" i="38" s="1"/>
  <c r="AB18" i="38"/>
  <c r="AC18" i="38"/>
  <c r="AC55" i="38" s="1"/>
  <c r="AD18" i="38"/>
  <c r="AE18" i="38"/>
  <c r="AE55" i="38" s="1"/>
  <c r="AF18" i="38"/>
  <c r="AG18" i="38"/>
  <c r="AG55" i="38" s="1"/>
  <c r="AH18" i="38"/>
  <c r="AI18" i="38"/>
  <c r="AI55" i="38" s="1"/>
  <c r="AJ18" i="38"/>
  <c r="AK18" i="38"/>
  <c r="AK55" i="38" s="1"/>
  <c r="AL18" i="38"/>
  <c r="AM18" i="38"/>
  <c r="AM55" i="38" s="1"/>
  <c r="AN18" i="38"/>
  <c r="AO18" i="38"/>
  <c r="AO55" i="38" s="1"/>
  <c r="AP18" i="38"/>
  <c r="AQ18" i="38"/>
  <c r="AQ55" i="38" s="1"/>
  <c r="AR18" i="38"/>
  <c r="AS18" i="38"/>
  <c r="AS20" i="38"/>
  <c r="AS21" i="38"/>
  <c r="AS22" i="38"/>
  <c r="AS23" i="38"/>
  <c r="AS24" i="38"/>
  <c r="AS25" i="38"/>
  <c r="AS26" i="38"/>
  <c r="AS27" i="38"/>
  <c r="AS28" i="38"/>
  <c r="D29" i="38"/>
  <c r="E29" i="38"/>
  <c r="F29" i="38"/>
  <c r="G29" i="38"/>
  <c r="H29" i="38"/>
  <c r="H55" i="38" s="1"/>
  <c r="I29" i="38"/>
  <c r="J29" i="38"/>
  <c r="K29" i="38"/>
  <c r="L29" i="38"/>
  <c r="L55" i="38" s="1"/>
  <c r="M29" i="38"/>
  <c r="N29" i="38"/>
  <c r="O29" i="38"/>
  <c r="P29" i="38"/>
  <c r="P55" i="38" s="1"/>
  <c r="Q29" i="38"/>
  <c r="R29" i="38"/>
  <c r="S29" i="38"/>
  <c r="T29" i="38"/>
  <c r="T55" i="38" s="1"/>
  <c r="U29" i="38"/>
  <c r="V29" i="38"/>
  <c r="W29" i="38"/>
  <c r="X29" i="38"/>
  <c r="X55" i="38" s="1"/>
  <c r="Y29" i="38"/>
  <c r="Z29" i="38"/>
  <c r="AA29" i="38"/>
  <c r="AB29" i="38"/>
  <c r="AB55" i="38" s="1"/>
  <c r="AC29" i="38"/>
  <c r="AD29" i="38"/>
  <c r="AE29" i="38"/>
  <c r="AF29" i="38"/>
  <c r="AF55" i="38" s="1"/>
  <c r="AG29" i="38"/>
  <c r="AH29" i="38"/>
  <c r="AI29" i="38"/>
  <c r="AJ29" i="38"/>
  <c r="AJ55" i="38" s="1"/>
  <c r="AK29" i="38"/>
  <c r="AL29" i="38"/>
  <c r="AM29" i="38"/>
  <c r="AN29" i="38"/>
  <c r="AN55" i="38" s="1"/>
  <c r="AO29" i="38"/>
  <c r="AP29" i="38"/>
  <c r="AQ29" i="38"/>
  <c r="AR29" i="38"/>
  <c r="AR55" i="38" s="1"/>
  <c r="AS32" i="38"/>
  <c r="AS33" i="38"/>
  <c r="AS34" i="38"/>
  <c r="AS35" i="38"/>
  <c r="AS36" i="38"/>
  <c r="AS37" i="38"/>
  <c r="AS38" i="38"/>
  <c r="AS39" i="38"/>
  <c r="AS40" i="38"/>
  <c r="D41" i="38"/>
  <c r="E41" i="38"/>
  <c r="E53" i="38" s="1"/>
  <c r="F41" i="38"/>
  <c r="G41" i="38"/>
  <c r="G53" i="38" s="1"/>
  <c r="H41" i="38"/>
  <c r="I41" i="38"/>
  <c r="I53" i="38" s="1"/>
  <c r="J41" i="38"/>
  <c r="K41" i="38"/>
  <c r="K53" i="38" s="1"/>
  <c r="L41" i="38"/>
  <c r="M41" i="38"/>
  <c r="M53" i="38" s="1"/>
  <c r="N41" i="38"/>
  <c r="O41" i="38"/>
  <c r="O53" i="38" s="1"/>
  <c r="P41" i="38"/>
  <c r="Q41" i="38"/>
  <c r="Q53" i="38" s="1"/>
  <c r="R41" i="38"/>
  <c r="S41" i="38"/>
  <c r="S53" i="38" s="1"/>
  <c r="T41" i="38"/>
  <c r="U41" i="38"/>
  <c r="U53" i="38" s="1"/>
  <c r="V41" i="38"/>
  <c r="W41" i="38"/>
  <c r="W53" i="38" s="1"/>
  <c r="X41" i="38"/>
  <c r="Y41" i="38"/>
  <c r="Y53" i="38" s="1"/>
  <c r="Z41" i="38"/>
  <c r="AA41" i="38"/>
  <c r="AA53" i="38" s="1"/>
  <c r="AB41" i="38"/>
  <c r="AC41" i="38"/>
  <c r="AC53" i="38" s="1"/>
  <c r="AD41" i="38"/>
  <c r="AE41" i="38"/>
  <c r="AE53" i="38" s="1"/>
  <c r="AF41" i="38"/>
  <c r="AG41" i="38"/>
  <c r="AG53" i="38" s="1"/>
  <c r="AH41" i="38"/>
  <c r="AI41" i="38"/>
  <c r="AI53" i="38" s="1"/>
  <c r="AJ41" i="38"/>
  <c r="AK41" i="38"/>
  <c r="AK53" i="38" s="1"/>
  <c r="AL41" i="38"/>
  <c r="AM41" i="38"/>
  <c r="AM53" i="38" s="1"/>
  <c r="AN41" i="38"/>
  <c r="AO41" i="38"/>
  <c r="AO53" i="38" s="1"/>
  <c r="AP41" i="38"/>
  <c r="AQ41" i="38"/>
  <c r="AQ53" i="38" s="1"/>
  <c r="AR41" i="38"/>
  <c r="AS41" i="38"/>
  <c r="AS43" i="38"/>
  <c r="AS44" i="38"/>
  <c r="AS45" i="38"/>
  <c r="AS46" i="38"/>
  <c r="AS47" i="38"/>
  <c r="AS48" i="38"/>
  <c r="AS49" i="38"/>
  <c r="AS50" i="38"/>
  <c r="AS51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AL52" i="38"/>
  <c r="AM52" i="38"/>
  <c r="AN52" i="38"/>
  <c r="AO52" i="38"/>
  <c r="AP52" i="38"/>
  <c r="AQ52" i="38"/>
  <c r="AR52" i="38"/>
  <c r="D53" i="38"/>
  <c r="F53" i="38"/>
  <c r="H53" i="38"/>
  <c r="J53" i="38"/>
  <c r="L53" i="38"/>
  <c r="N53" i="38"/>
  <c r="P53" i="38"/>
  <c r="R53" i="38"/>
  <c r="T53" i="38"/>
  <c r="V53" i="38"/>
  <c r="X53" i="38"/>
  <c r="Z53" i="38"/>
  <c r="AB53" i="38"/>
  <c r="AD53" i="38"/>
  <c r="AF53" i="38"/>
  <c r="AH53" i="38"/>
  <c r="AJ53" i="38"/>
  <c r="AL53" i="38"/>
  <c r="AN53" i="38"/>
  <c r="AP53" i="38"/>
  <c r="AR53" i="38"/>
  <c r="F55" i="38"/>
  <c r="J55" i="38"/>
  <c r="N55" i="38"/>
  <c r="R55" i="38"/>
  <c r="V55" i="38"/>
  <c r="Z55" i="38"/>
  <c r="AD55" i="38"/>
  <c r="AH55" i="38"/>
  <c r="AL55" i="38"/>
  <c r="AP55" i="38"/>
  <c r="D25" i="92"/>
  <c r="E25" i="92"/>
  <c r="F25" i="92"/>
  <c r="G25" i="92"/>
  <c r="H25" i="92"/>
  <c r="I25" i="92"/>
  <c r="J25" i="92"/>
  <c r="K25" i="92"/>
  <c r="L25" i="92"/>
  <c r="M25" i="92"/>
  <c r="N25" i="92"/>
  <c r="O25" i="92"/>
  <c r="P25" i="92"/>
  <c r="Q25" i="92"/>
  <c r="R25" i="92"/>
  <c r="S25" i="92"/>
  <c r="T25" i="92"/>
  <c r="U25" i="92"/>
  <c r="V25" i="92"/>
  <c r="W25" i="92"/>
  <c r="X25" i="92"/>
  <c r="Y25" i="92"/>
  <c r="Z25" i="92"/>
  <c r="AA25" i="92"/>
  <c r="AB25" i="92"/>
  <c r="AC25" i="92"/>
  <c r="AD25" i="92"/>
  <c r="AE25" i="92"/>
  <c r="AF25" i="92"/>
  <c r="AG25" i="92"/>
  <c r="AH25" i="92"/>
  <c r="AI25" i="92"/>
  <c r="AJ25" i="92"/>
  <c r="AK25" i="92"/>
  <c r="AL25" i="92"/>
  <c r="AM25" i="92"/>
  <c r="AN25" i="92"/>
  <c r="AO25" i="92"/>
  <c r="D44" i="92"/>
  <c r="E44" i="92"/>
  <c r="F44" i="92"/>
  <c r="G44" i="92"/>
  <c r="H44" i="92"/>
  <c r="I44" i="92"/>
  <c r="J44" i="92"/>
  <c r="K44" i="92"/>
  <c r="L44" i="92"/>
  <c r="M44" i="92"/>
  <c r="N44" i="92"/>
  <c r="O44" i="92"/>
  <c r="P44" i="92"/>
  <c r="Q44" i="92"/>
  <c r="R44" i="92"/>
  <c r="S44" i="92"/>
  <c r="T44" i="92"/>
  <c r="U44" i="92"/>
  <c r="V44" i="92"/>
  <c r="W44" i="92"/>
  <c r="X44" i="92"/>
  <c r="Y44" i="92"/>
  <c r="Z44" i="92"/>
  <c r="AA44" i="92"/>
  <c r="AB44" i="92"/>
  <c r="AC44" i="92"/>
  <c r="AD44" i="92"/>
  <c r="AE44" i="92"/>
  <c r="AF44" i="92"/>
  <c r="AG44" i="92"/>
  <c r="AH44" i="92"/>
  <c r="AI44" i="92"/>
  <c r="AJ44" i="92"/>
  <c r="AK44" i="92"/>
  <c r="AL44" i="92"/>
  <c r="AM44" i="92"/>
  <c r="AN44" i="92"/>
  <c r="AO44" i="92"/>
  <c r="D68" i="92"/>
  <c r="E68" i="92"/>
  <c r="F68" i="92"/>
  <c r="G68" i="92"/>
  <c r="H68" i="92"/>
  <c r="I68" i="92"/>
  <c r="J68" i="92"/>
  <c r="K68" i="92"/>
  <c r="L68" i="92"/>
  <c r="M68" i="92"/>
  <c r="N68" i="92"/>
  <c r="O68" i="92"/>
  <c r="P68" i="92"/>
  <c r="Q68" i="92"/>
  <c r="R68" i="92"/>
  <c r="S68" i="92"/>
  <c r="T68" i="92"/>
  <c r="U68" i="92"/>
  <c r="V68" i="92"/>
  <c r="W68" i="92"/>
  <c r="X68" i="92"/>
  <c r="Y68" i="92"/>
  <c r="Z68" i="92"/>
  <c r="AA68" i="92"/>
  <c r="AB68" i="92"/>
  <c r="AC68" i="92"/>
  <c r="AD68" i="92"/>
  <c r="AE68" i="92"/>
  <c r="AF68" i="92"/>
  <c r="AG68" i="92"/>
  <c r="AH68" i="92"/>
  <c r="AI68" i="92"/>
  <c r="AJ68" i="92"/>
  <c r="AK68" i="92"/>
  <c r="AL68" i="92"/>
  <c r="AM68" i="92"/>
  <c r="AN68" i="92"/>
  <c r="AO68" i="92"/>
  <c r="AP68" i="92"/>
  <c r="D91" i="92"/>
  <c r="E91" i="92"/>
  <c r="E134" i="92" s="1"/>
  <c r="F91" i="92"/>
  <c r="G91" i="92"/>
  <c r="H91" i="92"/>
  <c r="I91" i="92"/>
  <c r="I134" i="92" s="1"/>
  <c r="J91" i="92"/>
  <c r="K91" i="92"/>
  <c r="L91" i="92"/>
  <c r="M91" i="92"/>
  <c r="M134" i="92" s="1"/>
  <c r="N91" i="92"/>
  <c r="O91" i="92"/>
  <c r="P91" i="92"/>
  <c r="Q91" i="92"/>
  <c r="Q134" i="92" s="1"/>
  <c r="R91" i="92"/>
  <c r="S91" i="92"/>
  <c r="T91" i="92"/>
  <c r="U91" i="92"/>
  <c r="U134" i="92" s="1"/>
  <c r="V91" i="92"/>
  <c r="W91" i="92"/>
  <c r="X91" i="92"/>
  <c r="Y91" i="92"/>
  <c r="Y134" i="92" s="1"/>
  <c r="Z91" i="92"/>
  <c r="AA91" i="92"/>
  <c r="AB91" i="92"/>
  <c r="AC91" i="92"/>
  <c r="AC134" i="92" s="1"/>
  <c r="AD91" i="92"/>
  <c r="AE91" i="92"/>
  <c r="AF91" i="92"/>
  <c r="AG91" i="92"/>
  <c r="AG134" i="92" s="1"/>
  <c r="AH91" i="92"/>
  <c r="AI91" i="92"/>
  <c r="AJ91" i="92"/>
  <c r="AK91" i="92"/>
  <c r="AK134" i="92" s="1"/>
  <c r="AL91" i="92"/>
  <c r="AM91" i="92"/>
  <c r="AN91" i="92"/>
  <c r="AO91" i="92"/>
  <c r="AO134" i="92" s="1"/>
  <c r="D111" i="92"/>
  <c r="E111" i="92"/>
  <c r="F111" i="92"/>
  <c r="G111" i="92"/>
  <c r="H111" i="92"/>
  <c r="I111" i="92"/>
  <c r="J111" i="92"/>
  <c r="K111" i="92"/>
  <c r="L111" i="92"/>
  <c r="M111" i="92"/>
  <c r="N111" i="92"/>
  <c r="O111" i="92"/>
  <c r="P111" i="92"/>
  <c r="Q111" i="92"/>
  <c r="R111" i="92"/>
  <c r="S111" i="92"/>
  <c r="T111" i="92"/>
  <c r="U111" i="92"/>
  <c r="V111" i="92"/>
  <c r="W111" i="92"/>
  <c r="X111" i="92"/>
  <c r="Y111" i="92"/>
  <c r="Z111" i="92"/>
  <c r="AA111" i="92"/>
  <c r="AB111" i="92"/>
  <c r="AC111" i="92"/>
  <c r="AD111" i="92"/>
  <c r="AE111" i="92"/>
  <c r="AF111" i="92"/>
  <c r="AG111" i="92"/>
  <c r="AH111" i="92"/>
  <c r="AI111" i="92"/>
  <c r="AJ111" i="92"/>
  <c r="AK111" i="92"/>
  <c r="AL111" i="92"/>
  <c r="AM111" i="92"/>
  <c r="AN111" i="92"/>
  <c r="AO111" i="92"/>
  <c r="D130" i="92"/>
  <c r="E130" i="92"/>
  <c r="F130" i="92"/>
  <c r="G130" i="92"/>
  <c r="H130" i="92"/>
  <c r="I130" i="92"/>
  <c r="J130" i="92"/>
  <c r="K130" i="92"/>
  <c r="L130" i="92"/>
  <c r="M130" i="92"/>
  <c r="N130" i="92"/>
  <c r="O130" i="92"/>
  <c r="P130" i="92"/>
  <c r="Q130" i="92"/>
  <c r="R130" i="92"/>
  <c r="S130" i="92"/>
  <c r="T130" i="92"/>
  <c r="U130" i="92"/>
  <c r="V130" i="92"/>
  <c r="W130" i="92"/>
  <c r="X130" i="92"/>
  <c r="Y130" i="92"/>
  <c r="Z130" i="92"/>
  <c r="AA130" i="92"/>
  <c r="AB130" i="92"/>
  <c r="AC130" i="92"/>
  <c r="AD130" i="92"/>
  <c r="AE130" i="92"/>
  <c r="AF130" i="92"/>
  <c r="AG130" i="92"/>
  <c r="AH130" i="92"/>
  <c r="AI130" i="92"/>
  <c r="AJ130" i="92"/>
  <c r="AK130" i="92"/>
  <c r="AL130" i="92"/>
  <c r="AM130" i="92"/>
  <c r="AN130" i="92"/>
  <c r="AO130" i="92"/>
  <c r="D133" i="92"/>
  <c r="E133" i="92"/>
  <c r="F133" i="92"/>
  <c r="G133" i="92"/>
  <c r="H133" i="92"/>
  <c r="I133" i="92"/>
  <c r="J133" i="92"/>
  <c r="K133" i="92"/>
  <c r="L133" i="92"/>
  <c r="M133" i="92"/>
  <c r="N133" i="92"/>
  <c r="O133" i="92"/>
  <c r="P133" i="92"/>
  <c r="Q133" i="92"/>
  <c r="R133" i="92"/>
  <c r="S133" i="92"/>
  <c r="T133" i="92"/>
  <c r="U133" i="92"/>
  <c r="V133" i="92"/>
  <c r="W133" i="92"/>
  <c r="X133" i="92"/>
  <c r="Y133" i="92"/>
  <c r="Z133" i="92"/>
  <c r="AA133" i="92"/>
  <c r="AB133" i="92"/>
  <c r="AC133" i="92"/>
  <c r="AD133" i="92"/>
  <c r="AE133" i="92"/>
  <c r="AF133" i="92"/>
  <c r="AG133" i="92"/>
  <c r="AH133" i="92"/>
  <c r="AI133" i="92"/>
  <c r="AJ133" i="92"/>
  <c r="AK133" i="92"/>
  <c r="AL133" i="92"/>
  <c r="AM133" i="92"/>
  <c r="AN133" i="92"/>
  <c r="AO133" i="92"/>
  <c r="G134" i="92"/>
  <c r="K134" i="92"/>
  <c r="O134" i="92"/>
  <c r="S134" i="92"/>
  <c r="W134" i="92"/>
  <c r="AA134" i="92"/>
  <c r="AE134" i="92"/>
  <c r="AI134" i="92"/>
  <c r="AM134" i="92"/>
  <c r="D135" i="92"/>
  <c r="E135" i="92"/>
  <c r="F135" i="92"/>
  <c r="G135" i="92"/>
  <c r="H135" i="92"/>
  <c r="I135" i="92"/>
  <c r="J135" i="92"/>
  <c r="K135" i="92"/>
  <c r="L135" i="92"/>
  <c r="M135" i="92"/>
  <c r="N135" i="92"/>
  <c r="O135" i="92"/>
  <c r="P135" i="92"/>
  <c r="Q135" i="92"/>
  <c r="R135" i="92"/>
  <c r="S135" i="92"/>
  <c r="T135" i="92"/>
  <c r="U135" i="92"/>
  <c r="V135" i="92"/>
  <c r="W135" i="92"/>
  <c r="X135" i="92"/>
  <c r="Y135" i="92"/>
  <c r="Z135" i="92"/>
  <c r="AA135" i="92"/>
  <c r="AB135" i="92"/>
  <c r="AC135" i="92"/>
  <c r="AD135" i="92"/>
  <c r="AE135" i="92"/>
  <c r="AF135" i="92"/>
  <c r="AG135" i="92"/>
  <c r="AH135" i="92"/>
  <c r="AI135" i="92"/>
  <c r="AJ135" i="92"/>
  <c r="AK135" i="92"/>
  <c r="AL135" i="92"/>
  <c r="AM135" i="92"/>
  <c r="AN135" i="92"/>
  <c r="AO135" i="92"/>
  <c r="D136" i="92"/>
  <c r="E136" i="92"/>
  <c r="F136" i="92"/>
  <c r="G136" i="92"/>
  <c r="H136" i="92"/>
  <c r="I136" i="92"/>
  <c r="J136" i="92"/>
  <c r="K136" i="92"/>
  <c r="L136" i="92"/>
  <c r="M136" i="92"/>
  <c r="N136" i="92"/>
  <c r="O136" i="92"/>
  <c r="P136" i="92"/>
  <c r="Q136" i="92"/>
  <c r="R136" i="92"/>
  <c r="S136" i="92"/>
  <c r="T136" i="92"/>
  <c r="U136" i="92"/>
  <c r="V136" i="92"/>
  <c r="W136" i="92"/>
  <c r="X136" i="92"/>
  <c r="Y136" i="92"/>
  <c r="Z136" i="92"/>
  <c r="AA136" i="92"/>
  <c r="AB136" i="92"/>
  <c r="AC136" i="92"/>
  <c r="AD136" i="92"/>
  <c r="AE136" i="92"/>
  <c r="AF136" i="92"/>
  <c r="AG136" i="92"/>
  <c r="AH136" i="92"/>
  <c r="AI136" i="92"/>
  <c r="AJ136" i="92"/>
  <c r="AK136" i="92"/>
  <c r="AL136" i="92"/>
  <c r="AM136" i="92"/>
  <c r="AN136" i="92"/>
  <c r="AO136" i="92"/>
  <c r="Q10" i="91"/>
  <c r="Y10" i="91"/>
  <c r="Q11" i="91"/>
  <c r="Y11" i="91"/>
  <c r="Q12" i="91"/>
  <c r="Y12" i="91"/>
  <c r="Q13" i="91"/>
  <c r="Y13" i="91"/>
  <c r="Q14" i="91"/>
  <c r="Y14" i="91"/>
  <c r="Q15" i="91"/>
  <c r="Y15" i="91"/>
  <c r="Q16" i="91"/>
  <c r="Y16" i="91"/>
  <c r="Q17" i="91"/>
  <c r="Y17" i="91"/>
  <c r="Q18" i="91"/>
  <c r="Y18" i="91"/>
  <c r="Q19" i="91"/>
  <c r="Y19" i="91"/>
  <c r="Q20" i="91"/>
  <c r="Y20" i="91"/>
  <c r="Q21" i="91"/>
  <c r="Y21" i="91"/>
  <c r="Q22" i="91"/>
  <c r="Y22" i="91"/>
  <c r="Q23" i="91"/>
  <c r="Y23" i="91"/>
  <c r="Q24" i="91"/>
  <c r="Y24" i="91"/>
  <c r="D25" i="91"/>
  <c r="E25" i="91"/>
  <c r="F25" i="91"/>
  <c r="G25" i="91"/>
  <c r="H25" i="91"/>
  <c r="I25" i="91"/>
  <c r="J25" i="91"/>
  <c r="K25" i="91"/>
  <c r="L25" i="91"/>
  <c r="M25" i="91"/>
  <c r="N25" i="91"/>
  <c r="O25" i="91"/>
  <c r="P25" i="91"/>
  <c r="Q25" i="91"/>
  <c r="R25" i="91"/>
  <c r="S25" i="91"/>
  <c r="T25" i="91"/>
  <c r="U25" i="91"/>
  <c r="V25" i="91"/>
  <c r="W25" i="91"/>
  <c r="X25" i="91"/>
  <c r="Z25" i="91"/>
  <c r="Q26" i="91"/>
  <c r="Y26" i="91"/>
  <c r="Q27" i="91"/>
  <c r="Y27" i="91"/>
  <c r="Q29" i="91"/>
  <c r="Y29" i="91"/>
  <c r="Q30" i="91"/>
  <c r="Y30" i="91"/>
  <c r="Q31" i="91"/>
  <c r="Y31" i="91"/>
  <c r="Q32" i="91"/>
  <c r="Y32" i="91"/>
  <c r="Q33" i="91"/>
  <c r="Y33" i="91"/>
  <c r="Q34" i="91"/>
  <c r="Y34" i="91"/>
  <c r="Q35" i="91"/>
  <c r="Y35" i="91"/>
  <c r="Q36" i="91"/>
  <c r="Y36" i="91"/>
  <c r="Q37" i="91"/>
  <c r="Y37" i="91"/>
  <c r="Q38" i="91"/>
  <c r="Y38" i="91"/>
  <c r="Q39" i="91"/>
  <c r="Y39" i="91"/>
  <c r="Q40" i="91"/>
  <c r="Y40" i="91"/>
  <c r="Q41" i="91"/>
  <c r="Y41" i="91"/>
  <c r="Q42" i="91"/>
  <c r="Y42" i="91"/>
  <c r="Q43" i="91"/>
  <c r="Y43" i="91"/>
  <c r="D44" i="91"/>
  <c r="E44" i="91"/>
  <c r="F44" i="91"/>
  <c r="G44" i="91"/>
  <c r="H44" i="91"/>
  <c r="I44" i="91"/>
  <c r="J44" i="91"/>
  <c r="K44" i="91"/>
  <c r="L44" i="91"/>
  <c r="M44" i="91"/>
  <c r="N44" i="91"/>
  <c r="O44" i="91"/>
  <c r="P44" i="91"/>
  <c r="R44" i="91"/>
  <c r="S44" i="91"/>
  <c r="T44" i="91"/>
  <c r="U44" i="91"/>
  <c r="V44" i="91"/>
  <c r="W44" i="91"/>
  <c r="X44" i="91"/>
  <c r="Z44" i="91"/>
  <c r="Q45" i="91"/>
  <c r="Y45" i="91"/>
  <c r="Q46" i="91"/>
  <c r="Y46" i="91"/>
  <c r="Q49" i="91"/>
  <c r="Y49" i="91"/>
  <c r="Q50" i="91"/>
  <c r="Y50" i="91"/>
  <c r="Q51" i="91"/>
  <c r="Y51" i="91"/>
  <c r="Q53" i="91"/>
  <c r="Y53" i="91"/>
  <c r="Q54" i="91"/>
  <c r="Y54" i="91"/>
  <c r="Q55" i="91"/>
  <c r="Y55" i="91"/>
  <c r="Q56" i="91"/>
  <c r="Y56" i="91"/>
  <c r="Q57" i="91"/>
  <c r="Y57" i="91"/>
  <c r="Q58" i="91"/>
  <c r="Y58" i="91"/>
  <c r="Q59" i="91"/>
  <c r="Y59" i="91"/>
  <c r="Q60" i="91"/>
  <c r="Y60" i="91"/>
  <c r="Q61" i="91"/>
  <c r="Y61" i="91"/>
  <c r="Q62" i="91"/>
  <c r="Y62" i="91"/>
  <c r="Q63" i="91"/>
  <c r="Y63" i="91"/>
  <c r="Q64" i="91"/>
  <c r="Y64" i="91"/>
  <c r="Q65" i="91"/>
  <c r="Y65" i="91"/>
  <c r="Q66" i="91"/>
  <c r="Y66" i="91"/>
  <c r="Q67" i="91"/>
  <c r="Y67" i="91"/>
  <c r="D68" i="91"/>
  <c r="E68" i="91"/>
  <c r="F68" i="91"/>
  <c r="G68" i="91"/>
  <c r="H68" i="91"/>
  <c r="I68" i="91"/>
  <c r="J68" i="91"/>
  <c r="K68" i="91"/>
  <c r="L68" i="91"/>
  <c r="M68" i="91"/>
  <c r="N68" i="91"/>
  <c r="O68" i="91"/>
  <c r="P68" i="91"/>
  <c r="R68" i="91"/>
  <c r="S68" i="91"/>
  <c r="T68" i="91"/>
  <c r="U68" i="91"/>
  <c r="V68" i="91"/>
  <c r="W68" i="91"/>
  <c r="X68" i="91"/>
  <c r="Z68" i="91"/>
  <c r="Q69" i="91"/>
  <c r="Y69" i="91"/>
  <c r="Q70" i="91"/>
  <c r="Y70" i="91"/>
  <c r="Q72" i="91"/>
  <c r="Y72" i="91"/>
  <c r="Q73" i="91"/>
  <c r="Y73" i="91"/>
  <c r="Q74" i="91"/>
  <c r="Y74" i="91"/>
  <c r="Q76" i="91"/>
  <c r="Y76" i="91"/>
  <c r="Q77" i="91"/>
  <c r="Y77" i="91"/>
  <c r="Q78" i="91"/>
  <c r="Y78" i="91"/>
  <c r="Q79" i="91"/>
  <c r="Y79" i="91"/>
  <c r="Q80" i="91"/>
  <c r="Y80" i="91"/>
  <c r="Q81" i="91"/>
  <c r="Y81" i="91"/>
  <c r="Q82" i="91"/>
  <c r="Y82" i="91"/>
  <c r="Q83" i="91"/>
  <c r="Y83" i="91"/>
  <c r="Q84" i="91"/>
  <c r="Y84" i="91"/>
  <c r="Q85" i="91"/>
  <c r="Y85" i="91"/>
  <c r="Q86" i="91"/>
  <c r="Y86" i="91"/>
  <c r="Q87" i="91"/>
  <c r="Y87" i="91"/>
  <c r="Q88" i="91"/>
  <c r="Y88" i="91"/>
  <c r="Q89" i="91"/>
  <c r="Y89" i="91"/>
  <c r="Q90" i="91"/>
  <c r="Y90" i="91"/>
  <c r="D91" i="91"/>
  <c r="E91" i="91"/>
  <c r="F91" i="91"/>
  <c r="G91" i="91"/>
  <c r="H91" i="91"/>
  <c r="I91" i="91"/>
  <c r="J91" i="91"/>
  <c r="K91" i="91"/>
  <c r="L91" i="91"/>
  <c r="M91" i="91"/>
  <c r="N91" i="91"/>
  <c r="O91" i="91"/>
  <c r="P91" i="91"/>
  <c r="R91" i="91"/>
  <c r="S91" i="91"/>
  <c r="T91" i="91"/>
  <c r="U91" i="91"/>
  <c r="V91" i="91"/>
  <c r="W91" i="91"/>
  <c r="X91" i="91"/>
  <c r="Z91" i="91"/>
  <c r="Q92" i="91"/>
  <c r="Y92" i="91"/>
  <c r="Q93" i="91"/>
  <c r="Y93" i="91"/>
  <c r="Q96" i="91"/>
  <c r="Y96" i="91"/>
  <c r="Q97" i="91"/>
  <c r="Y97" i="91"/>
  <c r="Q98" i="91"/>
  <c r="Y98" i="91"/>
  <c r="Q99" i="91"/>
  <c r="Y99" i="91"/>
  <c r="Q100" i="91"/>
  <c r="Y100" i="91"/>
  <c r="Q101" i="91"/>
  <c r="Y101" i="91"/>
  <c r="Q102" i="91"/>
  <c r="Y102" i="91"/>
  <c r="Q103" i="91"/>
  <c r="Y103" i="91"/>
  <c r="Q104" i="91"/>
  <c r="Y104" i="91"/>
  <c r="Q105" i="91"/>
  <c r="Y105" i="91"/>
  <c r="Q106" i="91"/>
  <c r="Y106" i="91"/>
  <c r="Q107" i="91"/>
  <c r="Y107" i="91"/>
  <c r="Q108" i="91"/>
  <c r="Y108" i="91"/>
  <c r="Q109" i="91"/>
  <c r="Y109" i="91"/>
  <c r="Q110" i="91"/>
  <c r="Y110" i="91"/>
  <c r="D111" i="91"/>
  <c r="E111" i="91"/>
  <c r="F111" i="91"/>
  <c r="G111" i="91"/>
  <c r="H111" i="91"/>
  <c r="I111" i="91"/>
  <c r="J111" i="91"/>
  <c r="K111" i="91"/>
  <c r="L111" i="91"/>
  <c r="M111" i="91"/>
  <c r="N111" i="91"/>
  <c r="O111" i="91"/>
  <c r="P111" i="91"/>
  <c r="R111" i="91"/>
  <c r="S111" i="91"/>
  <c r="S133" i="91" s="1"/>
  <c r="T111" i="91"/>
  <c r="U111" i="91"/>
  <c r="U133" i="91" s="1"/>
  <c r="V111" i="91"/>
  <c r="W111" i="91"/>
  <c r="W133" i="91" s="1"/>
  <c r="X111" i="91"/>
  <c r="Z111" i="91"/>
  <c r="Q112" i="91"/>
  <c r="Y112" i="91"/>
  <c r="Q113" i="91"/>
  <c r="Y113" i="91"/>
  <c r="Q115" i="91"/>
  <c r="Y115" i="91"/>
  <c r="Q116" i="91"/>
  <c r="Y116" i="91"/>
  <c r="Q117" i="91"/>
  <c r="Y117" i="91"/>
  <c r="Q118" i="91"/>
  <c r="Y118" i="91"/>
  <c r="Q119" i="91"/>
  <c r="Y119" i="91"/>
  <c r="Q120" i="91"/>
  <c r="Y120" i="91"/>
  <c r="Q121" i="91"/>
  <c r="Y121" i="91"/>
  <c r="Q122" i="91"/>
  <c r="Y122" i="91"/>
  <c r="Q123" i="91"/>
  <c r="Y123" i="91"/>
  <c r="Q124" i="91"/>
  <c r="Y124" i="91"/>
  <c r="Q125" i="91"/>
  <c r="Y125" i="91"/>
  <c r="Q126" i="91"/>
  <c r="Y126" i="91"/>
  <c r="Q127" i="91"/>
  <c r="Y127" i="91"/>
  <c r="Q128" i="91"/>
  <c r="Y128" i="91"/>
  <c r="Q129" i="91"/>
  <c r="Y129" i="91"/>
  <c r="D130" i="91"/>
  <c r="E130" i="91"/>
  <c r="E133" i="91" s="1"/>
  <c r="F130" i="91"/>
  <c r="G130" i="91"/>
  <c r="G133" i="91" s="1"/>
  <c r="H130" i="91"/>
  <c r="I130" i="91"/>
  <c r="I133" i="91" s="1"/>
  <c r="J130" i="91"/>
  <c r="K130" i="91"/>
  <c r="K133" i="91" s="1"/>
  <c r="L130" i="91"/>
  <c r="M130" i="91"/>
  <c r="M133" i="91" s="1"/>
  <c r="N130" i="91"/>
  <c r="O130" i="91"/>
  <c r="O133" i="91" s="1"/>
  <c r="P130" i="91"/>
  <c r="R130" i="91"/>
  <c r="S130" i="91"/>
  <c r="T130" i="91"/>
  <c r="U130" i="91"/>
  <c r="V130" i="91"/>
  <c r="W130" i="91"/>
  <c r="X130" i="91"/>
  <c r="Z130" i="91"/>
  <c r="Q131" i="91"/>
  <c r="Y131" i="91"/>
  <c r="Q132" i="91"/>
  <c r="Y132" i="91"/>
  <c r="D133" i="91"/>
  <c r="F133" i="91"/>
  <c r="H133" i="91"/>
  <c r="J133" i="91"/>
  <c r="L133" i="91"/>
  <c r="N133" i="91"/>
  <c r="P133" i="91"/>
  <c r="R133" i="91"/>
  <c r="T133" i="91"/>
  <c r="V133" i="91"/>
  <c r="V135" i="91" s="1"/>
  <c r="X133" i="91"/>
  <c r="Z133" i="91"/>
  <c r="E135" i="91"/>
  <c r="G135" i="91"/>
  <c r="I135" i="91"/>
  <c r="K135" i="91"/>
  <c r="M135" i="91"/>
  <c r="O135" i="91"/>
  <c r="T135" i="91"/>
  <c r="W135" i="91"/>
  <c r="X135" i="91"/>
  <c r="Z135" i="91"/>
  <c r="D136" i="91"/>
  <c r="E136" i="91"/>
  <c r="F136" i="91"/>
  <c r="G136" i="91"/>
  <c r="H136" i="91"/>
  <c r="I136" i="91"/>
  <c r="J136" i="91"/>
  <c r="K136" i="91"/>
  <c r="L136" i="91"/>
  <c r="M136" i="91"/>
  <c r="N136" i="91"/>
  <c r="O136" i="91"/>
  <c r="P136" i="91"/>
  <c r="Q136" i="91"/>
  <c r="R136" i="91"/>
  <c r="S136" i="91"/>
  <c r="T136" i="91"/>
  <c r="U136" i="91"/>
  <c r="V136" i="91"/>
  <c r="W136" i="91"/>
  <c r="X136" i="91"/>
  <c r="Y136" i="91"/>
  <c r="Z136" i="91"/>
  <c r="D137" i="91"/>
  <c r="E137" i="91"/>
  <c r="F137" i="91"/>
  <c r="G137" i="91"/>
  <c r="H137" i="91"/>
  <c r="I137" i="91"/>
  <c r="J137" i="91"/>
  <c r="K137" i="91"/>
  <c r="L137" i="91"/>
  <c r="M137" i="91"/>
  <c r="N137" i="91"/>
  <c r="O137" i="91"/>
  <c r="P137" i="91"/>
  <c r="R137" i="91"/>
  <c r="S137" i="91"/>
  <c r="T137" i="91"/>
  <c r="U137" i="91"/>
  <c r="V137" i="91"/>
  <c r="W137" i="91"/>
  <c r="X137" i="91"/>
  <c r="Z137" i="91"/>
  <c r="Z10" i="90"/>
  <c r="Z11" i="90"/>
  <c r="Z12" i="90"/>
  <c r="Z13" i="90"/>
  <c r="Z14" i="90"/>
  <c r="Z15" i="90"/>
  <c r="Z16" i="90"/>
  <c r="Z17" i="90"/>
  <c r="Z18" i="90"/>
  <c r="Z19" i="90"/>
  <c r="Z20" i="90"/>
  <c r="Z21" i="90"/>
  <c r="Z22" i="90"/>
  <c r="Z23" i="90"/>
  <c r="Z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Z26" i="90"/>
  <c r="Z27" i="90"/>
  <c r="Z29" i="90"/>
  <c r="Z30" i="90"/>
  <c r="Z31" i="90"/>
  <c r="Z32" i="90"/>
  <c r="Z33" i="90"/>
  <c r="Z34" i="90"/>
  <c r="Z35" i="90"/>
  <c r="Z36" i="90"/>
  <c r="Z37" i="90"/>
  <c r="Z38" i="90"/>
  <c r="Z39" i="90"/>
  <c r="Z40" i="90"/>
  <c r="Z41" i="90"/>
  <c r="Z42" i="90"/>
  <c r="Z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Z45" i="90"/>
  <c r="Z46" i="90"/>
  <c r="Z47" i="90"/>
  <c r="AA47" i="91" s="1"/>
  <c r="Z49" i="90"/>
  <c r="Z50" i="90"/>
  <c r="Z51" i="90"/>
  <c r="Z53" i="90"/>
  <c r="Z54" i="90"/>
  <c r="Z55" i="90"/>
  <c r="Z56" i="90"/>
  <c r="Z57" i="90"/>
  <c r="Z58" i="90"/>
  <c r="Z59" i="90"/>
  <c r="Z60" i="90"/>
  <c r="Z61" i="90"/>
  <c r="Z62" i="90"/>
  <c r="Z63" i="90"/>
  <c r="Z64" i="90"/>
  <c r="Z65" i="90"/>
  <c r="Z66" i="90"/>
  <c r="Z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9" i="90"/>
  <c r="Z70" i="90"/>
  <c r="Z72" i="90"/>
  <c r="Z73" i="90"/>
  <c r="Z74" i="90"/>
  <c r="Z76" i="90"/>
  <c r="Z77" i="90"/>
  <c r="Z78" i="90"/>
  <c r="Z79" i="90"/>
  <c r="Z80" i="90"/>
  <c r="Z81" i="90"/>
  <c r="Z82" i="90"/>
  <c r="Z83" i="90"/>
  <c r="Z84" i="90"/>
  <c r="Z85" i="90"/>
  <c r="Z86" i="90"/>
  <c r="Z87" i="90"/>
  <c r="Z88" i="90"/>
  <c r="Z89" i="90"/>
  <c r="Z90" i="90"/>
  <c r="D91" i="90"/>
  <c r="E91" i="90"/>
  <c r="F91" i="90"/>
  <c r="G91" i="90"/>
  <c r="H91" i="90"/>
  <c r="I91" i="90"/>
  <c r="J91" i="90"/>
  <c r="K91" i="90"/>
  <c r="L91" i="90"/>
  <c r="M91" i="90"/>
  <c r="N91" i="90"/>
  <c r="O91" i="90"/>
  <c r="P91" i="90"/>
  <c r="Q91" i="90"/>
  <c r="R91" i="90"/>
  <c r="S91" i="90"/>
  <c r="T91" i="90"/>
  <c r="U91" i="90"/>
  <c r="V91" i="90"/>
  <c r="W91" i="90"/>
  <c r="X91" i="90"/>
  <c r="Y91" i="90"/>
  <c r="Z92" i="90"/>
  <c r="Z93" i="90"/>
  <c r="Z96" i="90"/>
  <c r="Z97" i="90"/>
  <c r="Z98" i="90"/>
  <c r="Z99" i="90"/>
  <c r="Z100" i="90"/>
  <c r="Z101" i="90"/>
  <c r="Z102" i="90"/>
  <c r="Z103" i="90"/>
  <c r="Z104" i="90"/>
  <c r="Z105" i="90"/>
  <c r="Z106" i="90"/>
  <c r="Z107" i="90"/>
  <c r="Z108" i="90"/>
  <c r="Z109" i="90"/>
  <c r="Z110" i="90"/>
  <c r="D111" i="90"/>
  <c r="E111" i="90"/>
  <c r="Z111" i="90" s="1"/>
  <c r="F111" i="90"/>
  <c r="G111" i="90"/>
  <c r="H111" i="90"/>
  <c r="I111" i="90"/>
  <c r="J111" i="90"/>
  <c r="K111" i="90"/>
  <c r="L111" i="90"/>
  <c r="M111" i="90"/>
  <c r="N111" i="90"/>
  <c r="O111" i="90"/>
  <c r="P111" i="90"/>
  <c r="Q111" i="90"/>
  <c r="R111" i="90"/>
  <c r="S111" i="90"/>
  <c r="T111" i="90"/>
  <c r="U111" i="90"/>
  <c r="V111" i="90"/>
  <c r="W111" i="90"/>
  <c r="X111" i="90"/>
  <c r="Y111" i="90"/>
  <c r="Z112" i="90"/>
  <c r="Z113" i="90"/>
  <c r="Z115" i="90"/>
  <c r="Z116" i="90"/>
  <c r="Z117" i="90"/>
  <c r="Z118" i="90"/>
  <c r="Z119" i="90"/>
  <c r="Z120" i="90"/>
  <c r="Z121" i="90"/>
  <c r="Z122" i="90"/>
  <c r="Z123" i="90"/>
  <c r="Z124" i="90"/>
  <c r="Z125" i="90"/>
  <c r="Z126" i="90"/>
  <c r="Z127" i="90"/>
  <c r="Z128" i="90"/>
  <c r="Z129" i="90"/>
  <c r="D130" i="90"/>
  <c r="E130" i="90"/>
  <c r="Z130" i="90" s="1"/>
  <c r="F130" i="90"/>
  <c r="G130" i="90"/>
  <c r="G133" i="90" s="1"/>
  <c r="G134" i="90" s="1"/>
  <c r="H130" i="90"/>
  <c r="I130" i="90"/>
  <c r="I133" i="90" s="1"/>
  <c r="I134" i="90" s="1"/>
  <c r="J130" i="90"/>
  <c r="K130" i="90"/>
  <c r="K133" i="90" s="1"/>
  <c r="K134" i="90" s="1"/>
  <c r="L130" i="90"/>
  <c r="M130" i="90"/>
  <c r="M133" i="90" s="1"/>
  <c r="M134" i="90" s="1"/>
  <c r="N130" i="90"/>
  <c r="O130" i="90"/>
  <c r="O133" i="90" s="1"/>
  <c r="O134" i="90" s="1"/>
  <c r="P130" i="90"/>
  <c r="Q130" i="90"/>
  <c r="Q133" i="90" s="1"/>
  <c r="Q134" i="90" s="1"/>
  <c r="R130" i="90"/>
  <c r="S130" i="90"/>
  <c r="S133" i="90" s="1"/>
  <c r="S134" i="90" s="1"/>
  <c r="T130" i="90"/>
  <c r="U130" i="90"/>
  <c r="U133" i="90" s="1"/>
  <c r="U134" i="90" s="1"/>
  <c r="V130" i="90"/>
  <c r="W130" i="90"/>
  <c r="W133" i="90" s="1"/>
  <c r="X130" i="90"/>
  <c r="Y130" i="90"/>
  <c r="Y133" i="90" s="1"/>
  <c r="Y134" i="90" s="1"/>
  <c r="Z131" i="90"/>
  <c r="Z132" i="90"/>
  <c r="D133" i="90"/>
  <c r="F133" i="90"/>
  <c r="H133" i="90"/>
  <c r="J133" i="90"/>
  <c r="L133" i="90"/>
  <c r="N133" i="90"/>
  <c r="P133" i="90"/>
  <c r="R133" i="90"/>
  <c r="T133" i="90"/>
  <c r="V133" i="90"/>
  <c r="X133" i="90"/>
  <c r="D134" i="90"/>
  <c r="F134" i="90"/>
  <c r="H134" i="90"/>
  <c r="J134" i="90"/>
  <c r="L134" i="90"/>
  <c r="N134" i="90"/>
  <c r="P134" i="90"/>
  <c r="R134" i="90"/>
  <c r="T134" i="90"/>
  <c r="V134" i="90"/>
  <c r="X134" i="90"/>
  <c r="D135" i="90"/>
  <c r="E135" i="90"/>
  <c r="Z135" i="90" s="1"/>
  <c r="F135" i="90"/>
  <c r="G135" i="90"/>
  <c r="H135" i="90"/>
  <c r="I135" i="90"/>
  <c r="J135" i="90"/>
  <c r="K135" i="90"/>
  <c r="L135" i="90"/>
  <c r="M135" i="90"/>
  <c r="N135" i="90"/>
  <c r="O135" i="90"/>
  <c r="P135" i="90"/>
  <c r="Q135" i="90"/>
  <c r="R135" i="90"/>
  <c r="S135" i="90"/>
  <c r="T135" i="90"/>
  <c r="U135" i="90"/>
  <c r="V135" i="90"/>
  <c r="W135" i="90"/>
  <c r="X135" i="90"/>
  <c r="Y135" i="90"/>
  <c r="D136" i="90"/>
  <c r="E136" i="90"/>
  <c r="F136" i="90"/>
  <c r="G136" i="90"/>
  <c r="H136" i="90"/>
  <c r="I136" i="90"/>
  <c r="J136" i="90"/>
  <c r="K136" i="90"/>
  <c r="L136" i="90"/>
  <c r="M136" i="90"/>
  <c r="N136" i="90"/>
  <c r="O136" i="90"/>
  <c r="P136" i="90"/>
  <c r="Q136" i="90"/>
  <c r="R136" i="90"/>
  <c r="S136" i="90"/>
  <c r="T136" i="90"/>
  <c r="U136" i="90"/>
  <c r="V136" i="90"/>
  <c r="W136" i="90"/>
  <c r="X136" i="90"/>
  <c r="Y136" i="90"/>
  <c r="Z136" i="90"/>
  <c r="M10" i="30"/>
  <c r="AA10" i="91" s="1"/>
  <c r="M11" i="30"/>
  <c r="AA11" i="91" s="1"/>
  <c r="M12" i="30"/>
  <c r="AA12" i="91" s="1"/>
  <c r="M13" i="30"/>
  <c r="AA13" i="91" s="1"/>
  <c r="M14" i="30"/>
  <c r="AA14" i="91" s="1"/>
  <c r="M15" i="30"/>
  <c r="AA15" i="91" s="1"/>
  <c r="M16" i="30"/>
  <c r="AA16" i="91" s="1"/>
  <c r="M17" i="30"/>
  <c r="AA17" i="91" s="1"/>
  <c r="M18" i="30"/>
  <c r="AA18" i="91" s="1"/>
  <c r="M19" i="30"/>
  <c r="AA19" i="91" s="1"/>
  <c r="M20" i="30"/>
  <c r="AA20" i="91" s="1"/>
  <c r="M21" i="30"/>
  <c r="AA21" i="91" s="1"/>
  <c r="M22" i="30"/>
  <c r="AA22" i="91" s="1"/>
  <c r="M23" i="30"/>
  <c r="AA23" i="91" s="1"/>
  <c r="M24" i="30"/>
  <c r="AA24" i="91" s="1"/>
  <c r="D25" i="30"/>
  <c r="E25" i="30"/>
  <c r="F25" i="30"/>
  <c r="G25" i="30"/>
  <c r="H25" i="30"/>
  <c r="I25" i="30"/>
  <c r="J25" i="30"/>
  <c r="K25" i="30"/>
  <c r="L25" i="30"/>
  <c r="M25" i="30" s="1"/>
  <c r="M26" i="30"/>
  <c r="AA26" i="91" s="1"/>
  <c r="M27" i="30"/>
  <c r="AA27" i="91" s="1"/>
  <c r="M29" i="30"/>
  <c r="AA29" i="91" s="1"/>
  <c r="M30" i="30"/>
  <c r="AA30" i="91" s="1"/>
  <c r="M31" i="30"/>
  <c r="AA31" i="91" s="1"/>
  <c r="M32" i="30"/>
  <c r="AA32" i="91" s="1"/>
  <c r="M33" i="30"/>
  <c r="AA33" i="91" s="1"/>
  <c r="M34" i="30"/>
  <c r="AA34" i="91" s="1"/>
  <c r="M35" i="30"/>
  <c r="AA35" i="91" s="1"/>
  <c r="M36" i="30"/>
  <c r="AA36" i="91" s="1"/>
  <c r="M37" i="30"/>
  <c r="AA37" i="91" s="1"/>
  <c r="M38" i="30"/>
  <c r="AA38" i="91" s="1"/>
  <c r="M39" i="30"/>
  <c r="AA39" i="91" s="1"/>
  <c r="M40" i="30"/>
  <c r="AA40" i="91" s="1"/>
  <c r="M41" i="30"/>
  <c r="AA41" i="91" s="1"/>
  <c r="M42" i="30"/>
  <c r="AA42" i="91" s="1"/>
  <c r="M43" i="30"/>
  <c r="AA43" i="91" s="1"/>
  <c r="D44" i="30"/>
  <c r="E44" i="30"/>
  <c r="F44" i="30"/>
  <c r="G44" i="30"/>
  <c r="H44" i="30"/>
  <c r="J44" i="30"/>
  <c r="K44" i="30"/>
  <c r="K134" i="30" s="1"/>
  <c r="L44" i="30"/>
  <c r="M45" i="30"/>
  <c r="AA45" i="91" s="1"/>
  <c r="M46" i="30"/>
  <c r="AA46" i="91" s="1"/>
  <c r="M49" i="30"/>
  <c r="AA49" i="91" s="1"/>
  <c r="M50" i="30"/>
  <c r="AA50" i="91" s="1"/>
  <c r="M51" i="30"/>
  <c r="AA51" i="91" s="1"/>
  <c r="M53" i="30"/>
  <c r="AA53" i="91" s="1"/>
  <c r="M54" i="30"/>
  <c r="AA54" i="91" s="1"/>
  <c r="M55" i="30"/>
  <c r="AA55" i="91" s="1"/>
  <c r="M56" i="30"/>
  <c r="AA56" i="91" s="1"/>
  <c r="M57" i="30"/>
  <c r="AA57" i="91" s="1"/>
  <c r="M58" i="30"/>
  <c r="AA58" i="91" s="1"/>
  <c r="M59" i="30"/>
  <c r="AA59" i="91" s="1"/>
  <c r="M60" i="30"/>
  <c r="AA60" i="91" s="1"/>
  <c r="M61" i="30"/>
  <c r="AA61" i="91" s="1"/>
  <c r="M62" i="30"/>
  <c r="AA62" i="91" s="1"/>
  <c r="M63" i="30"/>
  <c r="AA63" i="91" s="1"/>
  <c r="M64" i="30"/>
  <c r="AA64" i="91" s="1"/>
  <c r="M65" i="30"/>
  <c r="AA65" i="91" s="1"/>
  <c r="M66" i="30"/>
  <c r="AA66" i="91" s="1"/>
  <c r="M67" i="30"/>
  <c r="AA67" i="91" s="1"/>
  <c r="D68" i="30"/>
  <c r="E68" i="30"/>
  <c r="F68" i="30"/>
  <c r="G68" i="30"/>
  <c r="H68" i="30"/>
  <c r="I68" i="30"/>
  <c r="J68" i="30"/>
  <c r="K68" i="30"/>
  <c r="L68" i="30"/>
  <c r="M69" i="30"/>
  <c r="AA69" i="91" s="1"/>
  <c r="M70" i="30"/>
  <c r="AA70" i="91" s="1"/>
  <c r="M72" i="30"/>
  <c r="AA72" i="91" s="1"/>
  <c r="M73" i="30"/>
  <c r="AA73" i="91" s="1"/>
  <c r="M74" i="30"/>
  <c r="AA74" i="91" s="1"/>
  <c r="M76" i="30"/>
  <c r="AA76" i="91" s="1"/>
  <c r="M77" i="30"/>
  <c r="AA77" i="91" s="1"/>
  <c r="M78" i="30"/>
  <c r="AA78" i="91" s="1"/>
  <c r="M79" i="30"/>
  <c r="AA79" i="91" s="1"/>
  <c r="M80" i="30"/>
  <c r="AA80" i="91" s="1"/>
  <c r="M81" i="30"/>
  <c r="AA81" i="91" s="1"/>
  <c r="M82" i="30"/>
  <c r="AA82" i="91" s="1"/>
  <c r="M83" i="30"/>
  <c r="AA83" i="91" s="1"/>
  <c r="M84" i="30"/>
  <c r="AA84" i="91" s="1"/>
  <c r="M85" i="30"/>
  <c r="AA85" i="91" s="1"/>
  <c r="M86" i="30"/>
  <c r="AA86" i="91" s="1"/>
  <c r="M87" i="30"/>
  <c r="AA87" i="91" s="1"/>
  <c r="M88" i="30"/>
  <c r="AA88" i="91" s="1"/>
  <c r="M89" i="30"/>
  <c r="AA89" i="91" s="1"/>
  <c r="M90" i="30"/>
  <c r="AA90" i="91" s="1"/>
  <c r="D91" i="30"/>
  <c r="E91" i="30"/>
  <c r="E134" i="30" s="1"/>
  <c r="F91" i="30"/>
  <c r="G91" i="30"/>
  <c r="G134" i="30" s="1"/>
  <c r="H91" i="30"/>
  <c r="I91" i="30"/>
  <c r="I134" i="30" s="1"/>
  <c r="J91" i="30"/>
  <c r="K91" i="30"/>
  <c r="L91" i="30"/>
  <c r="M92" i="30"/>
  <c r="AA92" i="91" s="1"/>
  <c r="M93" i="30"/>
  <c r="AA93" i="91" s="1"/>
  <c r="M96" i="30"/>
  <c r="AA96" i="91" s="1"/>
  <c r="M97" i="30"/>
  <c r="AA97" i="91" s="1"/>
  <c r="M98" i="30"/>
  <c r="AA98" i="91" s="1"/>
  <c r="M99" i="30"/>
  <c r="AA99" i="91" s="1"/>
  <c r="M100" i="30"/>
  <c r="AA100" i="91" s="1"/>
  <c r="M101" i="30"/>
  <c r="AA101" i="91" s="1"/>
  <c r="M102" i="30"/>
  <c r="AA102" i="91" s="1"/>
  <c r="M103" i="30"/>
  <c r="AA103" i="91" s="1"/>
  <c r="M104" i="30"/>
  <c r="AA104" i="91" s="1"/>
  <c r="M105" i="30"/>
  <c r="AA105" i="91" s="1"/>
  <c r="M106" i="30"/>
  <c r="AA106" i="91" s="1"/>
  <c r="M107" i="30"/>
  <c r="AA107" i="91" s="1"/>
  <c r="M108" i="30"/>
  <c r="AA108" i="91" s="1"/>
  <c r="M109" i="30"/>
  <c r="AA109" i="91" s="1"/>
  <c r="M110" i="30"/>
  <c r="AA110" i="91" s="1"/>
  <c r="D111" i="30"/>
  <c r="E111" i="30"/>
  <c r="F111" i="30"/>
  <c r="G111" i="30"/>
  <c r="H111" i="30"/>
  <c r="I111" i="30"/>
  <c r="J111" i="30"/>
  <c r="K111" i="30"/>
  <c r="L111" i="30"/>
  <c r="M112" i="30"/>
  <c r="AA112" i="91" s="1"/>
  <c r="M113" i="30"/>
  <c r="AA113" i="91" s="1"/>
  <c r="M115" i="30"/>
  <c r="AA115" i="91" s="1"/>
  <c r="M116" i="30"/>
  <c r="AA116" i="91" s="1"/>
  <c r="M117" i="30"/>
  <c r="AA117" i="91" s="1"/>
  <c r="M118" i="30"/>
  <c r="AA118" i="91" s="1"/>
  <c r="M119" i="30"/>
  <c r="AA119" i="91" s="1"/>
  <c r="M120" i="30"/>
  <c r="AA120" i="91" s="1"/>
  <c r="M121" i="30"/>
  <c r="AA121" i="91" s="1"/>
  <c r="M122" i="30"/>
  <c r="AA122" i="91" s="1"/>
  <c r="M123" i="30"/>
  <c r="AA123" i="91" s="1"/>
  <c r="M124" i="30"/>
  <c r="AA124" i="91" s="1"/>
  <c r="M125" i="30"/>
  <c r="AA125" i="91" s="1"/>
  <c r="M126" i="30"/>
  <c r="AA126" i="91" s="1"/>
  <c r="M127" i="30"/>
  <c r="AA127" i="91" s="1"/>
  <c r="M128" i="30"/>
  <c r="AA128" i="91" s="1"/>
  <c r="M129" i="30"/>
  <c r="AA129" i="91" s="1"/>
  <c r="D130" i="30"/>
  <c r="E130" i="30"/>
  <c r="F130" i="30"/>
  <c r="G130" i="30"/>
  <c r="H130" i="30"/>
  <c r="I130" i="30"/>
  <c r="J130" i="30"/>
  <c r="K130" i="30"/>
  <c r="L130" i="30"/>
  <c r="M130" i="30"/>
  <c r="M131" i="30"/>
  <c r="AA131" i="91" s="1"/>
  <c r="M132" i="30"/>
  <c r="AA132" i="91" s="1"/>
  <c r="D133" i="30"/>
  <c r="E133" i="30"/>
  <c r="F133" i="30"/>
  <c r="G133" i="30"/>
  <c r="H133" i="30"/>
  <c r="I133" i="30"/>
  <c r="J133" i="30"/>
  <c r="K133" i="30"/>
  <c r="L133" i="30"/>
  <c r="D134" i="30"/>
  <c r="F134" i="30"/>
  <c r="H134" i="30"/>
  <c r="J134" i="30"/>
  <c r="L134" i="30"/>
  <c r="D135" i="30"/>
  <c r="E135" i="30"/>
  <c r="F135" i="30"/>
  <c r="G135" i="30"/>
  <c r="H135" i="30"/>
  <c r="I135" i="30"/>
  <c r="J135" i="30"/>
  <c r="K135" i="30"/>
  <c r="L135" i="30"/>
  <c r="D136" i="30"/>
  <c r="E136" i="30"/>
  <c r="F136" i="30"/>
  <c r="G136" i="30"/>
  <c r="H136" i="30"/>
  <c r="I136" i="30"/>
  <c r="J136" i="30"/>
  <c r="K136" i="30"/>
  <c r="L136" i="30"/>
  <c r="W134" i="90" l="1"/>
  <c r="M134" i="30"/>
  <c r="Y133" i="91"/>
  <c r="AN134" i="92"/>
  <c r="AL134" i="92"/>
  <c r="AJ134" i="92"/>
  <c r="AH134" i="92"/>
  <c r="AF134" i="92"/>
  <c r="AD134" i="92"/>
  <c r="AB134" i="92"/>
  <c r="Z134" i="92"/>
  <c r="X134" i="92"/>
  <c r="V134" i="92"/>
  <c r="T134" i="92"/>
  <c r="R134" i="92"/>
  <c r="P134" i="92"/>
  <c r="N134" i="92"/>
  <c r="L134" i="92"/>
  <c r="J134" i="92"/>
  <c r="H134" i="92"/>
  <c r="F134" i="92"/>
  <c r="D134" i="92"/>
  <c r="AS53" i="38"/>
  <c r="AS29" i="38"/>
  <c r="M111" i="30"/>
  <c r="M91" i="30"/>
  <c r="E133" i="90"/>
  <c r="E134" i="90" s="1"/>
  <c r="Z134" i="90" s="1"/>
  <c r="Z91" i="90"/>
  <c r="Z68" i="90"/>
  <c r="R135" i="91"/>
  <c r="Q133" i="91"/>
  <c r="P135" i="91"/>
  <c r="N135" i="91"/>
  <c r="L135" i="91"/>
  <c r="J135" i="91"/>
  <c r="H135" i="91"/>
  <c r="F135" i="91"/>
  <c r="D135" i="91"/>
  <c r="U135" i="91"/>
  <c r="S135" i="91"/>
  <c r="D55" i="38"/>
  <c r="AS55" i="38" s="1"/>
  <c r="AS52" i="38"/>
  <c r="Q130" i="91"/>
  <c r="Y25" i="91"/>
  <c r="M68" i="30"/>
  <c r="AA25" i="91"/>
  <c r="Q137" i="91"/>
  <c r="Q135" i="91"/>
  <c r="Y137" i="91"/>
  <c r="Y135" i="91"/>
  <c r="Y111" i="91"/>
  <c r="Q91" i="91"/>
  <c r="Y68" i="91"/>
  <c r="Q44" i="91"/>
  <c r="AA135" i="91"/>
  <c r="Y130" i="91"/>
  <c r="Q111" i="91"/>
  <c r="Y91" i="91"/>
  <c r="Q68" i="91"/>
  <c r="Y44" i="91"/>
  <c r="M135" i="30"/>
  <c r="AA136" i="91" s="1"/>
  <c r="M133" i="30"/>
  <c r="M136" i="30"/>
  <c r="AA137" i="91" s="1"/>
  <c r="M44" i="30"/>
  <c r="AA130" i="91"/>
  <c r="AA44" i="91"/>
  <c r="AA111" i="91"/>
  <c r="AA91" i="91"/>
  <c r="AA68" i="91"/>
  <c r="Z133" i="90" l="1"/>
  <c r="AA133" i="91" s="1"/>
</calcChain>
</file>

<file path=xl/sharedStrings.xml><?xml version="1.0" encoding="utf-8"?>
<sst xmlns="http://schemas.openxmlformats.org/spreadsheetml/2006/main" count="746" uniqueCount="112">
  <si>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</si>
  <si>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</si>
  <si>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</si>
  <si>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</si>
  <si>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</si>
  <si>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</si>
  <si>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</si>
  <si>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</si>
  <si>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</si>
  <si>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>with reporting dealers</t>
  </si>
  <si>
    <t>with other financial institutions</t>
  </si>
  <si>
    <t>with non-financial customers</t>
  </si>
  <si>
    <t>Table A2</t>
  </si>
  <si>
    <t>USD against</t>
  </si>
  <si>
    <t>Table A3</t>
  </si>
  <si>
    <t>Table A4</t>
  </si>
  <si>
    <t>Sold</t>
  </si>
  <si>
    <t>Bought</t>
  </si>
  <si>
    <t>TOTAL OTC OPTIONS</t>
  </si>
  <si>
    <t>TOTAL FX CONTRACTS</t>
  </si>
  <si>
    <t>OTC OPTIONS</t>
  </si>
  <si>
    <t>EUR</t>
  </si>
  <si>
    <t>EUR against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</si>
  <si>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</si>
  <si>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</si>
  <si>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</si>
  <si>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</si>
  <si>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</si>
  <si>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</si>
  <si>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</si>
  <si>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</si>
  <si>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</si>
  <si>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</si>
  <si>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</si>
  <si>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</si>
  <si>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</si>
  <si>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</si>
  <si>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</si>
  <si>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</si>
  <si>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</si>
  <si>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</si>
  <si>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</si>
  <si>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</si>
  <si>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Triennial Central Bank Survey</t>
  </si>
  <si>
    <t>TOTAL CURRENCY SWAPS</t>
  </si>
  <si>
    <t>TOTAL OTC OPTIONS SOLD</t>
  </si>
  <si>
    <t>TOTAL OTC OPTIONS BOUGHT</t>
  </si>
  <si>
    <t xml:space="preserve">         others</t>
  </si>
  <si>
    <t>TOTAL SPOT</t>
  </si>
  <si>
    <t>TOTAL OUTRIGHT FORWARDS</t>
  </si>
  <si>
    <t>TOTAL FOREIGN EXCHANGE SWAPS</t>
  </si>
  <si>
    <t>Turnover in April 2013</t>
  </si>
  <si>
    <t>Turnover in nominal or notional principal amounts in April 2013</t>
  </si>
  <si>
    <t xml:space="preserve">         local</t>
  </si>
  <si>
    <t xml:space="preserve">         cross-border</t>
  </si>
  <si>
    <t>Central Bank Survey of Foreign Exchange and Derivatives Market Activity</t>
  </si>
  <si>
    <t>MATURITIES FOREIGN EXCHANGE SWAPS</t>
  </si>
  <si>
    <t xml:space="preserve">MATURITIES OUTRIGHT FORWARDS </t>
  </si>
  <si>
    <t xml:space="preserve">     seven days or less</t>
  </si>
  <si>
    <t xml:space="preserve">     over seven days and up to one year</t>
  </si>
  <si>
    <t xml:space="preserve">     over one year</t>
  </si>
  <si>
    <t xml:space="preserve">         institutional investors</t>
  </si>
  <si>
    <t>of Foreign Exchange and Derivatives Market Activity</t>
  </si>
  <si>
    <t>CLP</t>
  </si>
  <si>
    <t>ARS</t>
  </si>
  <si>
    <t>BHD</t>
  </si>
  <si>
    <t>COP</t>
  </si>
  <si>
    <t>ILS</t>
  </si>
  <si>
    <t>LTL</t>
  </si>
  <si>
    <t>LVL</t>
  </si>
  <si>
    <t>MYR</t>
  </si>
  <si>
    <t>PEN</t>
  </si>
  <si>
    <t>SAR</t>
  </si>
  <si>
    <t>FORWARD RATE AGREEMENTS</t>
  </si>
  <si>
    <t>JPY against</t>
  </si>
  <si>
    <t xml:space="preserve">         non-reporting banks</t>
  </si>
  <si>
    <t xml:space="preserve">         official sector financial institutions</t>
  </si>
  <si>
    <t>Table B</t>
  </si>
  <si>
    <t>TOTAL FORWARD RATE AGREEMENTS</t>
  </si>
  <si>
    <t>TOTAL SWAPS</t>
  </si>
  <si>
    <t xml:space="preserve">         undistributed</t>
  </si>
  <si>
    <t>SPOT</t>
  </si>
  <si>
    <t>OUTRIGHT FORWARDS</t>
  </si>
  <si>
    <t>FOREIGN EXCHANGE SWAPS</t>
  </si>
  <si>
    <t>CURRENCY SWAPS</t>
  </si>
  <si>
    <t>o/w prime brokered</t>
  </si>
  <si>
    <t>o/w retail-driven</t>
  </si>
  <si>
    <t>BGN</t>
  </si>
  <si>
    <t>RON</t>
  </si>
  <si>
    <t>Other</t>
  </si>
  <si>
    <t>TRY</t>
  </si>
  <si>
    <t xml:space="preserve">         hedge funds and proprietary trading firms</t>
  </si>
  <si>
    <t>Table A1</t>
  </si>
  <si>
    <t>(in millions of USD)</t>
  </si>
  <si>
    <t>Other products</t>
  </si>
  <si>
    <t>o/w non-deliverable forwards</t>
  </si>
  <si>
    <t>Narodowy Bank Polski</t>
  </si>
  <si>
    <t>© Narodowy Bank Polski</t>
  </si>
  <si>
    <t>FOREIGN EXCHANGE CONTRACTS</t>
  </si>
  <si>
    <t>RESIDUAL</t>
  </si>
  <si>
    <t>GRAND TOTAL</t>
  </si>
  <si>
    <t>o/w related party trades</t>
  </si>
  <si>
    <t>Total turnover in listed currencies against all other currencies</t>
  </si>
  <si>
    <t>SINGLE-CURRENCY INTEREST RATE DERIVATIVES</t>
  </si>
  <si>
    <t>SWAPS</t>
  </si>
  <si>
    <t>TOTAL INTEREST RATE CONTRACTS</t>
  </si>
  <si>
    <t>The data may be reproduced provided that the source is quoted.</t>
  </si>
  <si>
    <t>In order to correct for double-counting, amounts reported under "with reporting dealers -- local" ought to be divided by two.</t>
  </si>
  <si>
    <t>The file contains data on turnover from all working days in April 2013.</t>
  </si>
  <si>
    <t>Daily average net turnover is obtained by dividing the amount of turnover (net of local inter-dealer double-counting) by the number of working days in April 2013, which was 21 for Poland.</t>
  </si>
  <si>
    <t>Financial System Department</t>
  </si>
  <si>
    <t>Świętokrzyska 11/21, 00-919 Warsaw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</si>
</sst>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\–#,##0;\–\ "/>
    <numFmt numFmtId="166" formatCode="0.000"/>
  </numFmts>
  <fonts count="45">
    <font>
      <sz val="9"/>
      <name val="Helvetica 65"/>
    </font>
    <font>
      <b/>
      <sz val="9"/>
      <name val="Helvetica 65"/>
    </font>
    <font>
      <sz val="9"/>
      <name val="Helvetica 65"/>
    </font>
    <font>
      <sz val="14"/>
      <name val="TimesNewRomanPS"/>
    </font>
    <font>
      <sz val="14"/>
      <name val="Helvetica 65"/>
    </font>
    <font>
      <sz val="11"/>
      <name val="Helvetica 65"/>
    </font>
    <font>
      <sz val="10"/>
      <name val="Arial"/>
      <family val="2"/>
      <charset val="238"/>
    </font>
    <font>
      <b/>
      <sz val="14"/>
      <name val="Arial"/>
      <family val="2"/>
    </font>
    <font>
      <sz val="8"/>
      <name val="Helvetica 65"/>
    </font>
    <font>
      <b/>
      <sz val="14"/>
      <color indexed="9"/>
      <name val="TimesNewRomanPS"/>
    </font>
    <font>
      <b/>
      <sz val="14"/>
      <color indexed="9"/>
      <name val="Arial"/>
      <family val="2"/>
    </font>
    <font>
      <b/>
      <sz val="16"/>
      <name val="TimesNewRomanPS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name val="Palatino Linotype"/>
      <family val="1"/>
      <charset val="238"/>
    </font>
    <font>
      <b/>
      <sz val="18"/>
      <color indexed="17"/>
      <name val="Palatino Linotype"/>
      <family val="1"/>
      <charset val="238"/>
    </font>
    <font>
      <b/>
      <sz val="16"/>
      <color indexed="17"/>
      <name val="Palatino Linotype"/>
      <family val="1"/>
      <charset val="238"/>
    </font>
    <font>
      <b/>
      <sz val="14"/>
      <color indexed="17"/>
      <name val="Palatino Linotype"/>
      <family val="1"/>
      <charset val="238"/>
    </font>
    <font>
      <sz val="10"/>
      <name val="Palatino Linotype"/>
      <family val="1"/>
      <charset val="238"/>
    </font>
    <font>
      <sz val="14"/>
      <name val="Palatino Linotype"/>
      <family val="1"/>
      <charset val="238"/>
    </font>
    <font>
      <b/>
      <sz val="16"/>
      <name val="Palatino Linotype"/>
      <family val="1"/>
      <charset val="238"/>
    </font>
    <font>
      <b/>
      <sz val="16"/>
      <name val="Arial"/>
      <family val="2"/>
      <charset val="238"/>
    </font>
    <font>
      <b/>
      <sz val="16"/>
      <color rgb="FF6E6E73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6E6E73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rgb="FF00695F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95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6" fillId="0" borderId="0"/>
    <xf numFmtId="0" fontId="28" fillId="0" borderId="0"/>
  </cellStyleXfs>
  <cellXfs count="241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/>
    <xf numFmtId="0" fontId="17" fillId="2" borderId="0" xfId="0" applyFont="1" applyFill="1" applyProtection="1">
      <protection locked="0"/>
    </xf>
    <xf numFmtId="0" fontId="18" fillId="2" borderId="0" xfId="0" quotePrefix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7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Protection="1">
      <protection locked="0"/>
    </xf>
    <xf numFmtId="0" fontId="13" fillId="2" borderId="0" xfId="0" applyFont="1" applyFill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/>
    <xf numFmtId="0" fontId="1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/>
    <xf numFmtId="0" fontId="13" fillId="0" borderId="0" xfId="0" quotePrefix="1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19" fillId="2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18" fillId="0" borderId="2" xfId="0" applyNumberFormat="1" applyFont="1" applyFill="1" applyBorder="1" applyAlignment="1" applyProtection="1">
      <alignment horizontal="center" vertical="top"/>
      <protection locked="0"/>
    </xf>
    <xf numFmtId="0" fontId="19" fillId="0" borderId="2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vertical="center"/>
    </xf>
    <xf numFmtId="0" fontId="19" fillId="0" borderId="2" xfId="0" quotePrefix="1" applyFont="1" applyFill="1" applyBorder="1" applyAlignment="1">
      <alignment vertical="center"/>
    </xf>
    <xf numFmtId="0" fontId="19" fillId="0" borderId="0" xfId="0" quotePrefix="1" applyFont="1" applyFill="1" applyAlignment="1">
      <alignment vertical="center"/>
    </xf>
    <xf numFmtId="0" fontId="20" fillId="0" borderId="6" xfId="0" applyFont="1" applyFill="1" applyBorder="1" applyAlignment="1"/>
    <xf numFmtId="1" fontId="24" fillId="0" borderId="6" xfId="0" applyNumberFormat="1" applyFont="1" applyFill="1" applyBorder="1" applyAlignment="1" applyProtection="1">
      <alignment horizontal="center" vertical="center"/>
      <protection locked="0"/>
    </xf>
    <xf numFmtId="1" fontId="24" fillId="0" borderId="6" xfId="0" applyNumberFormat="1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>
      <alignment vertical="center"/>
    </xf>
    <xf numFmtId="1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top"/>
    </xf>
    <xf numFmtId="3" fontId="20" fillId="0" borderId="3" xfId="0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protection locked="0"/>
    </xf>
    <xf numFmtId="0" fontId="20" fillId="0" borderId="3" xfId="0" applyFont="1" applyFill="1" applyBorder="1" applyAlignment="1"/>
    <xf numFmtId="165" fontId="20" fillId="0" borderId="2" xfId="0" applyNumberFormat="1" applyFont="1" applyFill="1" applyBorder="1" applyAlignment="1" applyProtection="1">
      <alignment horizontal="center" vertical="center"/>
      <protection locked="0"/>
    </xf>
    <xf numFmtId="165" fontId="20" fillId="0" borderId="6" xfId="0" applyNumberFormat="1" applyFont="1" applyFill="1" applyBorder="1" applyAlignment="1" applyProtection="1">
      <alignment horizontal="center" vertical="center"/>
      <protection locked="0"/>
    </xf>
    <xf numFmtId="165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/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165" fontId="2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20" fillId="0" borderId="3" xfId="0" applyNumberFormat="1" applyFont="1" applyFill="1" applyBorder="1" applyAlignment="1" applyProtection="1">
      <alignment horizontal="center"/>
    </xf>
    <xf numFmtId="165" fontId="20" fillId="0" borderId="3" xfId="0" applyNumberFormat="1" applyFont="1" applyFill="1" applyBorder="1" applyAlignment="1" applyProtection="1">
      <alignment horizontal="center"/>
      <protection locked="0"/>
    </xf>
    <xf numFmtId="165" fontId="20" fillId="0" borderId="3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 applyAlignment="1" applyProtection="1">
      <alignment horizontal="center"/>
      <protection locked="0"/>
    </xf>
    <xf numFmtId="1" fontId="20" fillId="0" borderId="8" xfId="0" applyNumberFormat="1" applyFont="1" applyFill="1" applyBorder="1" applyAlignment="1" applyProtection="1">
      <alignment horizontal="center" vertical="top"/>
      <protection locked="0"/>
    </xf>
    <xf numFmtId="1" fontId="20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/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 applyProtection="1">
      <alignment horizontal="center"/>
    </xf>
    <xf numFmtId="166" fontId="20" fillId="0" borderId="1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10" fillId="0" borderId="0" xfId="0" quotePrefix="1" applyFont="1" applyFill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2" xfId="0" quotePrefix="1" applyFont="1" applyFill="1" applyBorder="1" applyAlignment="1">
      <alignment vertical="center"/>
    </xf>
    <xf numFmtId="0" fontId="13" fillId="0" borderId="2" xfId="0" quotePrefix="1" applyFont="1" applyFill="1" applyBorder="1" applyAlignment="1"/>
    <xf numFmtId="0" fontId="13" fillId="0" borderId="0" xfId="0" quotePrefix="1" applyFont="1" applyFill="1" applyBorder="1" applyAlignment="1"/>
    <xf numFmtId="165" fontId="20" fillId="0" borderId="6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Alignment="1"/>
    <xf numFmtId="165" fontId="23" fillId="0" borderId="3" xfId="0" applyNumberFormat="1" applyFont="1" applyFill="1" applyBorder="1" applyAlignment="1" applyProtection="1">
      <alignment horizontal="center" vertical="center"/>
      <protection locked="0"/>
    </xf>
    <xf numFmtId="165" fontId="23" fillId="0" borderId="6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3" fillId="0" borderId="2" xfId="0" applyFont="1" applyFill="1" applyBorder="1" applyAlignment="1"/>
    <xf numFmtId="165" fontId="23" fillId="0" borderId="2" xfId="0" applyNumberFormat="1" applyFont="1" applyFill="1" applyBorder="1" applyAlignment="1" applyProtection="1">
      <alignment horizontal="center" vertical="center"/>
      <protection locked="0"/>
    </xf>
    <xf numFmtId="3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/>
    <xf numFmtId="3" fontId="20" fillId="0" borderId="2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/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3" fontId="20" fillId="0" borderId="2" xfId="0" applyNumberFormat="1" applyFont="1" applyFill="1" applyBorder="1" applyAlignment="1" applyProtection="1">
      <alignment horizontal="center"/>
    </xf>
    <xf numFmtId="3" fontId="20" fillId="0" borderId="6" xfId="0" applyNumberFormat="1" applyFont="1" applyFill="1" applyBorder="1" applyAlignment="1" applyProtection="1">
      <alignment horizontal="center"/>
    </xf>
    <xf numFmtId="165" fontId="20" fillId="0" borderId="3" xfId="0" applyNumberFormat="1" applyFont="1" applyFill="1" applyBorder="1" applyAlignment="1" applyProtection="1">
      <alignment horizontal="center" vertical="top"/>
      <protection locked="0"/>
    </xf>
    <xf numFmtId="165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165" fontId="23" fillId="0" borderId="2" xfId="0" applyNumberFormat="1" applyFont="1" applyFill="1" applyBorder="1" applyAlignment="1" applyProtection="1">
      <alignment horizont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top"/>
      <protection locked="0"/>
    </xf>
    <xf numFmtId="165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 locked="0"/>
    </xf>
    <xf numFmtId="0" fontId="18" fillId="0" borderId="0" xfId="0" quotePrefix="1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20" fillId="0" borderId="3" xfId="2" applyNumberFormat="1" applyFont="1" applyFill="1" applyBorder="1" applyAlignment="1" applyProtection="1">
      <alignment horizontal="center"/>
      <protection locked="0"/>
    </xf>
    <xf numFmtId="1" fontId="20" fillId="0" borderId="3" xfId="2" applyNumberFormat="1" applyFont="1" applyFill="1" applyBorder="1" applyAlignment="1" applyProtection="1">
      <alignment horizontal="center"/>
      <protection locked="0"/>
    </xf>
    <xf numFmtId="0" fontId="20" fillId="0" borderId="3" xfId="2" applyNumberFormat="1" applyFont="1" applyFill="1" applyBorder="1" applyAlignment="1" applyProtection="1">
      <alignment horizontal="center" vertical="center"/>
      <protection locked="0"/>
    </xf>
    <xf numFmtId="1" fontId="20" fillId="0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vertical="top"/>
    </xf>
    <xf numFmtId="165" fontId="20" fillId="0" borderId="5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Protection="1"/>
    <xf numFmtId="0" fontId="0" fillId="0" borderId="0" xfId="0" applyFill="1" applyProtection="1"/>
    <xf numFmtId="0" fontId="19" fillId="0" borderId="1" xfId="0" quotePrefix="1" applyFont="1" applyFill="1" applyBorder="1" applyAlignment="1">
      <alignment vertical="top"/>
    </xf>
    <xf numFmtId="165" fontId="20" fillId="0" borderId="9" xfId="0" applyNumberFormat="1" applyFont="1" applyFill="1" applyBorder="1" applyAlignment="1" applyProtection="1">
      <alignment horizontal="center" vertical="top"/>
      <protection locked="0"/>
    </xf>
    <xf numFmtId="165" fontId="20" fillId="0" borderId="7" xfId="0" applyNumberFormat="1" applyFont="1" applyFill="1" applyBorder="1" applyAlignment="1" applyProtection="1">
      <alignment horizontal="center" vertical="top"/>
      <protection locked="0"/>
    </xf>
    <xf numFmtId="1" fontId="20" fillId="0" borderId="9" xfId="0" applyNumberFormat="1" applyFont="1" applyFill="1" applyBorder="1" applyAlignment="1" applyProtection="1">
      <alignment horizontal="center" vertical="top"/>
      <protection locked="0"/>
    </xf>
    <xf numFmtId="0" fontId="20" fillId="0" borderId="1" xfId="0" applyFont="1" applyFill="1" applyBorder="1" applyAlignment="1" applyProtection="1">
      <alignment vertical="top"/>
      <protection locked="0"/>
    </xf>
    <xf numFmtId="0" fontId="28" fillId="3" borderId="0" xfId="4" applyFill="1"/>
    <xf numFmtId="0" fontId="28" fillId="2" borderId="13" xfId="4" applyFill="1" applyBorder="1"/>
    <xf numFmtId="0" fontId="28" fillId="2" borderId="14" xfId="4" applyFill="1" applyBorder="1"/>
    <xf numFmtId="0" fontId="28" fillId="3" borderId="0" xfId="4" applyFont="1" applyFill="1"/>
    <xf numFmtId="0" fontId="20" fillId="0" borderId="6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Continuous" vertical="center" wrapText="1"/>
    </xf>
    <xf numFmtId="0" fontId="29" fillId="4" borderId="0" xfId="0" applyFont="1" applyFill="1" applyBorder="1" applyAlignment="1">
      <alignment horizontal="centerContinuous" wrapText="1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Continuous" vertical="center" wrapText="1"/>
    </xf>
    <xf numFmtId="0" fontId="26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</xf>
    <xf numFmtId="0" fontId="27" fillId="4" borderId="0" xfId="0" quotePrefix="1" applyFont="1" applyFill="1" applyBorder="1" applyAlignment="1" applyProtection="1">
      <alignment horizontal="center" vertical="center"/>
    </xf>
    <xf numFmtId="0" fontId="27" fillId="4" borderId="0" xfId="0" quotePrefix="1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29" fillId="4" borderId="0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0" xfId="0" quotePrefix="1" applyFont="1" applyFill="1" applyBorder="1" applyAlignment="1" applyProtection="1">
      <alignment horizontal="center" vertical="center"/>
    </xf>
    <xf numFmtId="0" fontId="28" fillId="4" borderId="0" xfId="4" applyFill="1"/>
    <xf numFmtId="0" fontId="28" fillId="4" borderId="0" xfId="4" applyFont="1" applyFill="1"/>
    <xf numFmtId="0" fontId="30" fillId="2" borderId="15" xfId="4" applyFont="1" applyFill="1" applyBorder="1" applyAlignment="1">
      <alignment horizontal="center"/>
    </xf>
    <xf numFmtId="0" fontId="30" fillId="2" borderId="0" xfId="4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2" borderId="0" xfId="4" applyFont="1" applyFill="1" applyBorder="1"/>
    <xf numFmtId="0" fontId="34" fillId="2" borderId="16" xfId="4" applyFont="1" applyFill="1" applyBorder="1"/>
    <xf numFmtId="0" fontId="6" fillId="2" borderId="15" xfId="4" applyFont="1" applyFill="1" applyBorder="1"/>
    <xf numFmtId="0" fontId="6" fillId="2" borderId="0" xfId="4" applyFont="1" applyFill="1" applyBorder="1"/>
    <xf numFmtId="0" fontId="6" fillId="2" borderId="16" xfId="4" applyFont="1" applyFill="1" applyBorder="1"/>
    <xf numFmtId="0" fontId="38" fillId="2" borderId="15" xfId="4" quotePrefix="1" applyFont="1" applyFill="1" applyBorder="1" applyAlignment="1">
      <alignment horizontal="center" vertical="center"/>
    </xf>
    <xf numFmtId="0" fontId="38" fillId="2" borderId="0" xfId="4" quotePrefix="1" applyFont="1" applyFill="1" applyBorder="1" applyAlignment="1">
      <alignment horizontal="center" vertical="center"/>
    </xf>
    <xf numFmtId="0" fontId="38" fillId="2" borderId="16" xfId="4" quotePrefix="1" applyFont="1" applyFill="1" applyBorder="1" applyAlignment="1">
      <alignment horizontal="center" vertical="center"/>
    </xf>
    <xf numFmtId="0" fontId="39" fillId="2" borderId="15" xfId="4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16" xfId="0" applyFont="1" applyFill="1" applyBorder="1" applyAlignment="1"/>
    <xf numFmtId="0" fontId="39" fillId="2" borderId="15" xfId="4" applyFont="1" applyFill="1" applyBorder="1" applyAlignment="1">
      <alignment horizontal="center" vertical="center"/>
    </xf>
    <xf numFmtId="0" fontId="6" fillId="2" borderId="16" xfId="0" applyFont="1" applyFill="1" applyBorder="1"/>
    <xf numFmtId="0" fontId="39" fillId="2" borderId="16" xfId="4" applyFont="1" applyFill="1" applyBorder="1" applyAlignment="1">
      <alignment horizontal="center" vertical="center"/>
    </xf>
    <xf numFmtId="0" fontId="40" fillId="2" borderId="15" xfId="4" applyFont="1" applyFill="1" applyBorder="1" applyAlignment="1">
      <alignment horizontal="center" vertical="center"/>
    </xf>
    <xf numFmtId="0" fontId="40" fillId="2" borderId="0" xfId="4" applyFont="1" applyFill="1" applyBorder="1" applyAlignment="1">
      <alignment horizontal="center" vertical="center"/>
    </xf>
    <xf numFmtId="0" fontId="40" fillId="2" borderId="16" xfId="4" applyFont="1" applyFill="1" applyBorder="1" applyAlignment="1">
      <alignment horizontal="center" vertical="center"/>
    </xf>
    <xf numFmtId="0" fontId="41" fillId="2" borderId="15" xfId="4" applyFont="1" applyFill="1" applyBorder="1" applyAlignment="1">
      <alignment horizontal="center" vertical="center"/>
    </xf>
    <xf numFmtId="0" fontId="42" fillId="2" borderId="0" xfId="4" applyFont="1" applyFill="1" applyBorder="1" applyAlignment="1">
      <alignment horizontal="center" vertical="center"/>
    </xf>
    <xf numFmtId="0" fontId="43" fillId="2" borderId="0" xfId="4" applyFont="1" applyFill="1" applyBorder="1" applyAlignment="1">
      <alignment horizontal="center" vertical="center"/>
    </xf>
    <xf numFmtId="0" fontId="41" fillId="2" borderId="16" xfId="4" applyFont="1" applyFill="1" applyBorder="1" applyAlignment="1">
      <alignment horizontal="center" vertical="center"/>
    </xf>
    <xf numFmtId="0" fontId="41" fillId="2" borderId="17" xfId="4" applyFont="1" applyFill="1" applyBorder="1" applyAlignment="1">
      <alignment horizontal="center" vertical="center"/>
    </xf>
    <xf numFmtId="0" fontId="43" fillId="2" borderId="18" xfId="4" applyFont="1" applyFill="1" applyBorder="1" applyAlignment="1">
      <alignment horizontal="center" vertical="center"/>
    </xf>
    <xf numFmtId="0" fontId="41" fillId="2" borderId="19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horizontal="left" vertical="center"/>
    </xf>
    <xf numFmtId="0" fontId="44" fillId="2" borderId="0" xfId="4" applyFont="1" applyFill="1" applyBorder="1" applyAlignment="1">
      <alignment horizontal="center" vertical="center"/>
    </xf>
    <xf numFmtId="0" fontId="42" fillId="2" borderId="0" xfId="4" applyFont="1" applyFill="1" applyBorder="1" applyAlignment="1">
      <alignment horizontal="left" vertical="center" indent="1"/>
    </xf>
    <xf numFmtId="0" fontId="40" fillId="2" borderId="0" xfId="4" applyFont="1" applyFill="1" applyBorder="1" applyAlignment="1">
      <alignment horizontal="left" vertical="center" indent="1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4" xfId="0" quotePrefix="1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22" xfId="0" applyFont="1" applyFill="1" applyBorder="1" applyAlignment="1" applyProtection="1">
      <alignment vertical="center"/>
      <protection locked="0"/>
    </xf>
    <xf numFmtId="0" fontId="29" fillId="4" borderId="25" xfId="0" applyFont="1" applyFill="1" applyBorder="1" applyAlignment="1" applyProtection="1">
      <alignment vertical="center"/>
      <protection locked="0"/>
    </xf>
    <xf numFmtId="0" fontId="37" fillId="2" borderId="15" xfId="4" applyFont="1" applyFill="1" applyBorder="1" applyAlignment="1"/>
    <xf numFmtId="0" fontId="37" fillId="2" borderId="0" xfId="4" applyFont="1" applyFill="1" applyBorder="1" applyAlignment="1"/>
    <xf numFmtId="0" fontId="37" fillId="2" borderId="16" xfId="4" applyFont="1" applyFill="1" applyBorder="1" applyAlignment="1"/>
    <xf numFmtId="0" fontId="6" fillId="2" borderId="0" xfId="0" applyFont="1" applyFill="1" applyBorder="1" applyAlignment="1">
      <alignment horizontal="left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35" fillId="2" borderId="15" xfId="4" quotePrefix="1" applyFont="1" applyFill="1" applyBorder="1" applyAlignment="1">
      <alignment horizontal="center" vertical="center"/>
    </xf>
    <xf numFmtId="0" fontId="35" fillId="2" borderId="0" xfId="4" applyFont="1" applyFill="1" applyBorder="1" applyAlignment="1">
      <alignment horizontal="center" vertical="center"/>
    </xf>
    <xf numFmtId="0" fontId="35" fillId="2" borderId="16" xfId="4" applyFont="1" applyFill="1" applyBorder="1" applyAlignment="1">
      <alignment horizontal="center" vertical="center"/>
    </xf>
    <xf numFmtId="0" fontId="36" fillId="2" borderId="15" xfId="4" applyFont="1" applyFill="1" applyBorder="1" applyAlignment="1">
      <alignment horizontal="center"/>
    </xf>
    <xf numFmtId="0" fontId="36" fillId="2" borderId="0" xfId="4" applyFont="1" applyFill="1" applyBorder="1" applyAlignment="1">
      <alignment horizontal="center"/>
    </xf>
    <xf numFmtId="0" fontId="38" fillId="2" borderId="15" xfId="4" applyFont="1" applyFill="1" applyBorder="1" applyAlignment="1">
      <alignment horizontal="center" vertical="center"/>
    </xf>
    <xf numFmtId="0" fontId="38" fillId="2" borderId="0" xfId="4" quotePrefix="1" applyFont="1" applyFill="1" applyBorder="1" applyAlignment="1">
      <alignment horizontal="center" vertical="center"/>
    </xf>
    <xf numFmtId="0" fontId="38" fillId="2" borderId="16" xfId="4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2" fillId="0" borderId="0" xfId="0" quotePrefix="1" applyFont="1" applyFill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22" fillId="0" borderId="0" xfId="0" quotePrefix="1" applyFont="1" applyFill="1" applyBorder="1" applyAlignment="1" applyProtection="1">
      <alignment horizontal="center" vertical="center" wrapText="1"/>
      <protection hidden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</cellXfs>
  <cellStyles count="5">
    <cellStyle name="Dezimal_Tabelle2" xfId="1"/>
    <cellStyle name="Dziesiętny" xfId="2" builtinId="3"/>
    <cellStyle name="Normal_2007 Turnover_NON_EU_Template_V.1.2" xfId="3"/>
    <cellStyle name="Normal_Book2 2" xfId="4"/>
    <cellStyle name="Normalny" xfId="0" builtinId="0"/>
  </cellStyles>
  <dxfs count="18"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22"/>
      </font>
      <fill>
        <patternFill>
          <bgColor indexed="6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6E73"/>
      <color rgb="FF0069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13029</xdr:rowOff>
    </xdr:from>
    <xdr:to>
      <xdr:col>4</xdr:col>
      <xdr:colOff>681990</xdr:colOff>
      <xdr:row>4</xdr:row>
      <xdr:rowOff>286857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27329"/>
          <a:ext cx="3048000" cy="98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workbookViewId="0"/>
  </sheetViews>
  <sheetFormatPr defaultColWidth="0" defaultRowHeight="0" customHeight="1" zeroHeight="1"/>
  <cols>
    <col min="1" max="1" width="1.7109375" style="148" customWidth="1"/>
    <col min="2" max="2" width="14.28515625" style="148" customWidth="1"/>
    <col min="3" max="11" width="10.7109375" style="148" customWidth="1"/>
    <col min="12" max="12" width="5.140625" style="148" customWidth="1"/>
    <col min="13" max="13" width="2" style="148" customWidth="1"/>
    <col min="14" max="16384" width="9.140625" style="148" hidden="1"/>
  </cols>
  <sheetData>
    <row r="1" spans="1:13" ht="9" customHeight="1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8.25" customHeight="1">
      <c r="A2" s="170"/>
      <c r="B2" s="217"/>
      <c r="C2" s="218"/>
      <c r="D2" s="218"/>
      <c r="E2" s="218"/>
      <c r="F2" s="218"/>
      <c r="G2" s="149"/>
      <c r="H2" s="149"/>
      <c r="I2" s="149"/>
      <c r="J2" s="149"/>
      <c r="K2" s="149"/>
      <c r="L2" s="150"/>
      <c r="M2" s="170"/>
    </row>
    <row r="3" spans="1:13" ht="24.6" customHeight="1">
      <c r="A3" s="170"/>
      <c r="B3" s="172"/>
      <c r="C3" s="173"/>
      <c r="D3" s="173"/>
      <c r="E3" s="173"/>
      <c r="F3" s="174"/>
      <c r="G3" s="175"/>
      <c r="H3" s="176"/>
      <c r="I3" s="177"/>
      <c r="J3" s="177"/>
      <c r="K3" s="177"/>
      <c r="L3" s="178"/>
      <c r="M3" s="170"/>
    </row>
    <row r="4" spans="1:13" ht="24.6" customHeight="1">
      <c r="A4" s="170"/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170"/>
    </row>
    <row r="5" spans="1:13" ht="24.6" customHeight="1">
      <c r="A5" s="170"/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178"/>
      <c r="M5" s="170"/>
    </row>
    <row r="6" spans="1:13" ht="20.100000000000001" customHeight="1">
      <c r="A6" s="170"/>
      <c r="B6" s="212"/>
      <c r="C6" s="213" t="s">
        <v>43</v>
      </c>
      <c r="D6" s="213"/>
      <c r="E6" s="213"/>
      <c r="F6" s="213"/>
      <c r="G6" s="213"/>
      <c r="H6" s="213"/>
      <c r="I6" s="213"/>
      <c r="J6" s="213"/>
      <c r="K6" s="213"/>
      <c r="L6" s="214"/>
      <c r="M6" s="170"/>
    </row>
    <row r="7" spans="1:13" ht="20.100000000000001" customHeight="1">
      <c r="A7" s="170"/>
      <c r="B7" s="212"/>
      <c r="C7" s="213" t="s">
        <v>62</v>
      </c>
      <c r="D7" s="213"/>
      <c r="E7" s="213"/>
      <c r="F7" s="213"/>
      <c r="G7" s="213"/>
      <c r="H7" s="213"/>
      <c r="I7" s="213"/>
      <c r="J7" s="213"/>
      <c r="K7" s="213"/>
      <c r="L7" s="214"/>
      <c r="M7" s="170"/>
    </row>
    <row r="8" spans="1:13" ht="20.100000000000001" customHeight="1">
      <c r="A8" s="170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1"/>
      <c r="M8" s="170"/>
    </row>
    <row r="9" spans="1:13" ht="20.100000000000001" customHeight="1">
      <c r="A9" s="170"/>
      <c r="B9" s="224" t="s">
        <v>51</v>
      </c>
      <c r="C9" s="225"/>
      <c r="D9" s="225"/>
      <c r="E9" s="225"/>
      <c r="F9" s="225"/>
      <c r="G9" s="225"/>
      <c r="H9" s="225"/>
      <c r="I9" s="225"/>
      <c r="J9" s="225"/>
      <c r="K9" s="225"/>
      <c r="L9" s="226"/>
      <c r="M9" s="170"/>
    </row>
    <row r="10" spans="1:13" ht="20.100000000000001" customHeight="1">
      <c r="A10" s="170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4"/>
      <c r="M10" s="170"/>
    </row>
    <row r="11" spans="1:13" s="151" customFormat="1" ht="25.15" customHeight="1">
      <c r="A11" s="170"/>
      <c r="B11" s="185"/>
      <c r="C11" s="201" t="s">
        <v>106</v>
      </c>
      <c r="D11" s="186"/>
      <c r="E11" s="186"/>
      <c r="F11" s="186"/>
      <c r="G11" s="186"/>
      <c r="H11" s="186"/>
      <c r="I11" s="186"/>
      <c r="J11" s="186"/>
      <c r="K11" s="186"/>
      <c r="L11" s="187"/>
      <c r="M11" s="171"/>
    </row>
    <row r="12" spans="1:13" s="151" customFormat="1" ht="25.15" customHeight="1">
      <c r="A12" s="170"/>
      <c r="B12" s="188"/>
      <c r="C12" s="215" t="s">
        <v>107</v>
      </c>
      <c r="D12" s="215"/>
      <c r="E12" s="215"/>
      <c r="F12" s="215"/>
      <c r="G12" s="215"/>
      <c r="H12" s="215"/>
      <c r="I12" s="215"/>
      <c r="J12" s="215"/>
      <c r="K12" s="215"/>
      <c r="L12" s="189"/>
      <c r="M12" s="171"/>
    </row>
    <row r="13" spans="1:13" ht="25.15" customHeight="1">
      <c r="A13" s="170"/>
      <c r="B13" s="188"/>
      <c r="C13" s="202" t="s">
        <v>108</v>
      </c>
      <c r="D13" s="203"/>
      <c r="E13" s="203"/>
      <c r="F13" s="203"/>
      <c r="G13" s="203"/>
      <c r="H13" s="203"/>
      <c r="I13" s="203"/>
      <c r="J13" s="203"/>
      <c r="K13" s="203"/>
      <c r="L13" s="190"/>
      <c r="M13" s="170"/>
    </row>
    <row r="14" spans="1:13" ht="25.15" customHeight="1">
      <c r="A14" s="170"/>
      <c r="B14" s="188"/>
      <c r="C14" s="216" t="s">
        <v>109</v>
      </c>
      <c r="D14" s="216"/>
      <c r="E14" s="216"/>
      <c r="F14" s="216"/>
      <c r="G14" s="216"/>
      <c r="H14" s="216"/>
      <c r="I14" s="216"/>
      <c r="J14" s="216"/>
      <c r="K14" s="216"/>
      <c r="L14" s="190"/>
      <c r="M14" s="170"/>
    </row>
    <row r="15" spans="1:13" ht="20.100000000000001" customHeight="1">
      <c r="A15" s="170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70"/>
    </row>
    <row r="16" spans="1:13" ht="15" customHeight="1">
      <c r="A16" s="170"/>
      <c r="B16" s="194"/>
      <c r="C16" s="204" t="s">
        <v>96</v>
      </c>
      <c r="D16" s="195"/>
      <c r="E16" s="195"/>
      <c r="F16" s="195"/>
      <c r="G16" s="195"/>
      <c r="H16" s="195"/>
      <c r="I16" s="196"/>
      <c r="J16" s="196"/>
      <c r="K16" s="196"/>
      <c r="L16" s="197"/>
      <c r="M16" s="170"/>
    </row>
    <row r="17" spans="1:13" ht="15" customHeight="1">
      <c r="A17" s="170"/>
      <c r="B17" s="194"/>
      <c r="C17" s="204" t="s">
        <v>110</v>
      </c>
      <c r="D17" s="195"/>
      <c r="E17" s="195"/>
      <c r="F17" s="195"/>
      <c r="G17" s="195"/>
      <c r="H17" s="195"/>
      <c r="I17" s="196"/>
      <c r="J17" s="196"/>
      <c r="K17" s="196"/>
      <c r="L17" s="197"/>
      <c r="M17" s="170"/>
    </row>
    <row r="18" spans="1:13" ht="15" customHeight="1">
      <c r="A18" s="170"/>
      <c r="B18" s="194"/>
      <c r="C18" s="204" t="s">
        <v>111</v>
      </c>
      <c r="D18" s="195"/>
      <c r="E18" s="195"/>
      <c r="F18" s="195"/>
      <c r="G18" s="195"/>
      <c r="H18" s="195"/>
      <c r="I18" s="196"/>
      <c r="J18" s="196"/>
      <c r="K18" s="196"/>
      <c r="L18" s="197"/>
      <c r="M18" s="170"/>
    </row>
    <row r="19" spans="1:13" ht="15" customHeight="1">
      <c r="A19" s="170"/>
      <c r="B19" s="194"/>
      <c r="C19" s="205" t="s">
        <v>97</v>
      </c>
      <c r="D19" s="195"/>
      <c r="E19" s="195"/>
      <c r="F19" s="195"/>
      <c r="G19" s="195"/>
      <c r="H19" s="195"/>
      <c r="I19" s="196"/>
      <c r="J19" s="196"/>
      <c r="K19" s="196"/>
      <c r="L19" s="197"/>
      <c r="M19" s="170"/>
    </row>
    <row r="20" spans="1:13" ht="8.25" customHeight="1" thickBot="1">
      <c r="A20" s="170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70"/>
    </row>
    <row r="21" spans="1:13" ht="7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 ht="12" hidden="1" customHeight="1"/>
    <row r="23" spans="1:13" ht="12" hidden="1" customHeight="1"/>
    <row r="24" spans="1:13" ht="12" hidden="1" customHeight="1"/>
    <row r="25" spans="1:13" ht="12" hidden="1" customHeight="1"/>
    <row r="26" spans="1:13" ht="12" hidden="1" customHeight="1"/>
    <row r="27" spans="1:13" ht="12" hidden="1" customHeight="1"/>
    <row r="28" spans="1:13" ht="12" hidden="1" customHeight="1"/>
    <row r="29" spans="1:13" ht="12" hidden="1" customHeight="1"/>
    <row r="30" spans="1:13" ht="12" hidden="1" customHeight="1"/>
    <row r="31" spans="1:13" ht="12" hidden="1" customHeight="1"/>
    <row r="32" spans="1:13" ht="12" hidden="1" customHeight="1"/>
    <row r="33" ht="12" hidden="1" customHeight="1"/>
    <row r="34" ht="12" hidden="1" customHeight="1"/>
    <row r="35" ht="12" hidden="1" customHeight="1"/>
    <row r="36" ht="12" hidden="1" customHeight="1"/>
    <row r="37" ht="12" hidden="1" customHeight="1"/>
    <row r="38" ht="12" hidden="1" customHeight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</sheetData>
  <mergeCells count="6">
    <mergeCell ref="C12:K12"/>
    <mergeCell ref="C14:K14"/>
    <mergeCell ref="B2:F2"/>
    <mergeCell ref="B4:L4"/>
    <mergeCell ref="B5:K5"/>
    <mergeCell ref="B9:L9"/>
  </mergeCells>
  <conditionalFormatting sqref="B4:L4">
    <cfRule type="expression" dxfId="17" priority="1" stopIfTrue="1">
      <formula>$B$4=""</formula>
    </cfRule>
    <cfRule type="expression" dxfId="16" priority="2" stopIfTrue="1">
      <formula>$B$4&lt;&gt;"&lt; REPORTING COUNTRY &gt;"</formula>
    </cfRule>
    <cfRule type="expression" dxfId="15" priority="3" stopIfTrue="1">
      <formula>$B$4="&lt; REPORTING COUNTRY &gt;"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B1:O139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2" zeroHeight="1"/>
  <cols>
    <col min="1" max="2" width="1.7109375" style="14" customWidth="1"/>
    <col min="3" max="3" width="50.7109375" style="14" customWidth="1"/>
    <col min="4" max="12" width="10.7109375" style="14" customWidth="1"/>
    <col min="13" max="13" width="10.7109375" style="17" customWidth="1"/>
    <col min="14" max="15" width="1.7109375" style="14" customWidth="1"/>
    <col min="16" max="16384" width="0" style="14" hidden="1"/>
  </cols>
  <sheetData>
    <row r="1" spans="2:15" s="13" customFormat="1" ht="20.100000000000001" customHeight="1">
      <c r="B1" s="79" t="s">
        <v>92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2"/>
      <c r="N1" s="81"/>
      <c r="O1" s="81"/>
    </row>
    <row r="2" spans="2:15" s="13" customFormat="1" ht="20.100000000000001" customHeight="1">
      <c r="B2" s="16"/>
      <c r="C2" s="227" t="s">
        <v>55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83"/>
      <c r="O2" s="83"/>
    </row>
    <row r="3" spans="2:15" s="13" customFormat="1" ht="20.100000000000001" customHeight="1">
      <c r="C3" s="227" t="s">
        <v>98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83"/>
      <c r="O3" s="83"/>
    </row>
    <row r="4" spans="2:15" s="13" customFormat="1" ht="20.100000000000001" customHeight="1">
      <c r="C4" s="227" t="s">
        <v>52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84"/>
      <c r="O4" s="84"/>
    </row>
    <row r="5" spans="2:15" s="13" customFormat="1" ht="20.100000000000001" customHeight="1">
      <c r="C5" s="227" t="s">
        <v>93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83"/>
      <c r="O5" s="85"/>
    </row>
    <row r="6" spans="2:15" s="13" customFormat="1" ht="39.950000000000003" customHeight="1">
      <c r="D6" s="229"/>
      <c r="E6" s="230"/>
      <c r="F6" s="230"/>
      <c r="G6" s="230"/>
      <c r="H6" s="230"/>
      <c r="I6" s="230"/>
      <c r="J6" s="230"/>
      <c r="K6" s="230"/>
      <c r="L6" s="230"/>
      <c r="M6" s="230"/>
      <c r="N6" s="81"/>
      <c r="O6" s="81"/>
    </row>
    <row r="7" spans="2:15" s="36" customFormat="1" ht="27.95" customHeight="1">
      <c r="B7" s="153"/>
      <c r="C7" s="154" t="s">
        <v>0</v>
      </c>
      <c r="D7" s="228" t="s">
        <v>1</v>
      </c>
      <c r="E7" s="228"/>
      <c r="F7" s="228"/>
      <c r="G7" s="228"/>
      <c r="H7" s="228"/>
      <c r="I7" s="228"/>
      <c r="J7" s="228"/>
      <c r="K7" s="228"/>
      <c r="L7" s="228"/>
      <c r="M7" s="228"/>
      <c r="N7" s="155"/>
      <c r="O7" s="86"/>
    </row>
    <row r="8" spans="2:15" s="36" customFormat="1" ht="27.95" customHeight="1">
      <c r="B8" s="153"/>
      <c r="C8" s="154"/>
      <c r="D8" s="156" t="s">
        <v>7</v>
      </c>
      <c r="E8" s="156" t="s">
        <v>6</v>
      </c>
      <c r="F8" s="156" t="s">
        <v>5</v>
      </c>
      <c r="G8" s="156" t="s">
        <v>21</v>
      </c>
      <c r="H8" s="156" t="s">
        <v>4</v>
      </c>
      <c r="I8" s="156" t="s">
        <v>3</v>
      </c>
      <c r="J8" s="156" t="s">
        <v>24</v>
      </c>
      <c r="K8" s="156" t="s">
        <v>2</v>
      </c>
      <c r="L8" s="157" t="s">
        <v>89</v>
      </c>
      <c r="M8" s="156" t="s">
        <v>8</v>
      </c>
      <c r="N8" s="155"/>
      <c r="O8" s="87"/>
    </row>
    <row r="9" spans="2:15" s="32" customFormat="1" ht="30" customHeight="1">
      <c r="B9" s="103"/>
      <c r="C9" s="28" t="s">
        <v>81</v>
      </c>
      <c r="D9" s="57"/>
      <c r="E9" s="57"/>
      <c r="F9" s="57"/>
      <c r="G9" s="57"/>
      <c r="H9" s="57"/>
      <c r="I9" s="57"/>
      <c r="J9" s="57"/>
      <c r="K9" s="57"/>
      <c r="L9" s="57"/>
      <c r="M9" s="53"/>
      <c r="N9" s="152"/>
      <c r="O9" s="88"/>
    </row>
    <row r="10" spans="2:15" s="36" customFormat="1" ht="17.100000000000001" customHeight="1">
      <c r="B10" s="89"/>
      <c r="C10" s="20" t="s">
        <v>9</v>
      </c>
      <c r="D10" s="57">
        <v>0.34974622376488296</v>
      </c>
      <c r="E10" s="57">
        <v>1.1025841427431091</v>
      </c>
      <c r="F10" s="57">
        <v>85.780905949601703</v>
      </c>
      <c r="G10" s="57">
        <v>11044.78189073734</v>
      </c>
      <c r="H10" s="57">
        <v>70.447960011750524</v>
      </c>
      <c r="I10" s="57">
        <v>8.2799364692698489</v>
      </c>
      <c r="J10" s="57">
        <v>9.0960766938371087</v>
      </c>
      <c r="K10" s="57">
        <v>1984.7842513654036</v>
      </c>
      <c r="L10" s="57">
        <v>51.977898052468099</v>
      </c>
      <c r="M10" s="53">
        <f>+SUM(D10:L10)</f>
        <v>13256.601249646177</v>
      </c>
      <c r="N10" s="54"/>
      <c r="O10" s="22"/>
    </row>
    <row r="11" spans="2:15" s="36" customFormat="1" ht="17.100000000000001" customHeight="1">
      <c r="B11" s="90"/>
      <c r="C11" s="25" t="s">
        <v>53</v>
      </c>
      <c r="D11" s="57">
        <v>0</v>
      </c>
      <c r="E11" s="57">
        <v>5.8885E-2</v>
      </c>
      <c r="F11" s="57">
        <v>34.60542772501077</v>
      </c>
      <c r="G11" s="57">
        <v>1228.2349455406118</v>
      </c>
      <c r="H11" s="57">
        <v>6.1472160000000002</v>
      </c>
      <c r="I11" s="57">
        <v>1.06111</v>
      </c>
      <c r="J11" s="57">
        <v>0</v>
      </c>
      <c r="K11" s="57">
        <v>109.50352193959839</v>
      </c>
      <c r="L11" s="57">
        <v>1.8041320000000001</v>
      </c>
      <c r="M11" s="53">
        <f t="shared" ref="M11:M78" si="0">+SUM(D11:L11)</f>
        <v>1381.4152382052212</v>
      </c>
      <c r="N11" s="54"/>
      <c r="O11" s="22"/>
    </row>
    <row r="12" spans="2:15" s="36" customFormat="1" ht="17.100000000000001" customHeight="1">
      <c r="B12" s="90"/>
      <c r="C12" s="25" t="s">
        <v>54</v>
      </c>
      <c r="D12" s="57">
        <v>0.34974622376488296</v>
      </c>
      <c r="E12" s="57">
        <v>1.043699142743109</v>
      </c>
      <c r="F12" s="57">
        <v>51.175478224590933</v>
      </c>
      <c r="G12" s="57">
        <v>9816.5469451967292</v>
      </c>
      <c r="H12" s="57">
        <v>64.300744011750524</v>
      </c>
      <c r="I12" s="57">
        <v>7.2188264692698496</v>
      </c>
      <c r="J12" s="57">
        <v>9.0960766938371087</v>
      </c>
      <c r="K12" s="57">
        <v>1875.2807294258052</v>
      </c>
      <c r="L12" s="57">
        <v>50.173766052468096</v>
      </c>
      <c r="M12" s="53">
        <f t="shared" si="0"/>
        <v>11875.186011440961</v>
      </c>
      <c r="N12" s="54"/>
      <c r="O12" s="22"/>
    </row>
    <row r="13" spans="2:15" s="36" customFormat="1" ht="30" customHeight="1">
      <c r="B13" s="89"/>
      <c r="C13" s="20" t="s">
        <v>10</v>
      </c>
      <c r="D13" s="57">
        <v>1.1026368067243597</v>
      </c>
      <c r="E13" s="57">
        <v>5.3253839719405693</v>
      </c>
      <c r="F13" s="57">
        <v>125.00688035476712</v>
      </c>
      <c r="G13" s="57">
        <v>6915.8201040059275</v>
      </c>
      <c r="H13" s="57">
        <v>148.48774707639365</v>
      </c>
      <c r="I13" s="57">
        <v>4.3212501200368756</v>
      </c>
      <c r="J13" s="57">
        <v>16.760734619200662</v>
      </c>
      <c r="K13" s="57">
        <v>2033.8282764699991</v>
      </c>
      <c r="L13" s="57">
        <v>315.9052609506129</v>
      </c>
      <c r="M13" s="53">
        <f t="shared" si="0"/>
        <v>9566.5582743756022</v>
      </c>
      <c r="N13" s="54"/>
      <c r="O13" s="22"/>
    </row>
    <row r="14" spans="2:15" s="36" customFormat="1" ht="17.100000000000001" customHeight="1">
      <c r="B14" s="89"/>
      <c r="C14" s="25" t="s">
        <v>53</v>
      </c>
      <c r="D14" s="57">
        <v>1.1026368067243597</v>
      </c>
      <c r="E14" s="57">
        <v>5.3253839719405693</v>
      </c>
      <c r="F14" s="57">
        <v>120.69373148992202</v>
      </c>
      <c r="G14" s="57">
        <v>4978.6330683236893</v>
      </c>
      <c r="H14" s="57">
        <v>136.40097117863007</v>
      </c>
      <c r="I14" s="57">
        <v>4.3212501200368756</v>
      </c>
      <c r="J14" s="57">
        <v>16.760734619200662</v>
      </c>
      <c r="K14" s="57">
        <v>1819.3309946099992</v>
      </c>
      <c r="L14" s="57">
        <v>311.20982695061292</v>
      </c>
      <c r="M14" s="53">
        <f t="shared" si="0"/>
        <v>7393.7785980707558</v>
      </c>
      <c r="N14" s="54"/>
      <c r="O14" s="22"/>
    </row>
    <row r="15" spans="2:15" s="36" customFormat="1" ht="17.100000000000001" customHeight="1">
      <c r="B15" s="89"/>
      <c r="C15" s="25" t="s">
        <v>54</v>
      </c>
      <c r="D15" s="57">
        <v>0</v>
      </c>
      <c r="E15" s="57">
        <v>0</v>
      </c>
      <c r="F15" s="57">
        <v>4.3131488648451022</v>
      </c>
      <c r="G15" s="57">
        <v>1937.1870356822385</v>
      </c>
      <c r="H15" s="57">
        <v>12.086775897763578</v>
      </c>
      <c r="I15" s="57">
        <v>0</v>
      </c>
      <c r="J15" s="57">
        <v>0</v>
      </c>
      <c r="K15" s="57">
        <v>214.49728185999996</v>
      </c>
      <c r="L15" s="57">
        <v>4.6954340000000006</v>
      </c>
      <c r="M15" s="53">
        <f t="shared" si="0"/>
        <v>2172.7796763048473</v>
      </c>
      <c r="N15" s="54"/>
      <c r="O15" s="22"/>
    </row>
    <row r="16" spans="2:15" s="32" customFormat="1" ht="30" customHeight="1">
      <c r="B16" s="91"/>
      <c r="C16" s="92" t="s">
        <v>75</v>
      </c>
      <c r="D16" s="49">
        <v>0.3123381739243597</v>
      </c>
      <c r="E16" s="49">
        <v>1.4509781038405696</v>
      </c>
      <c r="F16" s="49">
        <v>62.140323491146887</v>
      </c>
      <c r="G16" s="49">
        <v>2011.9774447760565</v>
      </c>
      <c r="H16" s="49">
        <v>22.69108200789795</v>
      </c>
      <c r="I16" s="49">
        <v>0.36149820167154534</v>
      </c>
      <c r="J16" s="49">
        <v>2.9160901222315019</v>
      </c>
      <c r="K16" s="49">
        <v>233.81100786000002</v>
      </c>
      <c r="L16" s="49">
        <v>6.9025841331170206</v>
      </c>
      <c r="M16" s="64">
        <f t="shared" si="0"/>
        <v>2342.5633468698866</v>
      </c>
      <c r="N16" s="93"/>
      <c r="O16" s="94"/>
    </row>
    <row r="17" spans="2:15" s="32" customFormat="1" ht="17.100000000000001" customHeight="1">
      <c r="B17" s="91"/>
      <c r="C17" s="92" t="s">
        <v>61</v>
      </c>
      <c r="D17" s="49">
        <v>0</v>
      </c>
      <c r="E17" s="49">
        <v>2.1200005482000002</v>
      </c>
      <c r="F17" s="49">
        <v>43.946326952437282</v>
      </c>
      <c r="G17" s="49">
        <v>4216.1783638234265</v>
      </c>
      <c r="H17" s="49">
        <v>35.642281686946987</v>
      </c>
      <c r="I17" s="49">
        <v>3.8155489183653302</v>
      </c>
      <c r="J17" s="49">
        <v>0.38848287486915994</v>
      </c>
      <c r="K17" s="49">
        <v>1463.5050974200001</v>
      </c>
      <c r="L17" s="49">
        <v>261.84177238042219</v>
      </c>
      <c r="M17" s="64">
        <f t="shared" si="0"/>
        <v>6027.4378746046677</v>
      </c>
      <c r="N17" s="93"/>
      <c r="O17" s="94"/>
    </row>
    <row r="18" spans="2:15" s="32" customFormat="1" ht="17.100000000000001" customHeight="1">
      <c r="B18" s="91"/>
      <c r="C18" s="92" t="s">
        <v>91</v>
      </c>
      <c r="D18" s="49">
        <v>0</v>
      </c>
      <c r="E18" s="49">
        <v>0</v>
      </c>
      <c r="F18" s="49">
        <v>0</v>
      </c>
      <c r="G18" s="49">
        <v>4.4967070000000002E-4</v>
      </c>
      <c r="H18" s="49">
        <v>0</v>
      </c>
      <c r="I18" s="49">
        <v>0</v>
      </c>
      <c r="J18" s="49">
        <v>0</v>
      </c>
      <c r="K18" s="49">
        <v>0</v>
      </c>
      <c r="L18" s="49">
        <v>6.7569602999999999E-3</v>
      </c>
      <c r="M18" s="64">
        <f t="shared" si="0"/>
        <v>7.2066309999999998E-3</v>
      </c>
      <c r="N18" s="93"/>
      <c r="O18" s="94"/>
    </row>
    <row r="19" spans="2:15" s="32" customFormat="1" ht="17.100000000000001" customHeight="1">
      <c r="B19" s="91"/>
      <c r="C19" s="92" t="s">
        <v>76</v>
      </c>
      <c r="D19" s="49">
        <v>3.8603000000000005E-2</v>
      </c>
      <c r="E19" s="49">
        <v>0.114804</v>
      </c>
      <c r="F19" s="49">
        <v>0.74397500000000005</v>
      </c>
      <c r="G19" s="49">
        <v>51.960197324199996</v>
      </c>
      <c r="H19" s="49">
        <v>6.1370490000000002</v>
      </c>
      <c r="I19" s="49">
        <v>0</v>
      </c>
      <c r="J19" s="49">
        <v>0.93115499999999995</v>
      </c>
      <c r="K19" s="49">
        <v>11.847682000000001</v>
      </c>
      <c r="L19" s="49">
        <v>3.5668519999999999</v>
      </c>
      <c r="M19" s="64">
        <f t="shared" si="0"/>
        <v>75.340317324199987</v>
      </c>
      <c r="N19" s="93"/>
      <c r="O19" s="94"/>
    </row>
    <row r="20" spans="2:15" s="32" customFormat="1" ht="17.100000000000001" customHeight="1">
      <c r="B20" s="91"/>
      <c r="C20" s="95" t="s">
        <v>47</v>
      </c>
      <c r="D20" s="49">
        <v>0.75169563279999996</v>
      </c>
      <c r="E20" s="49">
        <v>1.6396013199000001</v>
      </c>
      <c r="F20" s="49">
        <v>18.176253910582954</v>
      </c>
      <c r="G20" s="49">
        <v>635.70364840744526</v>
      </c>
      <c r="H20" s="49">
        <v>84.017333380948713</v>
      </c>
      <c r="I20" s="49">
        <v>0.144203</v>
      </c>
      <c r="J20" s="49">
        <v>12.525006622099998</v>
      </c>
      <c r="K20" s="49">
        <v>324.66449018999981</v>
      </c>
      <c r="L20" s="49">
        <v>43.587295476873685</v>
      </c>
      <c r="M20" s="64">
        <f>+SUM(D20:L20)</f>
        <v>1121.2095279406501</v>
      </c>
      <c r="N20" s="93"/>
      <c r="O20" s="94"/>
    </row>
    <row r="21" spans="2:15" s="32" customFormat="1" ht="17.100000000000001" customHeight="1">
      <c r="B21" s="91"/>
      <c r="C21" s="95" t="s">
        <v>80</v>
      </c>
      <c r="D21" s="49"/>
      <c r="E21" s="49"/>
      <c r="F21" s="49"/>
      <c r="G21" s="49"/>
      <c r="H21" s="49"/>
      <c r="I21" s="49"/>
      <c r="J21" s="49"/>
      <c r="K21" s="49"/>
      <c r="L21" s="49"/>
      <c r="M21" s="64">
        <f t="shared" si="0"/>
        <v>0</v>
      </c>
      <c r="N21" s="93"/>
      <c r="O21" s="94"/>
    </row>
    <row r="22" spans="2:15" s="32" customFormat="1" ht="24.95" customHeight="1">
      <c r="B22" s="91"/>
      <c r="C22" s="24" t="s">
        <v>11</v>
      </c>
      <c r="D22" s="49">
        <v>2.3281239474988742</v>
      </c>
      <c r="E22" s="49">
        <v>8.5759436593694485</v>
      </c>
      <c r="F22" s="49">
        <v>927.93573261124448</v>
      </c>
      <c r="G22" s="49">
        <v>9438.4193831142293</v>
      </c>
      <c r="H22" s="49">
        <v>267.40791997676644</v>
      </c>
      <c r="I22" s="49">
        <v>9.4106110697190779</v>
      </c>
      <c r="J22" s="49">
        <v>42.30496988386804</v>
      </c>
      <c r="K22" s="49">
        <v>3322.7343175816759</v>
      </c>
      <c r="L22" s="49">
        <v>184.42196155598941</v>
      </c>
      <c r="M22" s="64">
        <f t="shared" si="0"/>
        <v>14203.538963400359</v>
      </c>
      <c r="N22" s="93"/>
      <c r="O22" s="94"/>
    </row>
    <row r="23" spans="2:15" s="99" customFormat="1" ht="17.100000000000001" customHeight="1">
      <c r="B23" s="38"/>
      <c r="C23" s="25" t="s">
        <v>53</v>
      </c>
      <c r="D23" s="57">
        <v>2.113762161453641</v>
      </c>
      <c r="E23" s="96">
        <v>8.0008736593694483</v>
      </c>
      <c r="F23" s="96">
        <v>926.51093177445205</v>
      </c>
      <c r="G23" s="96">
        <v>9367.5873613995846</v>
      </c>
      <c r="H23" s="96">
        <v>239.53322830654551</v>
      </c>
      <c r="I23" s="96">
        <v>9.257141012219078</v>
      </c>
      <c r="J23" s="96">
        <v>42.21423388386804</v>
      </c>
      <c r="K23" s="96">
        <v>3285.4823909216757</v>
      </c>
      <c r="L23" s="96">
        <v>182.86095176270479</v>
      </c>
      <c r="M23" s="53">
        <f t="shared" si="0"/>
        <v>14063.56087488187</v>
      </c>
      <c r="N23" s="97"/>
      <c r="O23" s="98"/>
    </row>
    <row r="24" spans="2:15" s="36" customFormat="1" ht="17.100000000000001" customHeight="1">
      <c r="B24" s="90"/>
      <c r="C24" s="25" t="s">
        <v>54</v>
      </c>
      <c r="D24" s="57">
        <v>0.21436178604523295</v>
      </c>
      <c r="E24" s="57">
        <v>0.57507000000000008</v>
      </c>
      <c r="F24" s="57">
        <v>1.4248008367924532</v>
      </c>
      <c r="G24" s="57">
        <v>70.832021714644128</v>
      </c>
      <c r="H24" s="57">
        <v>27.874691670220916</v>
      </c>
      <c r="I24" s="57">
        <v>0.15347005750000001</v>
      </c>
      <c r="J24" s="57">
        <v>9.0735999999999997E-2</v>
      </c>
      <c r="K24" s="57">
        <v>37.251926660000002</v>
      </c>
      <c r="L24" s="57">
        <v>1.5610097932846223</v>
      </c>
      <c r="M24" s="53">
        <f t="shared" si="0"/>
        <v>139.97808851848737</v>
      </c>
      <c r="N24" s="54"/>
      <c r="O24" s="22"/>
    </row>
    <row r="25" spans="2:15" s="32" customFormat="1" ht="30" customHeight="1">
      <c r="B25" s="100"/>
      <c r="C25" s="24" t="s">
        <v>48</v>
      </c>
      <c r="D25" s="61">
        <f>+SUM(D22,D13,D10)</f>
        <v>3.7805069779881171</v>
      </c>
      <c r="E25" s="61">
        <f t="shared" ref="E25:L25" si="1">+SUM(E22,E13,E10)</f>
        <v>15.003911774053126</v>
      </c>
      <c r="F25" s="61">
        <f t="shared" si="1"/>
        <v>1138.7235189156133</v>
      </c>
      <c r="G25" s="61">
        <f t="shared" si="1"/>
        <v>27399.021377857498</v>
      </c>
      <c r="H25" s="61">
        <f t="shared" si="1"/>
        <v>486.34362706491061</v>
      </c>
      <c r="I25" s="61">
        <f t="shared" si="1"/>
        <v>22.011797659025802</v>
      </c>
      <c r="J25" s="61">
        <f t="shared" si="1"/>
        <v>68.161781196905807</v>
      </c>
      <c r="K25" s="61">
        <f t="shared" si="1"/>
        <v>7341.3468454170779</v>
      </c>
      <c r="L25" s="61">
        <f t="shared" si="1"/>
        <v>552.30512055907036</v>
      </c>
      <c r="M25" s="64">
        <f t="shared" si="0"/>
        <v>37026.698487422138</v>
      </c>
      <c r="N25" s="93"/>
      <c r="O25" s="94"/>
    </row>
    <row r="26" spans="2:15" s="99" customFormat="1" ht="17.100000000000001" customHeight="1">
      <c r="B26" s="38"/>
      <c r="C26" s="39" t="s">
        <v>85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101">
        <f t="shared" si="0"/>
        <v>0</v>
      </c>
      <c r="N26" s="97"/>
      <c r="O26" s="98"/>
    </row>
    <row r="27" spans="2:15" s="99" customFormat="1" ht="17.100000000000001" customHeight="1">
      <c r="B27" s="40"/>
      <c r="C27" s="41" t="s">
        <v>86</v>
      </c>
      <c r="D27" s="102">
        <v>1.0974483641964998</v>
      </c>
      <c r="E27" s="102">
        <v>2.1162963632463967</v>
      </c>
      <c r="F27" s="102">
        <v>33.585378950513793</v>
      </c>
      <c r="G27" s="102">
        <v>175.60980836807943</v>
      </c>
      <c r="H27" s="102">
        <v>32.05897225064389</v>
      </c>
      <c r="I27" s="102">
        <v>2.7166626163068877</v>
      </c>
      <c r="J27" s="102">
        <v>2.3328252936725233</v>
      </c>
      <c r="K27" s="102">
        <v>171.05782037999998</v>
      </c>
      <c r="L27" s="102">
        <v>7.0296745060912347</v>
      </c>
      <c r="M27" s="101">
        <f>+SUM(D27:L27)</f>
        <v>427.60488709275063</v>
      </c>
      <c r="N27" s="97"/>
      <c r="O27" s="98"/>
    </row>
    <row r="28" spans="2:15" s="32" customFormat="1" ht="30" customHeight="1">
      <c r="B28" s="103"/>
      <c r="C28" s="28" t="s">
        <v>82</v>
      </c>
      <c r="D28" s="49"/>
      <c r="E28" s="49"/>
      <c r="F28" s="49"/>
      <c r="G28" s="49"/>
      <c r="H28" s="49"/>
      <c r="I28" s="49"/>
      <c r="J28" s="49"/>
      <c r="K28" s="49"/>
      <c r="L28" s="49"/>
      <c r="M28" s="104"/>
      <c r="N28" s="105"/>
      <c r="O28" s="106"/>
    </row>
    <row r="29" spans="2:15" s="36" customFormat="1" ht="17.100000000000001" customHeight="1">
      <c r="B29" s="89"/>
      <c r="C29" s="20" t="s">
        <v>9</v>
      </c>
      <c r="D29" s="57">
        <v>0</v>
      </c>
      <c r="E29" s="57">
        <v>0</v>
      </c>
      <c r="F29" s="57">
        <v>1.1081650000000001</v>
      </c>
      <c r="G29" s="57">
        <v>160.79206463822575</v>
      </c>
      <c r="H29" s="57">
        <v>0.60032364480480849</v>
      </c>
      <c r="I29" s="57">
        <v>0</v>
      </c>
      <c r="J29" s="57">
        <v>5.4810999999999999E-2</v>
      </c>
      <c r="K29" s="57">
        <v>77.395458439999999</v>
      </c>
      <c r="L29" s="57">
        <v>5.533078207596553</v>
      </c>
      <c r="M29" s="53">
        <f t="shared" si="0"/>
        <v>245.48390093062713</v>
      </c>
      <c r="N29" s="54"/>
      <c r="O29" s="22"/>
    </row>
    <row r="30" spans="2:15" s="36" customFormat="1" ht="17.100000000000001" customHeight="1">
      <c r="B30" s="90"/>
      <c r="C30" s="25" t="s">
        <v>53</v>
      </c>
      <c r="D30" s="57">
        <v>0</v>
      </c>
      <c r="E30" s="57">
        <v>0</v>
      </c>
      <c r="F30" s="57">
        <v>1.1081650000000001</v>
      </c>
      <c r="G30" s="57">
        <v>10.189342999999999</v>
      </c>
      <c r="H30" s="57">
        <v>0.56905399999999995</v>
      </c>
      <c r="I30" s="57">
        <v>0</v>
      </c>
      <c r="J30" s="57">
        <v>5.4810999999999999E-2</v>
      </c>
      <c r="K30" s="57">
        <v>5.7833009999999998</v>
      </c>
      <c r="L30" s="57">
        <v>0.115948</v>
      </c>
      <c r="M30" s="53">
        <f t="shared" si="0"/>
        <v>17.820621999999997</v>
      </c>
      <c r="N30" s="54"/>
      <c r="O30" s="22"/>
    </row>
    <row r="31" spans="2:15" s="36" customFormat="1" ht="17.100000000000001" customHeight="1">
      <c r="B31" s="90"/>
      <c r="C31" s="25" t="s">
        <v>54</v>
      </c>
      <c r="D31" s="57">
        <v>0</v>
      </c>
      <c r="E31" s="57">
        <v>0</v>
      </c>
      <c r="F31" s="57">
        <v>0</v>
      </c>
      <c r="G31" s="57">
        <v>150.60272163822574</v>
      </c>
      <c r="H31" s="57">
        <v>3.1269644804808566E-2</v>
      </c>
      <c r="I31" s="57">
        <v>0</v>
      </c>
      <c r="J31" s="57">
        <v>0</v>
      </c>
      <c r="K31" s="57">
        <v>71.612157440000004</v>
      </c>
      <c r="L31" s="57">
        <v>5.4171302075965526</v>
      </c>
      <c r="M31" s="53">
        <f t="shared" si="0"/>
        <v>227.66327893062711</v>
      </c>
      <c r="N31" s="54"/>
      <c r="O31" s="22"/>
    </row>
    <row r="32" spans="2:15" s="36" customFormat="1" ht="30" customHeight="1">
      <c r="B32" s="89"/>
      <c r="C32" s="20" t="s">
        <v>10</v>
      </c>
      <c r="D32" s="57">
        <v>0.14631120180000001</v>
      </c>
      <c r="E32" s="57">
        <v>2.0197880526000001</v>
      </c>
      <c r="F32" s="57">
        <v>75.976593346000001</v>
      </c>
      <c r="G32" s="57">
        <v>1858.2019480767415</v>
      </c>
      <c r="H32" s="57">
        <v>30.972388221999999</v>
      </c>
      <c r="I32" s="57">
        <v>3.0504167491</v>
      </c>
      <c r="J32" s="57">
        <v>9.1637213199999998E-2</v>
      </c>
      <c r="K32" s="57">
        <v>1115.3028551200002</v>
      </c>
      <c r="L32" s="57">
        <v>32.721338566744727</v>
      </c>
      <c r="M32" s="53">
        <f t="shared" si="0"/>
        <v>3118.4832765481865</v>
      </c>
      <c r="N32" s="54"/>
      <c r="O32" s="22"/>
    </row>
    <row r="33" spans="2:15" s="36" customFormat="1" ht="17.100000000000001" customHeight="1">
      <c r="B33" s="89"/>
      <c r="C33" s="25" t="s">
        <v>53</v>
      </c>
      <c r="D33" s="57">
        <v>0.14631120180000001</v>
      </c>
      <c r="E33" s="57">
        <v>2.0197880526000001</v>
      </c>
      <c r="F33" s="57">
        <v>75.976593346000001</v>
      </c>
      <c r="G33" s="57">
        <v>1857.3046250767416</v>
      </c>
      <c r="H33" s="57">
        <v>30.838137222</v>
      </c>
      <c r="I33" s="57">
        <v>3.0504167491</v>
      </c>
      <c r="J33" s="57">
        <v>9.1637213199999998E-2</v>
      </c>
      <c r="K33" s="57">
        <v>1112.8715461200002</v>
      </c>
      <c r="L33" s="57">
        <v>32.721338566744727</v>
      </c>
      <c r="M33" s="53">
        <f t="shared" si="0"/>
        <v>3115.0203935481868</v>
      </c>
      <c r="N33" s="54"/>
      <c r="O33" s="22"/>
    </row>
    <row r="34" spans="2:15" s="36" customFormat="1" ht="17.100000000000001" customHeight="1">
      <c r="B34" s="89"/>
      <c r="C34" s="25" t="s">
        <v>54</v>
      </c>
      <c r="D34" s="57">
        <v>0</v>
      </c>
      <c r="E34" s="57">
        <v>0</v>
      </c>
      <c r="F34" s="57">
        <v>0</v>
      </c>
      <c r="G34" s="57">
        <v>0.89732300000000009</v>
      </c>
      <c r="H34" s="57">
        <v>0.13425100000000001</v>
      </c>
      <c r="I34" s="57">
        <v>0</v>
      </c>
      <c r="J34" s="57">
        <v>0</v>
      </c>
      <c r="K34" s="57">
        <v>2.4313089999999997</v>
      </c>
      <c r="L34" s="57">
        <v>0</v>
      </c>
      <c r="M34" s="53">
        <f t="shared" si="0"/>
        <v>3.4628829999999997</v>
      </c>
      <c r="N34" s="54"/>
      <c r="O34" s="22"/>
    </row>
    <row r="35" spans="2:15" s="32" customFormat="1" ht="30" customHeight="1">
      <c r="B35" s="91"/>
      <c r="C35" s="92" t="s">
        <v>75</v>
      </c>
      <c r="D35" s="49">
        <v>0</v>
      </c>
      <c r="E35" s="49">
        <v>0</v>
      </c>
      <c r="F35" s="49">
        <v>35.484327</v>
      </c>
      <c r="G35" s="49">
        <v>69.940445999999994</v>
      </c>
      <c r="H35" s="49">
        <v>0</v>
      </c>
      <c r="I35" s="49">
        <v>0</v>
      </c>
      <c r="J35" s="49">
        <v>0</v>
      </c>
      <c r="K35" s="49">
        <v>4.4013090000000004</v>
      </c>
      <c r="L35" s="49">
        <v>0</v>
      </c>
      <c r="M35" s="53">
        <f t="shared" si="0"/>
        <v>109.82608199999999</v>
      </c>
      <c r="N35" s="93"/>
      <c r="O35" s="94"/>
    </row>
    <row r="36" spans="2:15" s="36" customFormat="1" ht="17.100000000000001" customHeight="1">
      <c r="B36" s="90"/>
      <c r="C36" s="25" t="s">
        <v>61</v>
      </c>
      <c r="D36" s="57">
        <v>0</v>
      </c>
      <c r="E36" s="57">
        <v>1.7999195482000001</v>
      </c>
      <c r="F36" s="57">
        <v>38.814921157999997</v>
      </c>
      <c r="G36" s="57">
        <v>1765.4511009667417</v>
      </c>
      <c r="H36" s="57">
        <v>27.258103501999997</v>
      </c>
      <c r="I36" s="57">
        <v>3.0504167491</v>
      </c>
      <c r="J36" s="57">
        <v>0</v>
      </c>
      <c r="K36" s="57">
        <v>1079.5862751200002</v>
      </c>
      <c r="L36" s="57">
        <v>31.70105182274472</v>
      </c>
      <c r="M36" s="53">
        <f t="shared" si="0"/>
        <v>2947.6617888667865</v>
      </c>
      <c r="N36" s="54"/>
      <c r="O36" s="22"/>
    </row>
    <row r="37" spans="2:15" s="36" customFormat="1" ht="17.100000000000001" customHeight="1">
      <c r="B37" s="90"/>
      <c r="C37" s="25" t="s">
        <v>91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3">
        <f t="shared" si="0"/>
        <v>0</v>
      </c>
      <c r="N37" s="54"/>
      <c r="O37" s="22"/>
    </row>
    <row r="38" spans="2:15" s="36" customFormat="1" ht="17.100000000000001" customHeight="1">
      <c r="B38" s="90"/>
      <c r="C38" s="25" t="s">
        <v>76</v>
      </c>
      <c r="D38" s="57">
        <v>0</v>
      </c>
      <c r="E38" s="57">
        <v>5.0294999999999999E-2</v>
      </c>
      <c r="F38" s="57">
        <v>0.110193</v>
      </c>
      <c r="G38" s="57">
        <v>12.13837</v>
      </c>
      <c r="H38" s="57">
        <v>0.95498099999999997</v>
      </c>
      <c r="I38" s="57">
        <v>0</v>
      </c>
      <c r="J38" s="57">
        <v>3.5880000000000002E-2</v>
      </c>
      <c r="K38" s="57">
        <v>3.1025999999999998</v>
      </c>
      <c r="L38" s="57">
        <v>0.140121</v>
      </c>
      <c r="M38" s="53">
        <f t="shared" si="0"/>
        <v>16.532440000000001</v>
      </c>
      <c r="N38" s="54"/>
      <c r="O38" s="22"/>
    </row>
    <row r="39" spans="2:15" s="36" customFormat="1" ht="17.100000000000001" customHeight="1">
      <c r="B39" s="90"/>
      <c r="C39" s="107" t="s">
        <v>47</v>
      </c>
      <c r="D39" s="57">
        <v>0.14631120180000001</v>
      </c>
      <c r="E39" s="57">
        <v>0.16957350439999999</v>
      </c>
      <c r="F39" s="57">
        <v>1.5671531882</v>
      </c>
      <c r="G39" s="57">
        <v>10.672030107800001</v>
      </c>
      <c r="H39" s="57">
        <v>2.7593047199000003</v>
      </c>
      <c r="I39" s="57">
        <v>0</v>
      </c>
      <c r="J39" s="57">
        <v>5.5757213200000003E-2</v>
      </c>
      <c r="K39" s="57">
        <v>28.212670000000003</v>
      </c>
      <c r="L39" s="57">
        <v>0.88016574419999993</v>
      </c>
      <c r="M39" s="53">
        <f t="shared" si="0"/>
        <v>44.462965679500002</v>
      </c>
      <c r="N39" s="54"/>
      <c r="O39" s="22"/>
    </row>
    <row r="40" spans="2:15" s="32" customFormat="1" ht="17.100000000000001" customHeight="1">
      <c r="B40" s="91"/>
      <c r="C40" s="95" t="s">
        <v>80</v>
      </c>
      <c r="D40" s="49"/>
      <c r="E40" s="49"/>
      <c r="F40" s="49"/>
      <c r="G40" s="49"/>
      <c r="H40" s="49"/>
      <c r="I40" s="49"/>
      <c r="J40" s="49"/>
      <c r="K40" s="49"/>
      <c r="L40" s="49"/>
      <c r="M40" s="64">
        <f>+SUM(D40:L40)</f>
        <v>0</v>
      </c>
      <c r="N40" s="93"/>
      <c r="O40" s="94"/>
    </row>
    <row r="41" spans="2:15" s="32" customFormat="1" ht="24.95" customHeight="1">
      <c r="B41" s="91"/>
      <c r="C41" s="24" t="s">
        <v>11</v>
      </c>
      <c r="D41" s="49">
        <v>2.6159170677999999</v>
      </c>
      <c r="E41" s="49">
        <v>3.1070910309999999</v>
      </c>
      <c r="F41" s="49">
        <v>830.76238899623445</v>
      </c>
      <c r="G41" s="49">
        <v>3913.3826459020306</v>
      </c>
      <c r="H41" s="49">
        <v>53.224428621544753</v>
      </c>
      <c r="I41" s="49">
        <v>3.6601091680906301</v>
      </c>
      <c r="J41" s="49">
        <v>4.8210398079267698</v>
      </c>
      <c r="K41" s="49">
        <v>1233.7920482000002</v>
      </c>
      <c r="L41" s="49">
        <v>81.113533762086334</v>
      </c>
      <c r="M41" s="64">
        <f>+SUM(D41:L41)</f>
        <v>6126.4792025567131</v>
      </c>
      <c r="N41" s="93"/>
      <c r="O41" s="94"/>
    </row>
    <row r="42" spans="2:15" s="36" customFormat="1" ht="17.100000000000001" customHeight="1">
      <c r="B42" s="89"/>
      <c r="C42" s="25" t="s">
        <v>53</v>
      </c>
      <c r="D42" s="58">
        <v>2.6159170677999999</v>
      </c>
      <c r="E42" s="58">
        <v>3.1070910309999999</v>
      </c>
      <c r="F42" s="58">
        <v>830.76207199623445</v>
      </c>
      <c r="G42" s="58">
        <v>3902.8410794898305</v>
      </c>
      <c r="H42" s="58">
        <v>49.80881662154475</v>
      </c>
      <c r="I42" s="58">
        <v>3.6601091680906301</v>
      </c>
      <c r="J42" s="58">
        <v>4.8210398079267698</v>
      </c>
      <c r="K42" s="58">
        <v>1231.9411032000003</v>
      </c>
      <c r="L42" s="58">
        <v>81.065650762086335</v>
      </c>
      <c r="M42" s="53">
        <f>+SUM(D42:L42)</f>
        <v>6110.6228791445137</v>
      </c>
      <c r="N42" s="54"/>
      <c r="O42" s="22"/>
    </row>
    <row r="43" spans="2:15" s="36" customFormat="1" ht="17.100000000000001" customHeight="1">
      <c r="B43" s="90"/>
      <c r="C43" s="25" t="s">
        <v>54</v>
      </c>
      <c r="D43" s="57">
        <v>0</v>
      </c>
      <c r="E43" s="57">
        <v>0</v>
      </c>
      <c r="F43" s="57">
        <v>3.1700000000000001E-4</v>
      </c>
      <c r="G43" s="57">
        <v>10.541566412199998</v>
      </c>
      <c r="H43" s="57">
        <v>3.4156119999999999</v>
      </c>
      <c r="I43" s="57">
        <v>0</v>
      </c>
      <c r="J43" s="57">
        <v>0</v>
      </c>
      <c r="K43" s="57">
        <v>1.8509450000000001</v>
      </c>
      <c r="L43" s="57">
        <v>4.7883000000000002E-2</v>
      </c>
      <c r="M43" s="53">
        <f>+SUM(D43:L43)</f>
        <v>15.856323412199998</v>
      </c>
      <c r="N43" s="54"/>
      <c r="O43" s="22"/>
    </row>
    <row r="44" spans="2:15" s="32" customFormat="1" ht="30" customHeight="1">
      <c r="B44" s="100"/>
      <c r="C44" s="24" t="s">
        <v>49</v>
      </c>
      <c r="D44" s="61">
        <f>+SUM(D41,D32,D29)</f>
        <v>2.7622282696</v>
      </c>
      <c r="E44" s="61">
        <f t="shared" ref="E44:L44" si="2">+SUM(E41,E32,E29)</f>
        <v>5.1268790836000004</v>
      </c>
      <c r="F44" s="61">
        <f t="shared" si="2"/>
        <v>907.84714734223439</v>
      </c>
      <c r="G44" s="61">
        <f t="shared" si="2"/>
        <v>5932.3766586169977</v>
      </c>
      <c r="H44" s="61">
        <f t="shared" si="2"/>
        <v>84.797140488349555</v>
      </c>
      <c r="I44" s="61">
        <f t="shared" si="2"/>
        <v>6.7105259171906297</v>
      </c>
      <c r="J44" s="61">
        <f t="shared" si="2"/>
        <v>4.96748802112677</v>
      </c>
      <c r="K44" s="61">
        <f t="shared" si="2"/>
        <v>2426.4903617600003</v>
      </c>
      <c r="L44" s="61">
        <f t="shared" si="2"/>
        <v>119.36795053642763</v>
      </c>
      <c r="M44" s="64">
        <f t="shared" si="0"/>
        <v>9490.4463800355261</v>
      </c>
      <c r="N44" s="93"/>
      <c r="O44" s="94"/>
    </row>
    <row r="45" spans="2:15" s="99" customFormat="1" ht="17.100000000000001" customHeight="1">
      <c r="B45" s="38"/>
      <c r="C45" s="39" t="s">
        <v>85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101">
        <f t="shared" si="0"/>
        <v>0</v>
      </c>
      <c r="N45" s="97"/>
      <c r="O45" s="98"/>
    </row>
    <row r="46" spans="2:15" s="99" customFormat="1" ht="17.100000000000001" customHeight="1">
      <c r="B46" s="40"/>
      <c r="C46" s="41" t="s">
        <v>86</v>
      </c>
      <c r="D46" s="102">
        <v>9.3379857699999999E-2</v>
      </c>
      <c r="E46" s="102">
        <v>0.48139014520000001</v>
      </c>
      <c r="F46" s="102">
        <v>0.48863318820000001</v>
      </c>
      <c r="G46" s="102">
        <v>7.9214835904000003</v>
      </c>
      <c r="H46" s="102">
        <v>5.7374237938999997</v>
      </c>
      <c r="I46" s="102">
        <v>3.1915085099999997E-2</v>
      </c>
      <c r="J46" s="102">
        <v>1.1802131999999999E-3</v>
      </c>
      <c r="K46" s="102">
        <v>36.945850999999998</v>
      </c>
      <c r="L46" s="102">
        <v>0.74042812130000002</v>
      </c>
      <c r="M46" s="101">
        <f>+SUM(D46:L46)</f>
        <v>52.441684994999996</v>
      </c>
      <c r="N46" s="97"/>
      <c r="O46" s="98"/>
    </row>
    <row r="47" spans="2:15" s="99" customFormat="1" ht="17.100000000000001" customHeight="1">
      <c r="B47" s="40"/>
      <c r="C47" s="41" t="s">
        <v>95</v>
      </c>
      <c r="D47" s="67"/>
      <c r="E47" s="67"/>
      <c r="F47" s="67"/>
      <c r="G47" s="67"/>
      <c r="H47" s="67"/>
      <c r="I47" s="67"/>
      <c r="J47" s="67"/>
      <c r="K47" s="67"/>
      <c r="L47" s="67"/>
      <c r="M47" s="108">
        <v>440.95507197619611</v>
      </c>
      <c r="N47" s="109"/>
      <c r="O47" s="98"/>
    </row>
    <row r="48" spans="2:15" s="36" customFormat="1" ht="24.95" customHeight="1">
      <c r="B48" s="89"/>
      <c r="C48" s="110" t="s">
        <v>57</v>
      </c>
      <c r="D48" s="57"/>
      <c r="E48" s="57"/>
      <c r="F48" s="57"/>
      <c r="G48" s="57"/>
      <c r="H48" s="57"/>
      <c r="I48" s="57"/>
      <c r="J48" s="57"/>
      <c r="K48" s="57"/>
      <c r="L48" s="57"/>
      <c r="M48" s="53"/>
      <c r="N48" s="54"/>
      <c r="O48" s="22"/>
    </row>
    <row r="49" spans="2:15" s="36" customFormat="1" ht="17.100000000000001" customHeight="1">
      <c r="B49" s="90"/>
      <c r="C49" s="25" t="s">
        <v>58</v>
      </c>
      <c r="D49" s="57">
        <v>0.53477641190000003</v>
      </c>
      <c r="E49" s="57">
        <v>1.2931373130999999</v>
      </c>
      <c r="F49" s="57">
        <v>41.6511327881</v>
      </c>
      <c r="G49" s="57">
        <v>1278.2504977711783</v>
      </c>
      <c r="H49" s="57">
        <v>30.258793943000001</v>
      </c>
      <c r="I49" s="57">
        <v>2.1466820000000002</v>
      </c>
      <c r="J49" s="57">
        <v>3.7498122139999999</v>
      </c>
      <c r="K49" s="57">
        <v>559.90232445999993</v>
      </c>
      <c r="L49" s="57">
        <v>45.699551630973986</v>
      </c>
      <c r="M49" s="53">
        <f t="shared" si="0"/>
        <v>1963.4867085322521</v>
      </c>
      <c r="N49" s="54"/>
      <c r="O49" s="22"/>
    </row>
    <row r="50" spans="2:15" s="36" customFormat="1" ht="17.100000000000001" customHeight="1">
      <c r="B50" s="90"/>
      <c r="C50" s="25" t="s">
        <v>59</v>
      </c>
      <c r="D50" s="57">
        <v>2.2274508577000001</v>
      </c>
      <c r="E50" s="57">
        <v>3.8337417704999996</v>
      </c>
      <c r="F50" s="57">
        <v>866.19601617693456</v>
      </c>
      <c r="G50" s="57">
        <v>4614.1651683458722</v>
      </c>
      <c r="H50" s="57">
        <v>54.233989449249563</v>
      </c>
      <c r="I50" s="57">
        <v>4.56384507129063</v>
      </c>
      <c r="J50" s="57">
        <v>1.2176771929267698</v>
      </c>
      <c r="K50" s="57">
        <v>1864.5880383799999</v>
      </c>
      <c r="L50" s="57">
        <v>71.070595283453613</v>
      </c>
      <c r="M50" s="53">
        <f t="shared" si="0"/>
        <v>7482.0965225279278</v>
      </c>
      <c r="N50" s="54"/>
      <c r="O50" s="22"/>
    </row>
    <row r="51" spans="2:15" s="36" customFormat="1" ht="17.100000000000001" customHeight="1">
      <c r="B51" s="89"/>
      <c r="C51" s="25" t="s">
        <v>60</v>
      </c>
      <c r="D51" s="57">
        <v>0</v>
      </c>
      <c r="E51" s="57">
        <v>0</v>
      </c>
      <c r="F51" s="57">
        <v>0</v>
      </c>
      <c r="G51" s="57">
        <v>39.951051487148121</v>
      </c>
      <c r="H51" s="57">
        <v>0.30433500000000002</v>
      </c>
      <c r="I51" s="57">
        <v>0</v>
      </c>
      <c r="J51" s="57">
        <v>0</v>
      </c>
      <c r="K51" s="57">
        <v>2</v>
      </c>
      <c r="L51" s="57">
        <v>2.597804</v>
      </c>
      <c r="M51" s="53">
        <f t="shared" si="0"/>
        <v>44.853190487148126</v>
      </c>
      <c r="N51" s="54"/>
      <c r="O51" s="22"/>
    </row>
    <row r="52" spans="2:15" s="32" customFormat="1" ht="30" customHeight="1">
      <c r="B52" s="103"/>
      <c r="C52" s="28" t="s">
        <v>83</v>
      </c>
      <c r="D52" s="60"/>
      <c r="E52" s="60"/>
      <c r="F52" s="60"/>
      <c r="G52" s="60"/>
      <c r="H52" s="60"/>
      <c r="I52" s="60"/>
      <c r="J52" s="60"/>
      <c r="K52" s="60"/>
      <c r="L52" s="60"/>
      <c r="M52" s="111"/>
      <c r="N52" s="112"/>
      <c r="O52" s="23"/>
    </row>
    <row r="53" spans="2:15" s="36" customFormat="1" ht="17.100000000000001" customHeight="1">
      <c r="B53" s="89"/>
      <c r="C53" s="20" t="s">
        <v>9</v>
      </c>
      <c r="D53" s="57">
        <v>0</v>
      </c>
      <c r="E53" s="57">
        <v>0</v>
      </c>
      <c r="F53" s="57">
        <v>791.36420669439622</v>
      </c>
      <c r="G53" s="57">
        <v>10107.183118364886</v>
      </c>
      <c r="H53" s="57">
        <v>0.48717238780170641</v>
      </c>
      <c r="I53" s="57">
        <v>0</v>
      </c>
      <c r="J53" s="57">
        <v>0</v>
      </c>
      <c r="K53" s="57">
        <v>43551.640253389647</v>
      </c>
      <c r="L53" s="57">
        <v>20.772665935142435</v>
      </c>
      <c r="M53" s="53">
        <f t="shared" si="0"/>
        <v>54471.447416771873</v>
      </c>
      <c r="N53" s="54"/>
      <c r="O53" s="22"/>
    </row>
    <row r="54" spans="2:15" s="36" customFormat="1" ht="17.100000000000001" customHeight="1">
      <c r="B54" s="90"/>
      <c r="C54" s="25" t="s">
        <v>53</v>
      </c>
      <c r="D54" s="57">
        <v>0</v>
      </c>
      <c r="E54" s="57">
        <v>0</v>
      </c>
      <c r="F54" s="57">
        <v>132.810338</v>
      </c>
      <c r="G54" s="57">
        <v>2915.6440042334884</v>
      </c>
      <c r="H54" s="57">
        <v>0</v>
      </c>
      <c r="I54" s="57">
        <v>0</v>
      </c>
      <c r="J54" s="57">
        <v>0</v>
      </c>
      <c r="K54" s="57">
        <v>9862.259162129998</v>
      </c>
      <c r="L54" s="57">
        <v>0</v>
      </c>
      <c r="M54" s="53">
        <f t="shared" si="0"/>
        <v>12910.713504363486</v>
      </c>
      <c r="N54" s="54"/>
      <c r="O54" s="22"/>
    </row>
    <row r="55" spans="2:15" s="36" customFormat="1" ht="17.100000000000001" customHeight="1">
      <c r="B55" s="90"/>
      <c r="C55" s="25" t="s">
        <v>54</v>
      </c>
      <c r="D55" s="57">
        <v>0</v>
      </c>
      <c r="E55" s="57">
        <v>0</v>
      </c>
      <c r="F55" s="57">
        <v>658.55386869439621</v>
      </c>
      <c r="G55" s="57">
        <v>7191.5391141313976</v>
      </c>
      <c r="H55" s="57">
        <v>0.48717238780170641</v>
      </c>
      <c r="I55" s="57">
        <v>0</v>
      </c>
      <c r="J55" s="57">
        <v>0</v>
      </c>
      <c r="K55" s="57">
        <v>33689.381091259653</v>
      </c>
      <c r="L55" s="57">
        <v>20.772665935142435</v>
      </c>
      <c r="M55" s="53">
        <f t="shared" si="0"/>
        <v>41560.733912408388</v>
      </c>
      <c r="N55" s="54"/>
      <c r="O55" s="22"/>
    </row>
    <row r="56" spans="2:15" s="36" customFormat="1" ht="30" customHeight="1">
      <c r="B56" s="89"/>
      <c r="C56" s="20" t="s">
        <v>10</v>
      </c>
      <c r="D56" s="57">
        <v>4.1840000000000002E-3</v>
      </c>
      <c r="E56" s="57">
        <v>3.1153E-2</v>
      </c>
      <c r="F56" s="57">
        <v>820.82806206795226</v>
      </c>
      <c r="G56" s="57">
        <v>3503.9275515112204</v>
      </c>
      <c r="H56" s="57">
        <v>23.943652746712146</v>
      </c>
      <c r="I56" s="57">
        <v>4.4649627491898736</v>
      </c>
      <c r="J56" s="57">
        <v>4.7955999999999999E-2</v>
      </c>
      <c r="K56" s="57">
        <v>11176.363295553996</v>
      </c>
      <c r="L56" s="57">
        <v>347.76687154868853</v>
      </c>
      <c r="M56" s="53">
        <f t="shared" si="0"/>
        <v>15877.37768917776</v>
      </c>
      <c r="N56" s="54"/>
      <c r="O56" s="22"/>
    </row>
    <row r="57" spans="2:15" s="36" customFormat="1" ht="17.100000000000001" customHeight="1">
      <c r="B57" s="89"/>
      <c r="C57" s="25" t="s">
        <v>53</v>
      </c>
      <c r="D57" s="57">
        <v>4.1840000000000002E-3</v>
      </c>
      <c r="E57" s="57">
        <v>3.1153E-2</v>
      </c>
      <c r="F57" s="57">
        <v>45.991850067952221</v>
      </c>
      <c r="G57" s="57">
        <v>2734.7435995022201</v>
      </c>
      <c r="H57" s="57">
        <v>23.943652746712146</v>
      </c>
      <c r="I57" s="57">
        <v>4.4649627491898736</v>
      </c>
      <c r="J57" s="57">
        <v>4.7955999999999999E-2</v>
      </c>
      <c r="K57" s="57">
        <v>3310.5957962999996</v>
      </c>
      <c r="L57" s="57">
        <v>342.22780654868853</v>
      </c>
      <c r="M57" s="53">
        <f t="shared" si="0"/>
        <v>6462.050960914763</v>
      </c>
      <c r="N57" s="54"/>
      <c r="O57" s="22"/>
    </row>
    <row r="58" spans="2:15" s="36" customFormat="1" ht="17.100000000000001" customHeight="1">
      <c r="B58" s="89"/>
      <c r="C58" s="25" t="s">
        <v>54</v>
      </c>
      <c r="D58" s="57">
        <v>0</v>
      </c>
      <c r="E58" s="57">
        <v>0</v>
      </c>
      <c r="F58" s="57">
        <v>774.83621200000005</v>
      </c>
      <c r="G58" s="57">
        <v>769.183952009</v>
      </c>
      <c r="H58" s="57">
        <v>0</v>
      </c>
      <c r="I58" s="57">
        <v>0</v>
      </c>
      <c r="J58" s="57">
        <v>0</v>
      </c>
      <c r="K58" s="57">
        <v>7865.7674992539969</v>
      </c>
      <c r="L58" s="57">
        <v>5.5390649999999999</v>
      </c>
      <c r="M58" s="53">
        <f t="shared" si="0"/>
        <v>9415.3267282629968</v>
      </c>
      <c r="N58" s="54"/>
      <c r="O58" s="22"/>
    </row>
    <row r="59" spans="2:15" s="32" customFormat="1" ht="30" customHeight="1">
      <c r="B59" s="91"/>
      <c r="C59" s="92" t="s">
        <v>75</v>
      </c>
      <c r="D59" s="49">
        <v>0</v>
      </c>
      <c r="E59" s="49">
        <v>0</v>
      </c>
      <c r="F59" s="49">
        <v>37.482915624</v>
      </c>
      <c r="G59" s="49">
        <v>1683.9728318058544</v>
      </c>
      <c r="H59" s="49">
        <v>0</v>
      </c>
      <c r="I59" s="49">
        <v>0</v>
      </c>
      <c r="J59" s="49">
        <v>0</v>
      </c>
      <c r="K59" s="49">
        <v>6049.2373385239989</v>
      </c>
      <c r="L59" s="49">
        <v>5.5390649999999999</v>
      </c>
      <c r="M59" s="53">
        <f t="shared" si="0"/>
        <v>7776.2321509538533</v>
      </c>
      <c r="N59" s="93"/>
      <c r="O59" s="94"/>
    </row>
    <row r="60" spans="2:15" s="36" customFormat="1" ht="17.100000000000001" customHeight="1">
      <c r="B60" s="90"/>
      <c r="C60" s="25" t="s">
        <v>61</v>
      </c>
      <c r="D60" s="57">
        <v>0</v>
      </c>
      <c r="E60" s="57">
        <v>0</v>
      </c>
      <c r="F60" s="57">
        <v>781.64075444395223</v>
      </c>
      <c r="G60" s="57">
        <v>1814.8603202049953</v>
      </c>
      <c r="H60" s="57">
        <v>23.156955746712146</v>
      </c>
      <c r="I60" s="57">
        <v>4.455694749189874</v>
      </c>
      <c r="J60" s="57">
        <v>0</v>
      </c>
      <c r="K60" s="57">
        <v>2850.7172666599995</v>
      </c>
      <c r="L60" s="57">
        <v>341.88411954868849</v>
      </c>
      <c r="M60" s="53">
        <f t="shared" si="0"/>
        <v>5816.7151113535374</v>
      </c>
      <c r="N60" s="54"/>
      <c r="O60" s="22"/>
    </row>
    <row r="61" spans="2:15" s="36" customFormat="1" ht="17.100000000000001" customHeight="1">
      <c r="B61" s="90"/>
      <c r="C61" s="25" t="s">
        <v>91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3">
        <f t="shared" si="0"/>
        <v>0</v>
      </c>
      <c r="N61" s="54"/>
      <c r="O61" s="22"/>
    </row>
    <row r="62" spans="2:15" s="36" customFormat="1" ht="17.100000000000001" customHeight="1">
      <c r="B62" s="90"/>
      <c r="C62" s="25" t="s">
        <v>76</v>
      </c>
      <c r="D62" s="57">
        <v>0</v>
      </c>
      <c r="E62" s="57">
        <v>0</v>
      </c>
      <c r="F62" s="57">
        <v>0</v>
      </c>
      <c r="G62" s="57">
        <v>0.221388</v>
      </c>
      <c r="H62" s="57">
        <v>1.5317000000000001E-2</v>
      </c>
      <c r="I62" s="57">
        <v>0</v>
      </c>
      <c r="J62" s="57">
        <v>0</v>
      </c>
      <c r="K62" s="57">
        <v>0</v>
      </c>
      <c r="L62" s="57">
        <v>0</v>
      </c>
      <c r="M62" s="53">
        <f t="shared" si="0"/>
        <v>0.236705</v>
      </c>
      <c r="N62" s="54"/>
      <c r="O62" s="22"/>
    </row>
    <row r="63" spans="2:15" s="36" customFormat="1" ht="17.100000000000001" customHeight="1">
      <c r="B63" s="90"/>
      <c r="C63" s="107" t="s">
        <v>47</v>
      </c>
      <c r="D63" s="57">
        <v>4.1840000000000002E-3</v>
      </c>
      <c r="E63" s="57">
        <v>3.1153E-2</v>
      </c>
      <c r="F63" s="57">
        <v>1.7043919999999999</v>
      </c>
      <c r="G63" s="57">
        <v>4.8730120000000001</v>
      </c>
      <c r="H63" s="57">
        <v>0.77137999999999995</v>
      </c>
      <c r="I63" s="57">
        <v>9.2680000000000002E-3</v>
      </c>
      <c r="J63" s="57">
        <v>4.7955999999999999E-2</v>
      </c>
      <c r="K63" s="57">
        <v>2276.408690369999</v>
      </c>
      <c r="L63" s="57">
        <v>0.34368700000000002</v>
      </c>
      <c r="M63" s="53">
        <f t="shared" si="0"/>
        <v>2284.1937223699993</v>
      </c>
      <c r="N63" s="54"/>
      <c r="O63" s="22"/>
    </row>
    <row r="64" spans="2:15" s="32" customFormat="1" ht="17.100000000000001" customHeight="1">
      <c r="B64" s="91"/>
      <c r="C64" s="95" t="s">
        <v>80</v>
      </c>
      <c r="D64" s="49"/>
      <c r="E64" s="49"/>
      <c r="F64" s="49"/>
      <c r="G64" s="49"/>
      <c r="H64" s="49"/>
      <c r="I64" s="49"/>
      <c r="J64" s="49"/>
      <c r="K64" s="49"/>
      <c r="L64" s="49"/>
      <c r="M64" s="64">
        <f>+SUM(D64:L64)</f>
        <v>0</v>
      </c>
      <c r="N64" s="93"/>
      <c r="O64" s="94"/>
    </row>
    <row r="65" spans="2:15" s="32" customFormat="1" ht="24.95" customHeight="1">
      <c r="B65" s="91"/>
      <c r="C65" s="24" t="s">
        <v>11</v>
      </c>
      <c r="D65" s="49">
        <v>2.1591299730000002</v>
      </c>
      <c r="E65" s="49">
        <v>1.5397596352999998</v>
      </c>
      <c r="F65" s="49">
        <v>49.998719995000002</v>
      </c>
      <c r="G65" s="49">
        <v>729.03293570215408</v>
      </c>
      <c r="H65" s="49">
        <v>48.589788917032976</v>
      </c>
      <c r="I65" s="49">
        <v>0.28219525070000001</v>
      </c>
      <c r="J65" s="49">
        <v>1.2487575233999999</v>
      </c>
      <c r="K65" s="49">
        <v>119.08344</v>
      </c>
      <c r="L65" s="49">
        <v>8.9635870181897417</v>
      </c>
      <c r="M65" s="64">
        <f>+SUM(D65:L65)</f>
        <v>960.8983140147767</v>
      </c>
      <c r="N65" s="93"/>
      <c r="O65" s="94"/>
    </row>
    <row r="66" spans="2:15" s="99" customFormat="1" ht="17.100000000000001" customHeight="1">
      <c r="B66" s="38"/>
      <c r="C66" s="25" t="s">
        <v>53</v>
      </c>
      <c r="D66" s="96">
        <v>2.1591299730000002</v>
      </c>
      <c r="E66" s="96">
        <v>1.5397596352999998</v>
      </c>
      <c r="F66" s="96">
        <v>49.998719995000002</v>
      </c>
      <c r="G66" s="96">
        <v>725.83327170215409</v>
      </c>
      <c r="H66" s="96">
        <v>42.000917917032979</v>
      </c>
      <c r="I66" s="96">
        <v>0.28219525070000001</v>
      </c>
      <c r="J66" s="96">
        <v>1.2487575233999999</v>
      </c>
      <c r="K66" s="96">
        <v>119.08344</v>
      </c>
      <c r="L66" s="96">
        <v>8.9635870181897417</v>
      </c>
      <c r="M66" s="53">
        <f>+SUM(D66:L66)</f>
        <v>951.10977901477679</v>
      </c>
      <c r="N66" s="97"/>
      <c r="O66" s="98"/>
    </row>
    <row r="67" spans="2:15" s="36" customFormat="1" ht="17.100000000000001" customHeight="1">
      <c r="B67" s="90"/>
      <c r="C67" s="25" t="s">
        <v>54</v>
      </c>
      <c r="D67" s="57">
        <v>0</v>
      </c>
      <c r="E67" s="57">
        <v>0</v>
      </c>
      <c r="F67" s="57">
        <v>0</v>
      </c>
      <c r="G67" s="57">
        <v>3.1996640000000003</v>
      </c>
      <c r="H67" s="57">
        <v>6.5888710000000001</v>
      </c>
      <c r="I67" s="57">
        <v>0</v>
      </c>
      <c r="J67" s="57">
        <v>0</v>
      </c>
      <c r="K67" s="57">
        <v>0</v>
      </c>
      <c r="L67" s="57">
        <v>0</v>
      </c>
      <c r="M67" s="53">
        <f>+SUM(D67:L67)</f>
        <v>9.7885349999999995</v>
      </c>
      <c r="N67" s="54"/>
      <c r="O67" s="22"/>
    </row>
    <row r="68" spans="2:15" s="32" customFormat="1" ht="30" customHeight="1">
      <c r="B68" s="100"/>
      <c r="C68" s="24" t="s">
        <v>50</v>
      </c>
      <c r="D68" s="61">
        <f>+SUM(D65,D56,D53)</f>
        <v>2.1633139730000002</v>
      </c>
      <c r="E68" s="61">
        <f t="shared" ref="E68:L68" si="3">+SUM(E65,E56,E53)</f>
        <v>1.5709126352999998</v>
      </c>
      <c r="F68" s="61">
        <f t="shared" si="3"/>
        <v>1662.1909887573484</v>
      </c>
      <c r="G68" s="61">
        <f t="shared" si="3"/>
        <v>14340.143605578261</v>
      </c>
      <c r="H68" s="61">
        <f t="shared" si="3"/>
        <v>73.020614051546829</v>
      </c>
      <c r="I68" s="61">
        <f t="shared" si="3"/>
        <v>4.7471579998898736</v>
      </c>
      <c r="J68" s="61">
        <f t="shared" si="3"/>
        <v>1.2967135233999998</v>
      </c>
      <c r="K68" s="61">
        <f t="shared" si="3"/>
        <v>54847.086988943644</v>
      </c>
      <c r="L68" s="61">
        <f t="shared" si="3"/>
        <v>377.50312450202068</v>
      </c>
      <c r="M68" s="64">
        <f t="shared" si="0"/>
        <v>71309.723419964415</v>
      </c>
      <c r="N68" s="93"/>
      <c r="O68" s="94"/>
    </row>
    <row r="69" spans="2:15" s="99" customFormat="1" ht="17.100000000000001" customHeight="1">
      <c r="B69" s="38"/>
      <c r="C69" s="39" t="s">
        <v>85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101">
        <f t="shared" si="0"/>
        <v>0</v>
      </c>
      <c r="N69" s="97"/>
      <c r="O69" s="98"/>
    </row>
    <row r="70" spans="2:15" s="99" customFormat="1" ht="17.100000000000001" customHeight="1">
      <c r="B70" s="40"/>
      <c r="C70" s="41" t="s">
        <v>86</v>
      </c>
      <c r="D70" s="102">
        <v>2.0109249729999998</v>
      </c>
      <c r="E70" s="102">
        <v>0.7449796353</v>
      </c>
      <c r="F70" s="102">
        <v>48.113433995000001</v>
      </c>
      <c r="G70" s="102">
        <v>23.552206871999999</v>
      </c>
      <c r="H70" s="102">
        <v>5.4932894572000004</v>
      </c>
      <c r="I70" s="102">
        <v>0.28219525070000001</v>
      </c>
      <c r="J70" s="102">
        <v>0.73399152339999996</v>
      </c>
      <c r="K70" s="102">
        <v>7.2907000000000002</v>
      </c>
      <c r="L70" s="102">
        <v>1.2986341861999999</v>
      </c>
      <c r="M70" s="101">
        <f>+SUM(D70:L70)</f>
        <v>89.520355892800012</v>
      </c>
      <c r="N70" s="97"/>
      <c r="O70" s="98"/>
    </row>
    <row r="71" spans="2:15" s="36" customFormat="1" ht="24.95" customHeight="1">
      <c r="B71" s="89"/>
      <c r="C71" s="110" t="s">
        <v>56</v>
      </c>
      <c r="D71" s="57"/>
      <c r="E71" s="57"/>
      <c r="F71" s="57"/>
      <c r="G71" s="57"/>
      <c r="H71" s="57"/>
      <c r="I71" s="57"/>
      <c r="J71" s="57"/>
      <c r="K71" s="57"/>
      <c r="L71" s="57"/>
      <c r="M71" s="53"/>
      <c r="N71" s="54"/>
      <c r="O71" s="22"/>
    </row>
    <row r="72" spans="2:15" s="36" customFormat="1" ht="17.100000000000001" customHeight="1">
      <c r="B72" s="90"/>
      <c r="C72" s="25" t="s">
        <v>58</v>
      </c>
      <c r="D72" s="57">
        <v>2.109647973</v>
      </c>
      <c r="E72" s="57">
        <v>0.87336663530000003</v>
      </c>
      <c r="F72" s="57">
        <v>1040.3940168873796</v>
      </c>
      <c r="G72" s="57">
        <v>9121.5924933732986</v>
      </c>
      <c r="H72" s="57">
        <v>44.929251942623779</v>
      </c>
      <c r="I72" s="57">
        <v>0.29423452644898918</v>
      </c>
      <c r="J72" s="57">
        <v>1.1255675234</v>
      </c>
      <c r="K72" s="57">
        <v>50348.613674707703</v>
      </c>
      <c r="L72" s="57">
        <v>192.53774547607503</v>
      </c>
      <c r="M72" s="53">
        <f t="shared" si="0"/>
        <v>60752.469999045228</v>
      </c>
      <c r="N72" s="54"/>
      <c r="O72" s="22"/>
    </row>
    <row r="73" spans="2:15" s="36" customFormat="1" ht="16.5" customHeight="1">
      <c r="B73" s="90"/>
      <c r="C73" s="25" t="s">
        <v>59</v>
      </c>
      <c r="D73" s="57">
        <v>5.3665999999999998E-2</v>
      </c>
      <c r="E73" s="57">
        <v>0.697546</v>
      </c>
      <c r="F73" s="57">
        <v>621.79697186966882</v>
      </c>
      <c r="G73" s="57">
        <v>5103.0552599064786</v>
      </c>
      <c r="H73" s="57">
        <v>27.787027108923052</v>
      </c>
      <c r="I73" s="57">
        <v>4.4529234734408849</v>
      </c>
      <c r="J73" s="57">
        <v>0.17114599999999999</v>
      </c>
      <c r="K73" s="57">
        <v>4417.173316137154</v>
      </c>
      <c r="L73" s="57">
        <v>184.96537943933112</v>
      </c>
      <c r="M73" s="53">
        <f t="shared" si="0"/>
        <v>10360.153235934995</v>
      </c>
      <c r="N73" s="54"/>
      <c r="O73" s="22"/>
    </row>
    <row r="74" spans="2:15" s="36" customFormat="1" ht="17.100000000000001" customHeight="1">
      <c r="B74" s="89"/>
      <c r="C74" s="25" t="s">
        <v>60</v>
      </c>
      <c r="D74" s="57">
        <v>0</v>
      </c>
      <c r="E74" s="57">
        <v>0</v>
      </c>
      <c r="F74" s="57">
        <v>0</v>
      </c>
      <c r="G74" s="57">
        <v>115.49585253405083</v>
      </c>
      <c r="H74" s="57">
        <v>0.30433500000000002</v>
      </c>
      <c r="I74" s="57">
        <v>0</v>
      </c>
      <c r="J74" s="57">
        <v>0</v>
      </c>
      <c r="K74" s="57">
        <v>81.3</v>
      </c>
      <c r="L74" s="57">
        <v>0</v>
      </c>
      <c r="M74" s="53">
        <f t="shared" si="0"/>
        <v>197.1001875340508</v>
      </c>
      <c r="N74" s="54"/>
      <c r="O74" s="22"/>
    </row>
    <row r="75" spans="2:15" s="32" customFormat="1" ht="30" customHeight="1">
      <c r="B75" s="103"/>
      <c r="C75" s="28" t="s">
        <v>84</v>
      </c>
      <c r="D75" s="60"/>
      <c r="E75" s="60"/>
      <c r="F75" s="60"/>
      <c r="G75" s="60"/>
      <c r="H75" s="60"/>
      <c r="I75" s="60"/>
      <c r="J75" s="60"/>
      <c r="K75" s="60"/>
      <c r="L75" s="60"/>
      <c r="M75" s="111"/>
      <c r="N75" s="112"/>
      <c r="O75" s="23"/>
    </row>
    <row r="76" spans="2:15" s="36" customFormat="1" ht="17.100000000000001" customHeight="1">
      <c r="B76" s="89"/>
      <c r="C76" s="20" t="s">
        <v>9</v>
      </c>
      <c r="D76" s="57">
        <v>0</v>
      </c>
      <c r="E76" s="57">
        <v>0</v>
      </c>
      <c r="F76" s="57">
        <v>601.22414800000001</v>
      </c>
      <c r="G76" s="57">
        <v>1178.9287156917119</v>
      </c>
      <c r="H76" s="57">
        <v>0</v>
      </c>
      <c r="I76" s="57">
        <v>0</v>
      </c>
      <c r="J76" s="57">
        <v>0</v>
      </c>
      <c r="K76" s="57">
        <v>250</v>
      </c>
      <c r="L76" s="57">
        <v>0</v>
      </c>
      <c r="M76" s="53">
        <f t="shared" si="0"/>
        <v>2030.1528636917119</v>
      </c>
      <c r="N76" s="54"/>
      <c r="O76" s="22"/>
    </row>
    <row r="77" spans="2:15" s="36" customFormat="1" ht="17.100000000000001" customHeight="1">
      <c r="B77" s="90"/>
      <c r="C77" s="25" t="s">
        <v>53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3">
        <f t="shared" si="0"/>
        <v>0</v>
      </c>
      <c r="N77" s="54"/>
      <c r="O77" s="22"/>
    </row>
    <row r="78" spans="2:15" s="36" customFormat="1" ht="17.100000000000001" customHeight="1">
      <c r="B78" s="90"/>
      <c r="C78" s="25" t="s">
        <v>54</v>
      </c>
      <c r="D78" s="57">
        <v>0</v>
      </c>
      <c r="E78" s="57">
        <v>0</v>
      </c>
      <c r="F78" s="57">
        <v>601.22414800000001</v>
      </c>
      <c r="G78" s="57">
        <v>1178.9287156917119</v>
      </c>
      <c r="H78" s="57">
        <v>0</v>
      </c>
      <c r="I78" s="57">
        <v>0</v>
      </c>
      <c r="J78" s="57">
        <v>0</v>
      </c>
      <c r="K78" s="57">
        <v>250</v>
      </c>
      <c r="L78" s="57">
        <v>0</v>
      </c>
      <c r="M78" s="53">
        <f t="shared" si="0"/>
        <v>2030.1528636917119</v>
      </c>
      <c r="N78" s="54"/>
      <c r="O78" s="22"/>
    </row>
    <row r="79" spans="2:15" s="36" customFormat="1" ht="30" customHeight="1">
      <c r="B79" s="89"/>
      <c r="C79" s="20" t="s">
        <v>10</v>
      </c>
      <c r="D79" s="57">
        <v>0</v>
      </c>
      <c r="E79" s="57">
        <v>0</v>
      </c>
      <c r="F79" s="57">
        <v>0</v>
      </c>
      <c r="G79" s="57">
        <v>273.67322999999999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3">
        <f t="shared" ref="M79:M135" si="4">+SUM(D79:L79)</f>
        <v>273.67322999999999</v>
      </c>
      <c r="N79" s="54"/>
      <c r="O79" s="22"/>
    </row>
    <row r="80" spans="2:15" s="36" customFormat="1" ht="17.100000000000001" customHeight="1">
      <c r="B80" s="89"/>
      <c r="C80" s="25" t="s">
        <v>53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3">
        <f t="shared" si="4"/>
        <v>0</v>
      </c>
      <c r="N80" s="54"/>
      <c r="O80" s="22"/>
    </row>
    <row r="81" spans="2:15" s="36" customFormat="1" ht="17.100000000000001" customHeight="1">
      <c r="B81" s="89"/>
      <c r="C81" s="25" t="s">
        <v>54</v>
      </c>
      <c r="D81" s="57">
        <v>0</v>
      </c>
      <c r="E81" s="57">
        <v>0</v>
      </c>
      <c r="F81" s="57">
        <v>0</v>
      </c>
      <c r="G81" s="57">
        <v>273.67322999999999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3">
        <f t="shared" si="4"/>
        <v>273.67322999999999</v>
      </c>
      <c r="N81" s="54"/>
      <c r="O81" s="22"/>
    </row>
    <row r="82" spans="2:15" s="32" customFormat="1" ht="30" customHeight="1">
      <c r="B82" s="91"/>
      <c r="C82" s="92" t="s">
        <v>75</v>
      </c>
      <c r="D82" s="49">
        <v>0</v>
      </c>
      <c r="E82" s="49">
        <v>0</v>
      </c>
      <c r="F82" s="49">
        <v>0</v>
      </c>
      <c r="G82" s="49">
        <v>97.717500000000001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3">
        <f t="shared" si="4"/>
        <v>97.717500000000001</v>
      </c>
      <c r="N82" s="93"/>
      <c r="O82" s="94"/>
    </row>
    <row r="83" spans="2:15" s="36" customFormat="1" ht="17.100000000000001" customHeight="1">
      <c r="B83" s="90"/>
      <c r="C83" s="25" t="s">
        <v>61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3">
        <f t="shared" si="4"/>
        <v>0</v>
      </c>
      <c r="N83" s="54"/>
      <c r="O83" s="22"/>
    </row>
    <row r="84" spans="2:15" s="36" customFormat="1" ht="17.100000000000001" customHeight="1">
      <c r="B84" s="90"/>
      <c r="C84" s="25" t="s">
        <v>91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3">
        <f t="shared" si="4"/>
        <v>0</v>
      </c>
      <c r="N84" s="54"/>
      <c r="O84" s="22"/>
    </row>
    <row r="85" spans="2:15" s="36" customFormat="1" ht="17.100000000000001" customHeight="1">
      <c r="B85" s="90"/>
      <c r="C85" s="25" t="s">
        <v>76</v>
      </c>
      <c r="D85" s="57">
        <v>0</v>
      </c>
      <c r="E85" s="57">
        <v>0</v>
      </c>
      <c r="F85" s="57">
        <v>0</v>
      </c>
      <c r="G85" s="57">
        <v>175.95572999999999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3">
        <f t="shared" si="4"/>
        <v>175.95572999999999</v>
      </c>
      <c r="N85" s="54"/>
      <c r="O85" s="22"/>
    </row>
    <row r="86" spans="2:15" s="36" customFormat="1" ht="17.100000000000001" customHeight="1">
      <c r="B86" s="90"/>
      <c r="C86" s="107" t="s">
        <v>47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3">
        <f t="shared" si="4"/>
        <v>0</v>
      </c>
      <c r="N86" s="54"/>
      <c r="O86" s="22"/>
    </row>
    <row r="87" spans="2:15" s="32" customFormat="1" ht="17.100000000000001" customHeight="1">
      <c r="B87" s="91"/>
      <c r="C87" s="95" t="s">
        <v>80</v>
      </c>
      <c r="D87" s="49"/>
      <c r="E87" s="49"/>
      <c r="F87" s="49"/>
      <c r="G87" s="49"/>
      <c r="H87" s="49"/>
      <c r="I87" s="49"/>
      <c r="J87" s="49"/>
      <c r="K87" s="49"/>
      <c r="L87" s="49"/>
      <c r="M87" s="64">
        <f t="shared" si="4"/>
        <v>0</v>
      </c>
      <c r="N87" s="93"/>
      <c r="O87" s="94"/>
    </row>
    <row r="88" spans="2:15" s="32" customFormat="1" ht="24.95" customHeight="1">
      <c r="B88" s="91"/>
      <c r="C88" s="24" t="s">
        <v>11</v>
      </c>
      <c r="D88" s="49">
        <v>0</v>
      </c>
      <c r="E88" s="49">
        <v>0</v>
      </c>
      <c r="F88" s="49">
        <v>2.1141559999999999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64">
        <f t="shared" si="4"/>
        <v>2.1141559999999999</v>
      </c>
      <c r="N88" s="93"/>
      <c r="O88" s="94"/>
    </row>
    <row r="89" spans="2:15" s="99" customFormat="1" ht="17.100000000000001" customHeight="1">
      <c r="B89" s="38"/>
      <c r="C89" s="25" t="s">
        <v>53</v>
      </c>
      <c r="D89" s="96">
        <v>0</v>
      </c>
      <c r="E89" s="96">
        <v>0</v>
      </c>
      <c r="F89" s="96">
        <v>2.1141559999999999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53">
        <f t="shared" si="4"/>
        <v>2.1141559999999999</v>
      </c>
      <c r="N89" s="97"/>
      <c r="O89" s="98"/>
    </row>
    <row r="90" spans="2:15" s="36" customFormat="1" ht="17.100000000000001" customHeight="1">
      <c r="B90" s="90"/>
      <c r="C90" s="25" t="s">
        <v>54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3">
        <f t="shared" si="4"/>
        <v>0</v>
      </c>
      <c r="N90" s="54"/>
      <c r="O90" s="22"/>
    </row>
    <row r="91" spans="2:15" s="32" customFormat="1" ht="30" customHeight="1">
      <c r="B91" s="100"/>
      <c r="C91" s="24" t="s">
        <v>44</v>
      </c>
      <c r="D91" s="61">
        <f>+SUM(D88,D79,D76)</f>
        <v>0</v>
      </c>
      <c r="E91" s="61">
        <f t="shared" ref="E91:L91" si="5">+SUM(E88,E79,E76)</f>
        <v>0</v>
      </c>
      <c r="F91" s="61">
        <f t="shared" si="5"/>
        <v>603.33830399999999</v>
      </c>
      <c r="G91" s="61">
        <f t="shared" si="5"/>
        <v>1452.601945691712</v>
      </c>
      <c r="H91" s="61">
        <f t="shared" si="5"/>
        <v>0</v>
      </c>
      <c r="I91" s="61">
        <f t="shared" si="5"/>
        <v>0</v>
      </c>
      <c r="J91" s="61">
        <f t="shared" si="5"/>
        <v>0</v>
      </c>
      <c r="K91" s="61">
        <f t="shared" si="5"/>
        <v>250</v>
      </c>
      <c r="L91" s="61">
        <f t="shared" si="5"/>
        <v>0</v>
      </c>
      <c r="M91" s="64">
        <f t="shared" si="4"/>
        <v>2305.9402496917119</v>
      </c>
      <c r="N91" s="93"/>
      <c r="O91" s="94"/>
    </row>
    <row r="92" spans="2:15" s="99" customFormat="1" ht="17.100000000000001" customHeight="1">
      <c r="B92" s="38"/>
      <c r="C92" s="39" t="s">
        <v>85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101">
        <f t="shared" si="4"/>
        <v>0</v>
      </c>
      <c r="N92" s="97"/>
      <c r="O92" s="98"/>
    </row>
    <row r="93" spans="2:15" s="99" customFormat="1" ht="17.100000000000001" customHeight="1">
      <c r="B93" s="40"/>
      <c r="C93" s="41" t="s">
        <v>86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1">
        <f t="shared" si="4"/>
        <v>0</v>
      </c>
      <c r="N93" s="97"/>
      <c r="O93" s="98"/>
    </row>
    <row r="94" spans="2:15" s="32" customFormat="1" ht="24.95" customHeight="1">
      <c r="B94" s="103"/>
      <c r="C94" s="28" t="s">
        <v>20</v>
      </c>
      <c r="D94" s="60"/>
      <c r="E94" s="60"/>
      <c r="F94" s="60"/>
      <c r="G94" s="60"/>
      <c r="H94" s="60"/>
      <c r="I94" s="60"/>
      <c r="J94" s="60"/>
      <c r="K94" s="60"/>
      <c r="L94" s="60"/>
      <c r="M94" s="111"/>
      <c r="N94" s="112"/>
      <c r="O94" s="23"/>
    </row>
    <row r="95" spans="2:15" s="32" customFormat="1" ht="30" customHeight="1">
      <c r="B95" s="103"/>
      <c r="C95" s="28" t="s">
        <v>16</v>
      </c>
      <c r="D95" s="60"/>
      <c r="E95" s="60"/>
      <c r="F95" s="60"/>
      <c r="G95" s="60"/>
      <c r="H95" s="60"/>
      <c r="I95" s="60"/>
      <c r="J95" s="60"/>
      <c r="K95" s="60"/>
      <c r="L95" s="60"/>
      <c r="M95" s="111"/>
      <c r="N95" s="112"/>
      <c r="O95" s="23"/>
    </row>
    <row r="96" spans="2:15" s="36" customFormat="1" ht="17.100000000000001" customHeight="1">
      <c r="B96" s="89"/>
      <c r="C96" s="20" t="s">
        <v>9</v>
      </c>
      <c r="D96" s="57">
        <v>0</v>
      </c>
      <c r="E96" s="57">
        <v>0</v>
      </c>
      <c r="F96" s="57">
        <v>7.8479729999999996</v>
      </c>
      <c r="G96" s="57">
        <v>327.24501792761276</v>
      </c>
      <c r="H96" s="57">
        <v>0.37114420664444264</v>
      </c>
      <c r="I96" s="57">
        <v>0</v>
      </c>
      <c r="J96" s="57">
        <v>0</v>
      </c>
      <c r="K96" s="57">
        <v>102.86418030999998</v>
      </c>
      <c r="L96" s="57">
        <v>0</v>
      </c>
      <c r="M96" s="53">
        <f t="shared" si="4"/>
        <v>438.32831544425721</v>
      </c>
      <c r="N96" s="54"/>
      <c r="O96" s="22"/>
    </row>
    <row r="97" spans="2:15" s="36" customFormat="1" ht="17.100000000000001" customHeight="1">
      <c r="B97" s="90"/>
      <c r="C97" s="25" t="s">
        <v>53</v>
      </c>
      <c r="D97" s="57">
        <v>0</v>
      </c>
      <c r="E97" s="57">
        <v>0</v>
      </c>
      <c r="F97" s="57">
        <v>0</v>
      </c>
      <c r="G97" s="57">
        <v>6.1326309999999999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3">
        <f t="shared" si="4"/>
        <v>6.1326309999999999</v>
      </c>
      <c r="N97" s="54"/>
      <c r="O97" s="22"/>
    </row>
    <row r="98" spans="2:15" s="36" customFormat="1" ht="17.100000000000001" customHeight="1">
      <c r="B98" s="90"/>
      <c r="C98" s="25" t="s">
        <v>54</v>
      </c>
      <c r="D98" s="57">
        <v>0</v>
      </c>
      <c r="E98" s="57">
        <v>0</v>
      </c>
      <c r="F98" s="57">
        <v>7.8479729999999996</v>
      </c>
      <c r="G98" s="57">
        <v>321.11238692761276</v>
      </c>
      <c r="H98" s="57">
        <v>0.37114420664444264</v>
      </c>
      <c r="I98" s="57">
        <v>0</v>
      </c>
      <c r="J98" s="57">
        <v>0</v>
      </c>
      <c r="K98" s="57">
        <v>102.86418030999998</v>
      </c>
      <c r="L98" s="57">
        <v>0</v>
      </c>
      <c r="M98" s="53">
        <f t="shared" si="4"/>
        <v>432.19568444425721</v>
      </c>
      <c r="N98" s="54"/>
      <c r="O98" s="22"/>
    </row>
    <row r="99" spans="2:15" s="36" customFormat="1" ht="30" customHeight="1">
      <c r="B99" s="89"/>
      <c r="C99" s="20" t="s">
        <v>10</v>
      </c>
      <c r="D99" s="57">
        <v>0.20863599999999999</v>
      </c>
      <c r="E99" s="57">
        <v>0</v>
      </c>
      <c r="F99" s="57">
        <v>0.40490199999999998</v>
      </c>
      <c r="G99" s="57">
        <v>26.484594923366711</v>
      </c>
      <c r="H99" s="57">
        <v>1.3885110000000001</v>
      </c>
      <c r="I99" s="57">
        <v>0</v>
      </c>
      <c r="J99" s="57">
        <v>0</v>
      </c>
      <c r="K99" s="57">
        <v>47.237748000000003</v>
      </c>
      <c r="L99" s="57">
        <v>4.4961000000000001E-2</v>
      </c>
      <c r="M99" s="53">
        <f t="shared" si="4"/>
        <v>75.769352923366711</v>
      </c>
      <c r="N99" s="54"/>
      <c r="O99" s="22"/>
    </row>
    <row r="100" spans="2:15" s="36" customFormat="1" ht="17.100000000000001" customHeight="1">
      <c r="B100" s="89"/>
      <c r="C100" s="25" t="s">
        <v>53</v>
      </c>
      <c r="D100" s="57">
        <v>0.20863599999999999</v>
      </c>
      <c r="E100" s="57">
        <v>0</v>
      </c>
      <c r="F100" s="57">
        <v>0.40490199999999998</v>
      </c>
      <c r="G100" s="57">
        <v>17.544645923366712</v>
      </c>
      <c r="H100" s="57">
        <v>1.3885110000000001</v>
      </c>
      <c r="I100" s="57">
        <v>0</v>
      </c>
      <c r="J100" s="57">
        <v>0</v>
      </c>
      <c r="K100" s="57">
        <v>33.090548000000005</v>
      </c>
      <c r="L100" s="57">
        <v>4.4961000000000001E-2</v>
      </c>
      <c r="M100" s="53">
        <f t="shared" si="4"/>
        <v>52.682203923366714</v>
      </c>
      <c r="N100" s="54"/>
      <c r="O100" s="22"/>
    </row>
    <row r="101" spans="2:15" s="36" customFormat="1" ht="17.100000000000001" customHeight="1">
      <c r="B101" s="89"/>
      <c r="C101" s="25" t="s">
        <v>54</v>
      </c>
      <c r="D101" s="57">
        <v>0</v>
      </c>
      <c r="E101" s="57">
        <v>0</v>
      </c>
      <c r="F101" s="57">
        <v>0</v>
      </c>
      <c r="G101" s="57">
        <v>8.9399489999999986</v>
      </c>
      <c r="H101" s="57">
        <v>0</v>
      </c>
      <c r="I101" s="57">
        <v>0</v>
      </c>
      <c r="J101" s="57">
        <v>0</v>
      </c>
      <c r="K101" s="57">
        <v>14.1472</v>
      </c>
      <c r="L101" s="57">
        <v>0</v>
      </c>
      <c r="M101" s="53">
        <f t="shared" si="4"/>
        <v>23.087148999999997</v>
      </c>
      <c r="N101" s="54"/>
      <c r="O101" s="22"/>
    </row>
    <row r="102" spans="2:15" s="32" customFormat="1" ht="30" customHeight="1">
      <c r="B102" s="91"/>
      <c r="C102" s="92" t="s">
        <v>75</v>
      </c>
      <c r="D102" s="49">
        <v>0</v>
      </c>
      <c r="E102" s="49">
        <v>0</v>
      </c>
      <c r="F102" s="49">
        <v>0</v>
      </c>
      <c r="G102" s="49">
        <v>9.8554589233667009</v>
      </c>
      <c r="H102" s="49">
        <v>0</v>
      </c>
      <c r="I102" s="49">
        <v>0</v>
      </c>
      <c r="J102" s="49">
        <v>0</v>
      </c>
      <c r="K102" s="49">
        <v>16.147202999999998</v>
      </c>
      <c r="L102" s="49">
        <v>0</v>
      </c>
      <c r="M102" s="53">
        <f t="shared" si="4"/>
        <v>26.002661923366698</v>
      </c>
      <c r="N102" s="93"/>
      <c r="O102" s="94"/>
    </row>
    <row r="103" spans="2:15" s="36" customFormat="1" ht="17.100000000000001" customHeight="1">
      <c r="B103" s="90"/>
      <c r="C103" s="25" t="s">
        <v>61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3">
        <f t="shared" si="4"/>
        <v>0</v>
      </c>
      <c r="N103" s="54"/>
      <c r="O103" s="22"/>
    </row>
    <row r="104" spans="2:15" s="36" customFormat="1" ht="17.100000000000001" customHeight="1">
      <c r="B104" s="90"/>
      <c r="C104" s="25" t="s">
        <v>91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3">
        <f t="shared" si="4"/>
        <v>0</v>
      </c>
      <c r="N104" s="54"/>
      <c r="O104" s="22"/>
    </row>
    <row r="105" spans="2:15" s="36" customFormat="1" ht="17.100000000000001" customHeight="1">
      <c r="B105" s="90"/>
      <c r="C105" s="25" t="s">
        <v>76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3">
        <f t="shared" si="4"/>
        <v>0</v>
      </c>
      <c r="N105" s="54"/>
      <c r="O105" s="22"/>
    </row>
    <row r="106" spans="2:15" s="36" customFormat="1" ht="17.100000000000001" customHeight="1">
      <c r="B106" s="90"/>
      <c r="C106" s="107" t="s">
        <v>47</v>
      </c>
      <c r="D106" s="57">
        <v>0.20863599999999999</v>
      </c>
      <c r="E106" s="57">
        <v>0</v>
      </c>
      <c r="F106" s="57">
        <v>0.40490199999999998</v>
      </c>
      <c r="G106" s="57">
        <v>16.629135999999992</v>
      </c>
      <c r="H106" s="57">
        <v>1.3885110000000001</v>
      </c>
      <c r="I106" s="57">
        <v>0</v>
      </c>
      <c r="J106" s="57">
        <v>0</v>
      </c>
      <c r="K106" s="57">
        <v>31.090544999999995</v>
      </c>
      <c r="L106" s="57">
        <v>4.4961000000000001E-2</v>
      </c>
      <c r="M106" s="53">
        <f t="shared" si="4"/>
        <v>49.766690999999987</v>
      </c>
      <c r="N106" s="54"/>
      <c r="O106" s="22"/>
    </row>
    <row r="107" spans="2:15" s="32" customFormat="1" ht="17.100000000000001" customHeight="1">
      <c r="B107" s="91"/>
      <c r="C107" s="95" t="s">
        <v>80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64">
        <f t="shared" si="4"/>
        <v>0</v>
      </c>
      <c r="N107" s="93"/>
      <c r="O107" s="94"/>
    </row>
    <row r="108" spans="2:15" s="32" customFormat="1" ht="24.95" customHeight="1">
      <c r="B108" s="91"/>
      <c r="C108" s="24" t="s">
        <v>11</v>
      </c>
      <c r="D108" s="49">
        <v>0</v>
      </c>
      <c r="E108" s="49">
        <v>0</v>
      </c>
      <c r="F108" s="49">
        <v>0</v>
      </c>
      <c r="G108" s="49">
        <v>149.62156249996113</v>
      </c>
      <c r="H108" s="49">
        <v>0</v>
      </c>
      <c r="I108" s="49">
        <v>0</v>
      </c>
      <c r="J108" s="49">
        <v>0</v>
      </c>
      <c r="K108" s="49">
        <v>50.899176999999995</v>
      </c>
      <c r="L108" s="49">
        <v>0</v>
      </c>
      <c r="M108" s="64">
        <f t="shared" si="4"/>
        <v>200.52073949996111</v>
      </c>
      <c r="N108" s="93"/>
      <c r="O108" s="94"/>
    </row>
    <row r="109" spans="2:15" s="99" customFormat="1" ht="17.100000000000001" customHeight="1">
      <c r="B109" s="38"/>
      <c r="C109" s="25" t="s">
        <v>53</v>
      </c>
      <c r="D109" s="96">
        <v>0</v>
      </c>
      <c r="E109" s="96">
        <v>0</v>
      </c>
      <c r="F109" s="96">
        <v>0</v>
      </c>
      <c r="G109" s="96">
        <v>147.06954849996112</v>
      </c>
      <c r="H109" s="96">
        <v>0</v>
      </c>
      <c r="I109" s="96">
        <v>0</v>
      </c>
      <c r="J109" s="96">
        <v>0</v>
      </c>
      <c r="K109" s="96">
        <v>50.899176999999995</v>
      </c>
      <c r="L109" s="96">
        <v>0</v>
      </c>
      <c r="M109" s="53">
        <f t="shared" si="4"/>
        <v>197.96872549996112</v>
      </c>
      <c r="N109" s="97"/>
      <c r="O109" s="98"/>
    </row>
    <row r="110" spans="2:15" s="36" customFormat="1" ht="17.100000000000001" customHeight="1">
      <c r="B110" s="90"/>
      <c r="C110" s="25" t="s">
        <v>54</v>
      </c>
      <c r="D110" s="57">
        <v>0</v>
      </c>
      <c r="E110" s="57">
        <v>0</v>
      </c>
      <c r="F110" s="57">
        <v>0</v>
      </c>
      <c r="G110" s="57">
        <v>2.5520140000000002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3">
        <f t="shared" si="4"/>
        <v>2.5520140000000002</v>
      </c>
      <c r="N110" s="54"/>
      <c r="O110" s="22"/>
    </row>
    <row r="111" spans="2:15" s="32" customFormat="1" ht="30" customHeight="1">
      <c r="B111" s="100"/>
      <c r="C111" s="24" t="s">
        <v>45</v>
      </c>
      <c r="D111" s="61">
        <f>+SUM(D108,D99,D96)</f>
        <v>0.20863599999999999</v>
      </c>
      <c r="E111" s="61">
        <f t="shared" ref="E111:L111" si="6">+SUM(E108,E99,E96)</f>
        <v>0</v>
      </c>
      <c r="F111" s="61">
        <f t="shared" si="6"/>
        <v>8.2528749999999995</v>
      </c>
      <c r="G111" s="61">
        <f t="shared" si="6"/>
        <v>503.35117535094059</v>
      </c>
      <c r="H111" s="61">
        <f t="shared" si="6"/>
        <v>1.7596552066444426</v>
      </c>
      <c r="I111" s="61">
        <f t="shared" si="6"/>
        <v>0</v>
      </c>
      <c r="J111" s="61">
        <f t="shared" si="6"/>
        <v>0</v>
      </c>
      <c r="K111" s="61">
        <f t="shared" si="6"/>
        <v>201.00110530999996</v>
      </c>
      <c r="L111" s="61">
        <f t="shared" si="6"/>
        <v>4.4961000000000001E-2</v>
      </c>
      <c r="M111" s="64">
        <f t="shared" si="4"/>
        <v>714.61840786758489</v>
      </c>
      <c r="N111" s="93"/>
      <c r="O111" s="94"/>
    </row>
    <row r="112" spans="2:15" s="99" customFormat="1" ht="17.100000000000001" customHeight="1">
      <c r="B112" s="38"/>
      <c r="C112" s="39" t="s">
        <v>85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101">
        <f t="shared" si="4"/>
        <v>0</v>
      </c>
      <c r="N112" s="97"/>
      <c r="O112" s="98"/>
    </row>
    <row r="113" spans="2:15" s="99" customFormat="1" ht="17.100000000000001" customHeight="1">
      <c r="B113" s="40"/>
      <c r="C113" s="41" t="s">
        <v>86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1">
        <f t="shared" si="4"/>
        <v>0</v>
      </c>
      <c r="N113" s="97"/>
      <c r="O113" s="98"/>
    </row>
    <row r="114" spans="2:15" s="32" customFormat="1" ht="30" customHeight="1">
      <c r="B114" s="103"/>
      <c r="C114" s="28" t="s">
        <v>17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111"/>
      <c r="N114" s="112"/>
      <c r="O114" s="23"/>
    </row>
    <row r="115" spans="2:15" s="36" customFormat="1" ht="17.100000000000001" customHeight="1">
      <c r="B115" s="89"/>
      <c r="C115" s="20" t="s">
        <v>9</v>
      </c>
      <c r="D115" s="57">
        <v>0.20863599999999999</v>
      </c>
      <c r="E115" s="57">
        <v>0</v>
      </c>
      <c r="F115" s="57">
        <v>0.40490199999999998</v>
      </c>
      <c r="G115" s="57">
        <v>186.72389534412781</v>
      </c>
      <c r="H115" s="57">
        <v>1.3885369999999999</v>
      </c>
      <c r="I115" s="57">
        <v>0</v>
      </c>
      <c r="J115" s="57">
        <v>0</v>
      </c>
      <c r="K115" s="57">
        <v>178.145545</v>
      </c>
      <c r="L115" s="57">
        <v>4.4961000000000001E-2</v>
      </c>
      <c r="M115" s="53">
        <f t="shared" si="4"/>
        <v>366.91647634412783</v>
      </c>
      <c r="N115" s="54"/>
      <c r="O115" s="22"/>
    </row>
    <row r="116" spans="2:15" s="36" customFormat="1" ht="17.100000000000001" customHeight="1">
      <c r="B116" s="90"/>
      <c r="C116" s="25" t="s">
        <v>53</v>
      </c>
      <c r="D116" s="57">
        <v>0</v>
      </c>
      <c r="E116" s="57">
        <v>0</v>
      </c>
      <c r="F116" s="57">
        <v>0</v>
      </c>
      <c r="G116" s="57">
        <v>6.4336370000000001</v>
      </c>
      <c r="H116" s="57">
        <v>0</v>
      </c>
      <c r="I116" s="57">
        <v>0</v>
      </c>
      <c r="J116" s="57">
        <v>0</v>
      </c>
      <c r="K116" s="57">
        <v>17.944329</v>
      </c>
      <c r="L116" s="57">
        <v>0</v>
      </c>
      <c r="M116" s="53">
        <f t="shared" si="4"/>
        <v>24.377966000000001</v>
      </c>
      <c r="N116" s="54"/>
      <c r="O116" s="22"/>
    </row>
    <row r="117" spans="2:15" s="36" customFormat="1" ht="17.100000000000001" customHeight="1">
      <c r="B117" s="90"/>
      <c r="C117" s="25" t="s">
        <v>54</v>
      </c>
      <c r="D117" s="57">
        <v>0.20863599999999999</v>
      </c>
      <c r="E117" s="57">
        <v>0</v>
      </c>
      <c r="F117" s="57">
        <v>0.40490199999999998</v>
      </c>
      <c r="G117" s="57">
        <v>180.29025834412781</v>
      </c>
      <c r="H117" s="57">
        <v>1.3885369999999999</v>
      </c>
      <c r="I117" s="57">
        <v>0</v>
      </c>
      <c r="J117" s="57">
        <v>0</v>
      </c>
      <c r="K117" s="57">
        <v>160.20121599999999</v>
      </c>
      <c r="L117" s="57">
        <v>4.4961000000000001E-2</v>
      </c>
      <c r="M117" s="53">
        <f t="shared" si="4"/>
        <v>342.53851034412781</v>
      </c>
      <c r="N117" s="54"/>
      <c r="O117" s="22"/>
    </row>
    <row r="118" spans="2:15" s="36" customFormat="1" ht="30" customHeight="1">
      <c r="B118" s="89"/>
      <c r="C118" s="20" t="s">
        <v>10</v>
      </c>
      <c r="D118" s="57">
        <v>0</v>
      </c>
      <c r="E118" s="57">
        <v>0</v>
      </c>
      <c r="F118" s="57">
        <v>7.8479729999999996</v>
      </c>
      <c r="G118" s="57">
        <v>37.600936728658219</v>
      </c>
      <c r="H118" s="57">
        <v>0.37083056419930299</v>
      </c>
      <c r="I118" s="57">
        <v>0</v>
      </c>
      <c r="J118" s="57">
        <v>0</v>
      </c>
      <c r="K118" s="57">
        <v>43.921724310000002</v>
      </c>
      <c r="L118" s="57">
        <v>0</v>
      </c>
      <c r="M118" s="53">
        <f t="shared" si="4"/>
        <v>89.741464602857519</v>
      </c>
      <c r="N118" s="54"/>
      <c r="O118" s="22"/>
    </row>
    <row r="119" spans="2:15" s="36" customFormat="1" ht="17.100000000000001" customHeight="1">
      <c r="B119" s="89"/>
      <c r="C119" s="25" t="s">
        <v>53</v>
      </c>
      <c r="D119" s="57">
        <v>0</v>
      </c>
      <c r="E119" s="57">
        <v>0</v>
      </c>
      <c r="F119" s="57">
        <v>7.8479729999999996</v>
      </c>
      <c r="G119" s="57">
        <v>12.420422728658224</v>
      </c>
      <c r="H119" s="57">
        <v>0.37083056419930299</v>
      </c>
      <c r="I119" s="57">
        <v>0</v>
      </c>
      <c r="J119" s="57">
        <v>0</v>
      </c>
      <c r="K119" s="57">
        <v>13.924398309999999</v>
      </c>
      <c r="L119" s="57">
        <v>0</v>
      </c>
      <c r="M119" s="53">
        <f t="shared" si="4"/>
        <v>34.563624602857523</v>
      </c>
      <c r="N119" s="54"/>
      <c r="O119" s="22"/>
    </row>
    <row r="120" spans="2:15" s="36" customFormat="1" ht="17.100000000000001" customHeight="1">
      <c r="B120" s="89"/>
      <c r="C120" s="25" t="s">
        <v>54</v>
      </c>
      <c r="D120" s="57">
        <v>0</v>
      </c>
      <c r="E120" s="57">
        <v>0</v>
      </c>
      <c r="F120" s="57">
        <v>0</v>
      </c>
      <c r="G120" s="57">
        <v>25.180513999999995</v>
      </c>
      <c r="H120" s="57">
        <v>0</v>
      </c>
      <c r="I120" s="57">
        <v>0</v>
      </c>
      <c r="J120" s="57">
        <v>0</v>
      </c>
      <c r="K120" s="57">
        <v>29.997326000000001</v>
      </c>
      <c r="L120" s="57">
        <v>0</v>
      </c>
      <c r="M120" s="53">
        <f t="shared" si="4"/>
        <v>55.177839999999996</v>
      </c>
      <c r="N120" s="54"/>
      <c r="O120" s="22"/>
    </row>
    <row r="121" spans="2:15" s="32" customFormat="1" ht="30" customHeight="1">
      <c r="B121" s="91"/>
      <c r="C121" s="92" t="s">
        <v>75</v>
      </c>
      <c r="D121" s="49">
        <v>0</v>
      </c>
      <c r="E121" s="49">
        <v>0</v>
      </c>
      <c r="F121" s="49">
        <v>0</v>
      </c>
      <c r="G121" s="49">
        <v>37.053794728658218</v>
      </c>
      <c r="H121" s="49">
        <v>0.37083056419930299</v>
      </c>
      <c r="I121" s="49">
        <v>0</v>
      </c>
      <c r="J121" s="49">
        <v>0</v>
      </c>
      <c r="K121" s="49">
        <v>43.69372431</v>
      </c>
      <c r="L121" s="49">
        <v>0</v>
      </c>
      <c r="M121" s="53">
        <f t="shared" si="4"/>
        <v>81.118349602857521</v>
      </c>
      <c r="N121" s="93"/>
      <c r="O121" s="94"/>
    </row>
    <row r="122" spans="2:15" s="36" customFormat="1" ht="17.100000000000001" customHeight="1">
      <c r="B122" s="90"/>
      <c r="C122" s="25" t="s">
        <v>61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3">
        <f t="shared" si="4"/>
        <v>0</v>
      </c>
      <c r="N122" s="54"/>
      <c r="O122" s="22"/>
    </row>
    <row r="123" spans="2:15" s="36" customFormat="1" ht="17.100000000000001" customHeight="1">
      <c r="B123" s="90"/>
      <c r="C123" s="25" t="s">
        <v>91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3">
        <f t="shared" si="4"/>
        <v>0</v>
      </c>
      <c r="N123" s="54"/>
      <c r="O123" s="22"/>
    </row>
    <row r="124" spans="2:15" s="36" customFormat="1" ht="17.100000000000001" customHeight="1">
      <c r="B124" s="90"/>
      <c r="C124" s="25" t="s">
        <v>76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3">
        <f t="shared" si="4"/>
        <v>0</v>
      </c>
      <c r="N124" s="54"/>
      <c r="O124" s="22"/>
    </row>
    <row r="125" spans="2:15" s="36" customFormat="1" ht="17.100000000000001" customHeight="1">
      <c r="B125" s="90"/>
      <c r="C125" s="107" t="s">
        <v>47</v>
      </c>
      <c r="D125" s="57">
        <v>0</v>
      </c>
      <c r="E125" s="57">
        <v>0</v>
      </c>
      <c r="F125" s="57">
        <v>7.8479729999999996</v>
      </c>
      <c r="G125" s="57">
        <v>0.54714200000000002</v>
      </c>
      <c r="H125" s="57">
        <v>0</v>
      </c>
      <c r="I125" s="57">
        <v>0</v>
      </c>
      <c r="J125" s="57">
        <v>0</v>
      </c>
      <c r="K125" s="57">
        <v>0.22800000000000001</v>
      </c>
      <c r="L125" s="57">
        <v>0</v>
      </c>
      <c r="M125" s="53">
        <f t="shared" si="4"/>
        <v>8.6231150000000003</v>
      </c>
      <c r="N125" s="54"/>
      <c r="O125" s="22"/>
    </row>
    <row r="126" spans="2:15" s="32" customFormat="1" ht="17.100000000000001" customHeight="1">
      <c r="B126" s="91"/>
      <c r="C126" s="95" t="s">
        <v>80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64">
        <f t="shared" si="4"/>
        <v>0</v>
      </c>
      <c r="N126" s="93"/>
      <c r="O126" s="94"/>
    </row>
    <row r="127" spans="2:15" s="32" customFormat="1" ht="24.95" customHeight="1">
      <c r="B127" s="91"/>
      <c r="C127" s="24" t="s">
        <v>11</v>
      </c>
      <c r="D127" s="49">
        <v>0</v>
      </c>
      <c r="E127" s="49">
        <v>0</v>
      </c>
      <c r="F127" s="49">
        <v>0</v>
      </c>
      <c r="G127" s="49">
        <v>173.7977916810546</v>
      </c>
      <c r="H127" s="49">
        <v>0.125442</v>
      </c>
      <c r="I127" s="49">
        <v>0</v>
      </c>
      <c r="J127" s="49">
        <v>0</v>
      </c>
      <c r="K127" s="49">
        <v>52.546921000000005</v>
      </c>
      <c r="L127" s="49">
        <v>0</v>
      </c>
      <c r="M127" s="64">
        <f t="shared" si="4"/>
        <v>226.47015468105459</v>
      </c>
      <c r="N127" s="93"/>
      <c r="O127" s="94"/>
    </row>
    <row r="128" spans="2:15" s="99" customFormat="1" ht="17.100000000000001" customHeight="1">
      <c r="B128" s="38"/>
      <c r="C128" s="25" t="s">
        <v>53</v>
      </c>
      <c r="D128" s="96">
        <v>0</v>
      </c>
      <c r="E128" s="96">
        <v>0</v>
      </c>
      <c r="F128" s="96">
        <v>0</v>
      </c>
      <c r="G128" s="96">
        <v>173.7977916810546</v>
      </c>
      <c r="H128" s="96">
        <v>0.125442</v>
      </c>
      <c r="I128" s="96">
        <v>0</v>
      </c>
      <c r="J128" s="96">
        <v>0</v>
      </c>
      <c r="K128" s="96">
        <v>52.546921000000005</v>
      </c>
      <c r="L128" s="96">
        <v>0</v>
      </c>
      <c r="M128" s="53">
        <f t="shared" si="4"/>
        <v>226.47015468105459</v>
      </c>
      <c r="N128" s="97"/>
      <c r="O128" s="98"/>
    </row>
    <row r="129" spans="2:15" s="36" customFormat="1" ht="17.100000000000001" customHeight="1">
      <c r="B129" s="90"/>
      <c r="C129" s="25" t="s">
        <v>54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3">
        <f t="shared" si="4"/>
        <v>0</v>
      </c>
      <c r="N129" s="54"/>
      <c r="O129" s="22"/>
    </row>
    <row r="130" spans="2:15" s="32" customFormat="1" ht="30" customHeight="1">
      <c r="B130" s="100"/>
      <c r="C130" s="24" t="s">
        <v>46</v>
      </c>
      <c r="D130" s="61">
        <f>+SUM(D127,D118,D115)</f>
        <v>0.20863599999999999</v>
      </c>
      <c r="E130" s="61">
        <f t="shared" ref="E130:L130" si="7">+SUM(E127,E118,E115)</f>
        <v>0</v>
      </c>
      <c r="F130" s="61">
        <f t="shared" si="7"/>
        <v>8.2528749999999995</v>
      </c>
      <c r="G130" s="61">
        <f t="shared" si="7"/>
        <v>398.12262375384063</v>
      </c>
      <c r="H130" s="61">
        <f t="shared" si="7"/>
        <v>1.884809564199303</v>
      </c>
      <c r="I130" s="61">
        <f t="shared" si="7"/>
        <v>0</v>
      </c>
      <c r="J130" s="61">
        <f t="shared" si="7"/>
        <v>0</v>
      </c>
      <c r="K130" s="61">
        <f t="shared" si="7"/>
        <v>274.61419031000003</v>
      </c>
      <c r="L130" s="61">
        <f t="shared" si="7"/>
        <v>4.4961000000000001E-2</v>
      </c>
      <c r="M130" s="64">
        <f t="shared" si="4"/>
        <v>683.12809562803989</v>
      </c>
      <c r="N130" s="93"/>
      <c r="O130" s="94"/>
    </row>
    <row r="131" spans="2:15" s="99" customFormat="1" ht="17.100000000000001" customHeight="1">
      <c r="B131" s="38"/>
      <c r="C131" s="39" t="s">
        <v>85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101">
        <f t="shared" si="4"/>
        <v>0</v>
      </c>
      <c r="N131" s="97"/>
      <c r="O131" s="98"/>
    </row>
    <row r="132" spans="2:15" s="99" customFormat="1" ht="17.100000000000001" customHeight="1">
      <c r="B132" s="40"/>
      <c r="C132" s="41" t="s">
        <v>86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1">
        <f t="shared" si="4"/>
        <v>0</v>
      </c>
      <c r="N132" s="97"/>
      <c r="O132" s="98"/>
    </row>
    <row r="133" spans="2:15" s="32" customFormat="1" ht="30" customHeight="1">
      <c r="B133" s="103"/>
      <c r="C133" s="28" t="s">
        <v>18</v>
      </c>
      <c r="D133" s="62">
        <f t="shared" ref="D133:L133" si="8">+D130+D111</f>
        <v>0.41727199999999998</v>
      </c>
      <c r="E133" s="62">
        <f t="shared" si="8"/>
        <v>0</v>
      </c>
      <c r="F133" s="62">
        <f t="shared" si="8"/>
        <v>16.505749999999999</v>
      </c>
      <c r="G133" s="62">
        <f t="shared" si="8"/>
        <v>901.47379910478116</v>
      </c>
      <c r="H133" s="62">
        <f t="shared" si="8"/>
        <v>3.6444647708437454</v>
      </c>
      <c r="I133" s="62">
        <f t="shared" si="8"/>
        <v>0</v>
      </c>
      <c r="J133" s="62">
        <f t="shared" si="8"/>
        <v>0</v>
      </c>
      <c r="K133" s="62">
        <f t="shared" si="8"/>
        <v>475.61529561999998</v>
      </c>
      <c r="L133" s="62">
        <f t="shared" si="8"/>
        <v>8.9922000000000002E-2</v>
      </c>
      <c r="M133" s="63">
        <f t="shared" si="4"/>
        <v>1397.7465034956247</v>
      </c>
      <c r="N133" s="112"/>
      <c r="O133" s="23"/>
    </row>
    <row r="134" spans="2:15" s="32" customFormat="1" ht="30" customHeight="1">
      <c r="B134" s="103"/>
      <c r="C134" s="28" t="s">
        <v>19</v>
      </c>
      <c r="D134" s="62">
        <f t="shared" ref="D134:L134" si="9">+D25+D44+D68+D91+D133</f>
        <v>9.1233212205881173</v>
      </c>
      <c r="E134" s="62">
        <f t="shared" si="9"/>
        <v>21.701703492953126</v>
      </c>
      <c r="F134" s="62">
        <f t="shared" si="9"/>
        <v>4328.6057090151962</v>
      </c>
      <c r="G134" s="62">
        <f t="shared" si="9"/>
        <v>50025.617386849248</v>
      </c>
      <c r="H134" s="62">
        <f t="shared" si="9"/>
        <v>647.80584637565084</v>
      </c>
      <c r="I134" s="62">
        <f t="shared" si="9"/>
        <v>33.469481576106304</v>
      </c>
      <c r="J134" s="62">
        <f t="shared" si="9"/>
        <v>74.425982741432577</v>
      </c>
      <c r="K134" s="62">
        <f t="shared" si="9"/>
        <v>65340.539491740725</v>
      </c>
      <c r="L134" s="62">
        <f t="shared" si="9"/>
        <v>1049.2661175975186</v>
      </c>
      <c r="M134" s="63">
        <f t="shared" si="4"/>
        <v>121530.55504060943</v>
      </c>
      <c r="N134" s="112"/>
      <c r="O134" s="23"/>
    </row>
    <row r="135" spans="2:15" s="99" customFormat="1" ht="17.100000000000001" customHeight="1">
      <c r="B135" s="38"/>
      <c r="C135" s="39" t="s">
        <v>85</v>
      </c>
      <c r="D135" s="96">
        <f t="shared" ref="D135:L135" si="10">+D26+D45+D69+D92+D112+D131</f>
        <v>0</v>
      </c>
      <c r="E135" s="96">
        <f t="shared" si="10"/>
        <v>0</v>
      </c>
      <c r="F135" s="96">
        <f t="shared" si="10"/>
        <v>0</v>
      </c>
      <c r="G135" s="96">
        <f t="shared" si="10"/>
        <v>0</v>
      </c>
      <c r="H135" s="96">
        <f t="shared" si="10"/>
        <v>0</v>
      </c>
      <c r="I135" s="96">
        <f t="shared" si="10"/>
        <v>0</v>
      </c>
      <c r="J135" s="96">
        <f t="shared" si="10"/>
        <v>0</v>
      </c>
      <c r="K135" s="96">
        <f t="shared" si="10"/>
        <v>0</v>
      </c>
      <c r="L135" s="96">
        <f t="shared" si="10"/>
        <v>0</v>
      </c>
      <c r="M135" s="101">
        <f t="shared" si="4"/>
        <v>0</v>
      </c>
      <c r="N135" s="97"/>
      <c r="O135" s="98"/>
    </row>
    <row r="136" spans="2:15" s="99" customFormat="1" ht="17.100000000000001" customHeight="1">
      <c r="B136" s="38"/>
      <c r="C136" s="39" t="s">
        <v>86</v>
      </c>
      <c r="D136" s="96">
        <f t="shared" ref="D136:L136" si="11">+D27+D46+D70+D93+D113+D132</f>
        <v>3.2017531948964999</v>
      </c>
      <c r="E136" s="96">
        <f t="shared" si="11"/>
        <v>3.3426661437463965</v>
      </c>
      <c r="F136" s="96">
        <f t="shared" si="11"/>
        <v>82.187446133713792</v>
      </c>
      <c r="G136" s="96">
        <f t="shared" si="11"/>
        <v>207.08349883047941</v>
      </c>
      <c r="H136" s="96">
        <f t="shared" si="11"/>
        <v>43.28968550174389</v>
      </c>
      <c r="I136" s="96">
        <f t="shared" si="11"/>
        <v>3.0307729521068878</v>
      </c>
      <c r="J136" s="96">
        <f t="shared" si="11"/>
        <v>3.0679970302725232</v>
      </c>
      <c r="K136" s="96">
        <f t="shared" si="11"/>
        <v>215.29437137999997</v>
      </c>
      <c r="L136" s="96">
        <f t="shared" si="11"/>
        <v>9.0687368135912347</v>
      </c>
      <c r="M136" s="101">
        <f>+SUM(D136:L136)</f>
        <v>569.56692798055053</v>
      </c>
      <c r="N136" s="97"/>
      <c r="O136" s="98"/>
    </row>
    <row r="137" spans="2:15" s="115" customFormat="1" ht="9.9499999999999993" customHeight="1">
      <c r="B137" s="139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0"/>
      <c r="N137" s="145"/>
      <c r="O137" s="114"/>
    </row>
    <row r="138" spans="2:15"/>
    <row r="139" spans="2:15" hidden="1"/>
  </sheetData>
  <dataConsolidate/>
  <mergeCells count="6">
    <mergeCell ref="C2:M2"/>
    <mergeCell ref="C4:M4"/>
    <mergeCell ref="C5:M5"/>
    <mergeCell ref="C3:M3"/>
    <mergeCell ref="D7:M7"/>
    <mergeCell ref="D6:M6"/>
  </mergeCells>
  <phoneticPr fontId="0" type="noConversion"/>
  <conditionalFormatting sqref="D9:M137">
    <cfRule type="expression" dxfId="14" priority="1" stopIfTrue="1">
      <formula>AND(D9&lt;&gt;"",OR(D9&lt;0,NOT(ISNUMBER(D9))))</formula>
    </cfRule>
  </conditionalFormatting>
  <conditionalFormatting sqref="D6:M6">
    <cfRule type="expression" dxfId="13" priority="2" stopIfTrue="1">
      <formula>COUNTA(D10:M136)&lt;&gt;COUNTIF(D10:M136,"&gt;=0")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B1:AB65535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" zeroHeight="1"/>
  <cols>
    <col min="1" max="2" width="1.7109375" style="14" customWidth="1"/>
    <col min="3" max="3" width="50.7109375" style="14" customWidth="1"/>
    <col min="4" max="11" width="7.7109375" style="14" customWidth="1"/>
    <col min="12" max="12" width="7.7109375" style="34" customWidth="1"/>
    <col min="13" max="24" width="7.7109375" style="17" customWidth="1"/>
    <col min="25" max="25" width="8.85546875" style="14" customWidth="1"/>
    <col min="26" max="26" width="8.85546875" style="17" customWidth="1"/>
    <col min="27" max="27" width="1.7109375" style="17" customWidth="1"/>
    <col min="28" max="28" width="1.7109375" style="14" customWidth="1"/>
    <col min="29" max="256" width="0" style="14" hidden="1" customWidth="1"/>
    <col min="257" max="16384" width="9.140625" style="14"/>
  </cols>
  <sheetData>
    <row r="1" spans="2:28" s="13" customFormat="1" ht="20.100000000000001" customHeight="1">
      <c r="B1" s="79" t="s">
        <v>12</v>
      </c>
      <c r="C1" s="80"/>
      <c r="D1" s="81"/>
      <c r="E1" s="81"/>
      <c r="F1" s="81"/>
      <c r="G1" s="81"/>
      <c r="H1" s="81"/>
      <c r="I1" s="81"/>
      <c r="J1" s="81"/>
      <c r="K1" s="81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81"/>
      <c r="Z1" s="82"/>
      <c r="AA1" s="15"/>
      <c r="AB1" s="81"/>
    </row>
    <row r="2" spans="2:28" s="13" customFormat="1" ht="20.100000000000001" customHeight="1">
      <c r="B2" s="16"/>
      <c r="C2" s="227" t="s">
        <v>55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15"/>
      <c r="AB2" s="83"/>
    </row>
    <row r="3" spans="2:28" s="13" customFormat="1" ht="20.100000000000001" customHeight="1">
      <c r="C3" s="227" t="s">
        <v>98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15"/>
      <c r="AB3" s="83"/>
    </row>
    <row r="4" spans="2:28" s="13" customFormat="1" ht="20.100000000000001" customHeight="1">
      <c r="C4" s="227" t="s">
        <v>52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15"/>
      <c r="AB4" s="84"/>
    </row>
    <row r="5" spans="2:28" s="13" customFormat="1" ht="20.100000000000001" customHeight="1">
      <c r="C5" s="227" t="s">
        <v>93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16"/>
      <c r="AB5" s="85"/>
    </row>
    <row r="6" spans="2:28" s="13" customFormat="1" ht="39.950000000000003" customHeight="1"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81"/>
    </row>
    <row r="7" spans="2:28" s="36" customFormat="1" ht="27.95" customHeight="1">
      <c r="B7" s="153"/>
      <c r="C7" s="154" t="s">
        <v>0</v>
      </c>
      <c r="D7" s="228" t="s">
        <v>13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164"/>
      <c r="AB7" s="86"/>
    </row>
    <row r="8" spans="2:28" s="36" customFormat="1" ht="27.95" customHeight="1">
      <c r="B8" s="153"/>
      <c r="C8" s="154"/>
      <c r="D8" s="156" t="s">
        <v>7</v>
      </c>
      <c r="E8" s="156" t="s">
        <v>25</v>
      </c>
      <c r="F8" s="156" t="s">
        <v>6</v>
      </c>
      <c r="G8" s="156" t="s">
        <v>5</v>
      </c>
      <c r="H8" s="156" t="s">
        <v>37</v>
      </c>
      <c r="I8" s="156" t="s">
        <v>21</v>
      </c>
      <c r="J8" s="156" t="s">
        <v>4</v>
      </c>
      <c r="K8" s="156" t="s">
        <v>27</v>
      </c>
      <c r="L8" s="166" t="s">
        <v>39</v>
      </c>
      <c r="M8" s="156" t="s">
        <v>3</v>
      </c>
      <c r="N8" s="156" t="s">
        <v>29</v>
      </c>
      <c r="O8" s="156" t="s">
        <v>30</v>
      </c>
      <c r="P8" s="156" t="s">
        <v>41</v>
      </c>
      <c r="Q8" s="156" t="s">
        <v>40</v>
      </c>
      <c r="R8" s="156" t="s">
        <v>32</v>
      </c>
      <c r="S8" s="156" t="s">
        <v>33</v>
      </c>
      <c r="T8" s="156" t="s">
        <v>24</v>
      </c>
      <c r="U8" s="156" t="s">
        <v>42</v>
      </c>
      <c r="V8" s="156" t="s">
        <v>90</v>
      </c>
      <c r="W8" s="156" t="s">
        <v>35</v>
      </c>
      <c r="X8" s="156" t="s">
        <v>36</v>
      </c>
      <c r="Y8" s="157" t="s">
        <v>89</v>
      </c>
      <c r="Z8" s="156" t="s">
        <v>8</v>
      </c>
      <c r="AA8" s="164"/>
      <c r="AB8" s="87"/>
    </row>
    <row r="9" spans="2:28" s="32" customFormat="1" ht="30" customHeight="1">
      <c r="B9" s="103"/>
      <c r="C9" s="28" t="s">
        <v>81</v>
      </c>
      <c r="D9" s="57"/>
      <c r="E9" s="57"/>
      <c r="F9" s="57"/>
      <c r="G9" s="57"/>
      <c r="H9" s="57"/>
      <c r="I9" s="57"/>
      <c r="J9" s="57"/>
      <c r="K9" s="57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5"/>
      <c r="AA9" s="42"/>
      <c r="AB9" s="117"/>
    </row>
    <row r="10" spans="2:28" s="36" customFormat="1" ht="17.100000000000001" customHeight="1">
      <c r="B10" s="89"/>
      <c r="C10" s="20" t="s">
        <v>9</v>
      </c>
      <c r="D10" s="57">
        <v>9.4212678487205839</v>
      </c>
      <c r="E10" s="57">
        <v>0</v>
      </c>
      <c r="F10" s="57">
        <v>32.916610894674825</v>
      </c>
      <c r="G10" s="57">
        <v>56.089890662720677</v>
      </c>
      <c r="H10" s="57">
        <v>0.35610357669999998</v>
      </c>
      <c r="I10" s="57">
        <v>7074.4144168479579</v>
      </c>
      <c r="J10" s="57">
        <v>351.09980226135485</v>
      </c>
      <c r="K10" s="57">
        <v>0</v>
      </c>
      <c r="L10" s="57">
        <v>0</v>
      </c>
      <c r="M10" s="57">
        <v>463.73122722099998</v>
      </c>
      <c r="N10" s="57">
        <v>0</v>
      </c>
      <c r="O10" s="57">
        <v>0</v>
      </c>
      <c r="P10" s="57">
        <v>1.7178699999999998E-3</v>
      </c>
      <c r="Q10" s="57">
        <v>0</v>
      </c>
      <c r="R10" s="57"/>
      <c r="S10" s="57">
        <v>97.920565059200001</v>
      </c>
      <c r="T10" s="57">
        <v>4.0202995139034829</v>
      </c>
      <c r="U10" s="57">
        <v>8.0870000000000004E-3</v>
      </c>
      <c r="V10" s="57">
        <v>135.88236751099998</v>
      </c>
      <c r="W10" s="57">
        <v>0</v>
      </c>
      <c r="X10" s="57">
        <v>0.20012872919999999</v>
      </c>
      <c r="Y10" s="57">
        <v>0.49044496837194163</v>
      </c>
      <c r="Z10" s="64">
        <f>SUM(D10:Y10)</f>
        <v>8226.552929964806</v>
      </c>
      <c r="AA10" s="43"/>
      <c r="AB10" s="31"/>
    </row>
    <row r="11" spans="2:28" s="36" customFormat="1" ht="17.100000000000001" customHeight="1">
      <c r="B11" s="90"/>
      <c r="C11" s="25" t="s">
        <v>53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75.191663107900226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/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64">
        <f t="shared" ref="Z11:Z25" si="0">SUM(D11:Y11)</f>
        <v>75.191663107900226</v>
      </c>
      <c r="AA11" s="43"/>
      <c r="AB11" s="31"/>
    </row>
    <row r="12" spans="2:28" s="36" customFormat="1" ht="17.100000000000001" customHeight="1">
      <c r="B12" s="90"/>
      <c r="C12" s="25" t="s">
        <v>54</v>
      </c>
      <c r="D12" s="57">
        <v>9.4212678487205839</v>
      </c>
      <c r="E12" s="57">
        <v>0</v>
      </c>
      <c r="F12" s="57">
        <v>32.916610894674825</v>
      </c>
      <c r="G12" s="57">
        <v>56.089890662720677</v>
      </c>
      <c r="H12" s="57">
        <v>0.35610357669999998</v>
      </c>
      <c r="I12" s="57">
        <v>6999.2227537400577</v>
      </c>
      <c r="J12" s="57">
        <v>351.09980226135485</v>
      </c>
      <c r="K12" s="57">
        <v>0</v>
      </c>
      <c r="L12" s="57">
        <v>0</v>
      </c>
      <c r="M12" s="57">
        <v>463.73122722099998</v>
      </c>
      <c r="N12" s="57">
        <v>0</v>
      </c>
      <c r="O12" s="57">
        <v>0</v>
      </c>
      <c r="P12" s="57">
        <v>1.7178699999999998E-3</v>
      </c>
      <c r="Q12" s="57">
        <v>0</v>
      </c>
      <c r="R12" s="57"/>
      <c r="S12" s="57">
        <v>97.920565059200001</v>
      </c>
      <c r="T12" s="57">
        <v>4.0202995139034829</v>
      </c>
      <c r="U12" s="57">
        <v>8.0870000000000004E-3</v>
      </c>
      <c r="V12" s="57">
        <v>135.88236751099998</v>
      </c>
      <c r="W12" s="57">
        <v>0</v>
      </c>
      <c r="X12" s="57">
        <v>0.20012872919999999</v>
      </c>
      <c r="Y12" s="57">
        <v>0.49044496837194163</v>
      </c>
      <c r="Z12" s="64">
        <f t="shared" si="0"/>
        <v>8151.361266856904</v>
      </c>
      <c r="AA12" s="43"/>
      <c r="AB12" s="31"/>
    </row>
    <row r="13" spans="2:28" s="36" customFormat="1" ht="30" customHeight="1">
      <c r="B13" s="89"/>
      <c r="C13" s="20" t="s">
        <v>10</v>
      </c>
      <c r="D13" s="57">
        <v>0</v>
      </c>
      <c r="E13" s="57">
        <v>0</v>
      </c>
      <c r="F13" s="57">
        <v>8.9005568999999998</v>
      </c>
      <c r="G13" s="57">
        <v>6.9940843461219817</v>
      </c>
      <c r="H13" s="57">
        <v>8.0936270000000005E-2</v>
      </c>
      <c r="I13" s="57">
        <v>959.92188974327905</v>
      </c>
      <c r="J13" s="57">
        <v>152.39480709910001</v>
      </c>
      <c r="K13" s="57">
        <v>0</v>
      </c>
      <c r="L13" s="57">
        <v>3.6093E-2</v>
      </c>
      <c r="M13" s="57">
        <v>97.204488111499998</v>
      </c>
      <c r="N13" s="57">
        <v>0</v>
      </c>
      <c r="O13" s="57">
        <v>0</v>
      </c>
      <c r="P13" s="57">
        <v>1.6795090000000001</v>
      </c>
      <c r="Q13" s="57">
        <v>0</v>
      </c>
      <c r="R13" s="57"/>
      <c r="S13" s="57">
        <v>21.933703430000005</v>
      </c>
      <c r="T13" s="57">
        <v>5.0039660000000001</v>
      </c>
      <c r="U13" s="57">
        <v>0</v>
      </c>
      <c r="V13" s="57">
        <v>37.500837836899997</v>
      </c>
      <c r="W13" s="57">
        <v>0</v>
      </c>
      <c r="X13" s="57">
        <v>0.14215900000000001</v>
      </c>
      <c r="Y13" s="57">
        <v>8.2656244068166576</v>
      </c>
      <c r="Z13" s="64">
        <f t="shared" si="0"/>
        <v>1300.0586551437177</v>
      </c>
      <c r="AA13" s="43"/>
      <c r="AB13" s="31"/>
    </row>
    <row r="14" spans="2:28" s="36" customFormat="1" ht="17.100000000000001" customHeight="1">
      <c r="B14" s="89"/>
      <c r="C14" s="25" t="s">
        <v>53</v>
      </c>
      <c r="D14" s="57">
        <v>0</v>
      </c>
      <c r="E14" s="57">
        <v>0</v>
      </c>
      <c r="F14" s="57">
        <v>0</v>
      </c>
      <c r="G14" s="57">
        <v>0.2387313461219808</v>
      </c>
      <c r="H14" s="57">
        <v>0</v>
      </c>
      <c r="I14" s="57">
        <v>164.3907719730621</v>
      </c>
      <c r="J14" s="57">
        <v>5.4155678051999994</v>
      </c>
      <c r="K14" s="57">
        <v>0</v>
      </c>
      <c r="L14" s="57">
        <v>0</v>
      </c>
      <c r="M14" s="57">
        <v>51.4938311115</v>
      </c>
      <c r="N14" s="57">
        <v>0</v>
      </c>
      <c r="O14" s="57">
        <v>0</v>
      </c>
      <c r="P14" s="57">
        <v>0</v>
      </c>
      <c r="Q14" s="57">
        <v>0</v>
      </c>
      <c r="R14" s="57"/>
      <c r="S14" s="57">
        <v>0</v>
      </c>
      <c r="T14" s="57">
        <v>0</v>
      </c>
      <c r="U14" s="57">
        <v>0</v>
      </c>
      <c r="V14" s="57">
        <v>0.98878101689999998</v>
      </c>
      <c r="W14" s="57">
        <v>0</v>
      </c>
      <c r="X14" s="57">
        <v>0</v>
      </c>
      <c r="Y14" s="57">
        <v>5.9142406816657681E-2</v>
      </c>
      <c r="Z14" s="64">
        <f t="shared" si="0"/>
        <v>222.58682565960075</v>
      </c>
      <c r="AA14" s="43"/>
      <c r="AB14" s="31"/>
    </row>
    <row r="15" spans="2:28" s="36" customFormat="1" ht="17.100000000000001" customHeight="1">
      <c r="B15" s="89"/>
      <c r="C15" s="25" t="s">
        <v>54</v>
      </c>
      <c r="D15" s="57">
        <v>0</v>
      </c>
      <c r="E15" s="57">
        <v>0</v>
      </c>
      <c r="F15" s="57">
        <v>8.9005568999999998</v>
      </c>
      <c r="G15" s="57">
        <v>6.7553530000000013</v>
      </c>
      <c r="H15" s="57">
        <v>8.0936270000000005E-2</v>
      </c>
      <c r="I15" s="57">
        <v>795.53111777021695</v>
      </c>
      <c r="J15" s="57">
        <v>146.97923929390001</v>
      </c>
      <c r="K15" s="57">
        <v>0</v>
      </c>
      <c r="L15" s="57">
        <v>3.6093E-2</v>
      </c>
      <c r="M15" s="57">
        <v>45.710656999999998</v>
      </c>
      <c r="N15" s="57">
        <v>0</v>
      </c>
      <c r="O15" s="57">
        <v>0</v>
      </c>
      <c r="P15" s="57">
        <v>1.6795090000000001</v>
      </c>
      <c r="Q15" s="57">
        <v>0</v>
      </c>
      <c r="R15" s="57"/>
      <c r="S15" s="57">
        <v>21.933703430000005</v>
      </c>
      <c r="T15" s="57">
        <v>5.0039660000000001</v>
      </c>
      <c r="U15" s="57">
        <v>0</v>
      </c>
      <c r="V15" s="57">
        <v>36.512056819999998</v>
      </c>
      <c r="W15" s="57">
        <v>0</v>
      </c>
      <c r="X15" s="57">
        <v>0.14215900000000001</v>
      </c>
      <c r="Y15" s="57">
        <v>8.2064819999999994</v>
      </c>
      <c r="Z15" s="64">
        <f t="shared" si="0"/>
        <v>1077.4718294841171</v>
      </c>
      <c r="AA15" s="43"/>
      <c r="AB15" s="31"/>
    </row>
    <row r="16" spans="2:28" s="32" customFormat="1" ht="30" customHeight="1">
      <c r="B16" s="91"/>
      <c r="C16" s="92" t="s">
        <v>75</v>
      </c>
      <c r="D16" s="49">
        <v>0</v>
      </c>
      <c r="E16" s="49">
        <v>0</v>
      </c>
      <c r="F16" s="49">
        <v>8.9005568999999998</v>
      </c>
      <c r="G16" s="49">
        <v>5.7992116461219823</v>
      </c>
      <c r="H16" s="49">
        <v>8.0936270000000005E-2</v>
      </c>
      <c r="I16" s="49">
        <v>786.51739753982406</v>
      </c>
      <c r="J16" s="49">
        <v>137.14373309909999</v>
      </c>
      <c r="K16" s="49">
        <v>0</v>
      </c>
      <c r="L16" s="49">
        <v>3.6093E-2</v>
      </c>
      <c r="M16" s="49">
        <v>46.604488111499997</v>
      </c>
      <c r="N16" s="49">
        <v>0</v>
      </c>
      <c r="O16" s="49">
        <v>0</v>
      </c>
      <c r="P16" s="49">
        <v>1.6795090000000001</v>
      </c>
      <c r="Q16" s="49">
        <v>0</v>
      </c>
      <c r="R16" s="49"/>
      <c r="S16" s="49">
        <v>21.933703430000005</v>
      </c>
      <c r="T16" s="49">
        <v>4.5039660000000001</v>
      </c>
      <c r="U16" s="49">
        <v>0</v>
      </c>
      <c r="V16" s="49">
        <v>31.182999819999999</v>
      </c>
      <c r="W16" s="49">
        <v>0</v>
      </c>
      <c r="X16" s="49">
        <v>0</v>
      </c>
      <c r="Y16" s="49">
        <v>8.1064819999999997</v>
      </c>
      <c r="Z16" s="64">
        <f t="shared" si="0"/>
        <v>1052.4890768165462</v>
      </c>
      <c r="AA16" s="44"/>
      <c r="AB16" s="117"/>
    </row>
    <row r="17" spans="2:28" s="36" customFormat="1" ht="17.100000000000001" customHeight="1">
      <c r="B17" s="90"/>
      <c r="C17" s="25" t="s">
        <v>61</v>
      </c>
      <c r="D17" s="57">
        <v>0</v>
      </c>
      <c r="E17" s="57">
        <v>0</v>
      </c>
      <c r="F17" s="57">
        <v>0</v>
      </c>
      <c r="G17" s="57">
        <v>1.1000000000000001</v>
      </c>
      <c r="H17" s="57">
        <v>0</v>
      </c>
      <c r="I17" s="57">
        <v>85.993096836228915</v>
      </c>
      <c r="J17" s="57">
        <v>14.600834000000001</v>
      </c>
      <c r="K17" s="57">
        <v>0</v>
      </c>
      <c r="L17" s="57">
        <v>0</v>
      </c>
      <c r="M17" s="57">
        <v>50.6</v>
      </c>
      <c r="N17" s="57">
        <v>0</v>
      </c>
      <c r="O17" s="57">
        <v>0</v>
      </c>
      <c r="P17" s="57">
        <v>0</v>
      </c>
      <c r="Q17" s="57">
        <v>0</v>
      </c>
      <c r="R17" s="57"/>
      <c r="S17" s="57">
        <v>0</v>
      </c>
      <c r="T17" s="57">
        <v>0.5</v>
      </c>
      <c r="U17" s="57">
        <v>0</v>
      </c>
      <c r="V17" s="57">
        <v>6.3178380168999997</v>
      </c>
      <c r="W17" s="57">
        <v>0</v>
      </c>
      <c r="X17" s="57">
        <v>0.14215900000000001</v>
      </c>
      <c r="Y17" s="57">
        <v>0.1354424068166577</v>
      </c>
      <c r="Z17" s="64">
        <f t="shared" si="0"/>
        <v>159.38937025994557</v>
      </c>
      <c r="AA17" s="43"/>
      <c r="AB17" s="31"/>
    </row>
    <row r="18" spans="2:28" s="36" customFormat="1" ht="17.100000000000001" customHeight="1">
      <c r="B18" s="90"/>
      <c r="C18" s="25" t="s">
        <v>91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/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64">
        <f t="shared" si="0"/>
        <v>0</v>
      </c>
      <c r="AA18" s="43"/>
      <c r="AB18" s="31"/>
    </row>
    <row r="19" spans="2:28" s="36" customFormat="1" ht="17.100000000000001" customHeight="1">
      <c r="B19" s="90"/>
      <c r="C19" s="25" t="s">
        <v>76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78.420620560000003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/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64">
        <f t="shared" si="0"/>
        <v>78.420620560000003</v>
      </c>
      <c r="AA19" s="43"/>
      <c r="AB19" s="31"/>
    </row>
    <row r="20" spans="2:28" s="36" customFormat="1" ht="17.100000000000001" customHeight="1">
      <c r="B20" s="90"/>
      <c r="C20" s="107" t="s">
        <v>47</v>
      </c>
      <c r="D20" s="57">
        <v>0</v>
      </c>
      <c r="E20" s="57">
        <v>0</v>
      </c>
      <c r="F20" s="57">
        <v>0</v>
      </c>
      <c r="G20" s="57">
        <v>9.4872000000000012E-2</v>
      </c>
      <c r="H20" s="57">
        <v>0</v>
      </c>
      <c r="I20" s="57">
        <v>8.9907752802892027</v>
      </c>
      <c r="J20" s="57">
        <v>0.65024025016435527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/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2.3699999999999999E-2</v>
      </c>
      <c r="Z20" s="64">
        <f t="shared" si="0"/>
        <v>9.7595875304535582</v>
      </c>
      <c r="AA20" s="43"/>
      <c r="AB20" s="31"/>
    </row>
    <row r="21" spans="2:28" s="36" customFormat="1" ht="17.100000000000001" customHeight="1">
      <c r="B21" s="90"/>
      <c r="C21" s="95" t="s">
        <v>80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4">
        <f t="shared" si="0"/>
        <v>0</v>
      </c>
      <c r="AA21" s="43"/>
      <c r="AB21" s="31"/>
    </row>
    <row r="22" spans="2:28" s="32" customFormat="1" ht="24.95" customHeight="1">
      <c r="B22" s="91"/>
      <c r="C22" s="24" t="s">
        <v>11</v>
      </c>
      <c r="D22" s="49">
        <v>0.46028946473462629</v>
      </c>
      <c r="E22" s="49">
        <v>0</v>
      </c>
      <c r="F22" s="49">
        <v>6.1826836100000007</v>
      </c>
      <c r="G22" s="49">
        <v>0.88573990000000002</v>
      </c>
      <c r="H22" s="49">
        <v>0.202102</v>
      </c>
      <c r="I22" s="49">
        <v>303.35072740734847</v>
      </c>
      <c r="J22" s="49">
        <v>6.5182072059067888</v>
      </c>
      <c r="K22" s="49">
        <v>0</v>
      </c>
      <c r="L22" s="49">
        <v>0</v>
      </c>
      <c r="M22" s="49">
        <v>0.98899630999999999</v>
      </c>
      <c r="N22" s="49">
        <v>0</v>
      </c>
      <c r="O22" s="49">
        <v>0</v>
      </c>
      <c r="P22" s="49">
        <v>0.39945563000000001</v>
      </c>
      <c r="Q22" s="49">
        <v>0</v>
      </c>
      <c r="R22" s="49"/>
      <c r="S22" s="49">
        <v>35.794870430000003</v>
      </c>
      <c r="T22" s="49">
        <v>5.6804154000000002</v>
      </c>
      <c r="U22" s="49">
        <v>0</v>
      </c>
      <c r="V22" s="49">
        <v>9.9769999999999998E-3</v>
      </c>
      <c r="W22" s="49">
        <v>0</v>
      </c>
      <c r="X22" s="49">
        <v>9.0755000000000002E-2</v>
      </c>
      <c r="Y22" s="49">
        <v>5.2683484500000004</v>
      </c>
      <c r="Z22" s="64">
        <f>SUM(D22:Y22)</f>
        <v>365.8325678079899</v>
      </c>
      <c r="AA22" s="43"/>
      <c r="AB22" s="117"/>
    </row>
    <row r="23" spans="2:28" s="99" customFormat="1" ht="17.100000000000001" customHeight="1">
      <c r="B23" s="38"/>
      <c r="C23" s="25" t="s">
        <v>53</v>
      </c>
      <c r="D23" s="96">
        <v>0.46028946473462629</v>
      </c>
      <c r="E23" s="96">
        <v>0</v>
      </c>
      <c r="F23" s="96">
        <v>6.1826836100000007</v>
      </c>
      <c r="G23" s="96">
        <v>0.7877499</v>
      </c>
      <c r="H23" s="96">
        <v>0.202102</v>
      </c>
      <c r="I23" s="96">
        <v>291.09976089536804</v>
      </c>
      <c r="J23" s="96">
        <v>5.9536612059067888</v>
      </c>
      <c r="K23" s="96">
        <v>0</v>
      </c>
      <c r="L23" s="96">
        <v>0</v>
      </c>
      <c r="M23" s="96">
        <v>0.98899630999999999</v>
      </c>
      <c r="N23" s="96">
        <v>0</v>
      </c>
      <c r="O23" s="96">
        <v>0</v>
      </c>
      <c r="P23" s="96">
        <v>0.39945563000000001</v>
      </c>
      <c r="Q23" s="96">
        <v>0</v>
      </c>
      <c r="R23" s="96"/>
      <c r="S23" s="96">
        <v>2.4630324299999979</v>
      </c>
      <c r="T23" s="96">
        <v>2.8491644000000003</v>
      </c>
      <c r="U23" s="96">
        <v>0</v>
      </c>
      <c r="V23" s="96">
        <v>9.9769999999999998E-3</v>
      </c>
      <c r="W23" s="96">
        <v>0</v>
      </c>
      <c r="X23" s="96">
        <v>9.0755000000000002E-2</v>
      </c>
      <c r="Y23" s="96">
        <v>5.2683484500000004</v>
      </c>
      <c r="Z23" s="64">
        <f>SUM(D23:Y23)</f>
        <v>316.75597629600941</v>
      </c>
      <c r="AA23" s="43"/>
      <c r="AB23" s="118"/>
    </row>
    <row r="24" spans="2:28" s="36" customFormat="1" ht="17.100000000000001" customHeight="1">
      <c r="B24" s="90"/>
      <c r="C24" s="25" t="s">
        <v>54</v>
      </c>
      <c r="D24" s="57">
        <v>0</v>
      </c>
      <c r="E24" s="57">
        <v>0</v>
      </c>
      <c r="F24" s="57">
        <v>0</v>
      </c>
      <c r="G24" s="57">
        <v>9.7989999999999994E-2</v>
      </c>
      <c r="H24" s="57">
        <v>0</v>
      </c>
      <c r="I24" s="57">
        <v>12.250966511980421</v>
      </c>
      <c r="J24" s="57">
        <v>0.56454599999999999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/>
      <c r="S24" s="57">
        <v>33.331838000000005</v>
      </c>
      <c r="T24" s="57">
        <v>2.831251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64">
        <f>SUM(D24:Y24)</f>
        <v>49.076591511980425</v>
      </c>
      <c r="AA24" s="43"/>
      <c r="AB24" s="31"/>
    </row>
    <row r="25" spans="2:28" s="32" customFormat="1" ht="30" customHeight="1">
      <c r="B25" s="100"/>
      <c r="C25" s="24" t="s">
        <v>48</v>
      </c>
      <c r="D25" s="61">
        <f>+SUM(D22,D13,D10)</f>
        <v>9.881557313455211</v>
      </c>
      <c r="E25" s="61">
        <f t="shared" ref="E25:K25" si="1">+SUM(E22,E13,E10)</f>
        <v>0</v>
      </c>
      <c r="F25" s="61">
        <f t="shared" si="1"/>
        <v>47.999851404674828</v>
      </c>
      <c r="G25" s="61">
        <f t="shared" si="1"/>
        <v>63.969714908842661</v>
      </c>
      <c r="H25" s="61">
        <f t="shared" si="1"/>
        <v>0.63914184670000007</v>
      </c>
      <c r="I25" s="61">
        <f t="shared" si="1"/>
        <v>8337.6870339985853</v>
      </c>
      <c r="J25" s="61">
        <f t="shared" si="1"/>
        <v>510.01281656636161</v>
      </c>
      <c r="K25" s="61">
        <f t="shared" si="1"/>
        <v>0</v>
      </c>
      <c r="L25" s="61">
        <f>+SUM(L22,L13,L10)</f>
        <v>3.6093E-2</v>
      </c>
      <c r="M25" s="61">
        <f t="shared" ref="M25:Y25" si="2">+SUM(M22,M13,M10)</f>
        <v>561.92471164250003</v>
      </c>
      <c r="N25" s="61">
        <f t="shared" si="2"/>
        <v>0</v>
      </c>
      <c r="O25" s="61">
        <f t="shared" si="2"/>
        <v>0</v>
      </c>
      <c r="P25" s="61">
        <f t="shared" si="2"/>
        <v>2.0806825</v>
      </c>
      <c r="Q25" s="61">
        <f t="shared" si="2"/>
        <v>0</v>
      </c>
      <c r="R25" s="61">
        <f t="shared" si="2"/>
        <v>0</v>
      </c>
      <c r="S25" s="61">
        <f t="shared" si="2"/>
        <v>155.64913891920003</v>
      </c>
      <c r="T25" s="61">
        <f t="shared" si="2"/>
        <v>14.704680913903482</v>
      </c>
      <c r="U25" s="61">
        <f t="shared" si="2"/>
        <v>8.0870000000000004E-3</v>
      </c>
      <c r="V25" s="61">
        <f t="shared" si="2"/>
        <v>173.39318234789999</v>
      </c>
      <c r="W25" s="61">
        <f t="shared" si="2"/>
        <v>0</v>
      </c>
      <c r="X25" s="61">
        <f t="shared" si="2"/>
        <v>0.43304272919999998</v>
      </c>
      <c r="Y25" s="61">
        <f t="shared" si="2"/>
        <v>14.024417825188598</v>
      </c>
      <c r="Z25" s="64">
        <f t="shared" si="0"/>
        <v>9892.4441529165106</v>
      </c>
      <c r="AA25" s="42"/>
      <c r="AB25" s="117"/>
    </row>
    <row r="26" spans="2:28" s="99" customFormat="1" ht="17.100000000000001" customHeight="1">
      <c r="B26" s="38"/>
      <c r="C26" s="39" t="s">
        <v>85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/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119">
        <f>SUM(D26:Y26)</f>
        <v>0</v>
      </c>
      <c r="AA26" s="45"/>
      <c r="AB26" s="118"/>
    </row>
    <row r="27" spans="2:28" s="99" customFormat="1" ht="17.100000000000001" customHeight="1">
      <c r="B27" s="40"/>
      <c r="C27" s="41" t="s">
        <v>86</v>
      </c>
      <c r="D27" s="102">
        <v>0</v>
      </c>
      <c r="E27" s="102">
        <v>0</v>
      </c>
      <c r="F27" s="102">
        <v>5.5461000000000003E-2</v>
      </c>
      <c r="G27" s="102">
        <v>0.30635299999999999</v>
      </c>
      <c r="H27" s="102">
        <v>0</v>
      </c>
      <c r="I27" s="102">
        <v>12.66573298106219</v>
      </c>
      <c r="J27" s="102">
        <v>0.97582495482229681</v>
      </c>
      <c r="K27" s="102">
        <v>0</v>
      </c>
      <c r="L27" s="102">
        <v>0</v>
      </c>
      <c r="M27" s="102">
        <v>3.6923099999999999E-3</v>
      </c>
      <c r="N27" s="102">
        <v>0</v>
      </c>
      <c r="O27" s="102">
        <v>0</v>
      </c>
      <c r="P27" s="102">
        <v>0</v>
      </c>
      <c r="Q27" s="102">
        <v>0</v>
      </c>
      <c r="R27" s="102"/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19">
        <f>SUM(D27:Y27)</f>
        <v>14.007064245884488</v>
      </c>
      <c r="AA27" s="46"/>
      <c r="AB27" s="118"/>
    </row>
    <row r="28" spans="2:28" s="32" customFormat="1" ht="30" customHeight="1">
      <c r="B28" s="103"/>
      <c r="C28" s="28" t="s">
        <v>82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104"/>
      <c r="AA28" s="42"/>
      <c r="AB28" s="117"/>
    </row>
    <row r="29" spans="2:28" s="36" customFormat="1" ht="17.100000000000001" customHeight="1">
      <c r="B29" s="89"/>
      <c r="C29" s="20" t="s">
        <v>9</v>
      </c>
      <c r="D29" s="57">
        <v>0</v>
      </c>
      <c r="E29" s="57">
        <v>0</v>
      </c>
      <c r="F29" s="57">
        <v>0</v>
      </c>
      <c r="G29" s="57">
        <v>0</v>
      </c>
      <c r="H29" s="57">
        <v>9.9992308399999993E-2</v>
      </c>
      <c r="I29" s="57">
        <v>5.5957300610687017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/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64">
        <f>SUM(D29:Y29)</f>
        <v>5.6957223694687018</v>
      </c>
      <c r="AA29" s="43"/>
      <c r="AB29" s="31"/>
    </row>
    <row r="30" spans="2:28" s="36" customFormat="1" ht="17.100000000000001" customHeight="1">
      <c r="B30" s="90"/>
      <c r="C30" s="25" t="s">
        <v>53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6.6498000000000002E-2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/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64">
        <f t="shared" ref="Z30:Z44" si="3">SUM(D30:Y30)</f>
        <v>6.6498000000000002E-2</v>
      </c>
      <c r="AA30" s="43"/>
      <c r="AB30" s="31"/>
    </row>
    <row r="31" spans="2:28" s="36" customFormat="1" ht="17.100000000000001" customHeight="1">
      <c r="B31" s="90"/>
      <c r="C31" s="25" t="s">
        <v>54</v>
      </c>
      <c r="D31" s="57">
        <v>0</v>
      </c>
      <c r="E31" s="57">
        <v>0</v>
      </c>
      <c r="F31" s="57">
        <v>0</v>
      </c>
      <c r="G31" s="57">
        <v>0</v>
      </c>
      <c r="H31" s="57">
        <v>9.9992308399999993E-2</v>
      </c>
      <c r="I31" s="57">
        <v>5.5292320610687016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/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64">
        <f t="shared" si="3"/>
        <v>5.6292243694687016</v>
      </c>
      <c r="AA31" s="43"/>
      <c r="AB31" s="31"/>
    </row>
    <row r="32" spans="2:28" s="36" customFormat="1" ht="30" customHeight="1">
      <c r="B32" s="89"/>
      <c r="C32" s="20" t="s">
        <v>10</v>
      </c>
      <c r="D32" s="57">
        <v>0</v>
      </c>
      <c r="E32" s="57">
        <v>0</v>
      </c>
      <c r="F32" s="57">
        <v>0</v>
      </c>
      <c r="G32" s="57">
        <v>9.9819999999999996E-3</v>
      </c>
      <c r="H32" s="57">
        <v>0</v>
      </c>
      <c r="I32" s="57">
        <v>3.1575734868999996</v>
      </c>
      <c r="J32" s="57">
        <v>0</v>
      </c>
      <c r="K32" s="57">
        <v>0</v>
      </c>
      <c r="L32" s="57">
        <v>0</v>
      </c>
      <c r="M32" s="57">
        <v>186</v>
      </c>
      <c r="N32" s="57">
        <v>0</v>
      </c>
      <c r="O32" s="57">
        <v>0</v>
      </c>
      <c r="P32" s="57">
        <v>0</v>
      </c>
      <c r="Q32" s="57">
        <v>0</v>
      </c>
      <c r="R32" s="57"/>
      <c r="S32" s="57">
        <v>0</v>
      </c>
      <c r="T32" s="57">
        <v>0.6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64">
        <f t="shared" si="3"/>
        <v>189.76755548689999</v>
      </c>
      <c r="AA32" s="43"/>
      <c r="AB32" s="31"/>
    </row>
    <row r="33" spans="2:28" s="36" customFormat="1" ht="17.100000000000001" customHeight="1">
      <c r="B33" s="89"/>
      <c r="C33" s="25" t="s">
        <v>53</v>
      </c>
      <c r="D33" s="57">
        <v>0</v>
      </c>
      <c r="E33" s="57">
        <v>0</v>
      </c>
      <c r="F33" s="57">
        <v>0</v>
      </c>
      <c r="G33" s="57">
        <v>9.9819999999999996E-3</v>
      </c>
      <c r="H33" s="57">
        <v>0</v>
      </c>
      <c r="I33" s="57">
        <v>3.1575734868999996</v>
      </c>
      <c r="J33" s="57">
        <v>0</v>
      </c>
      <c r="K33" s="57">
        <v>0</v>
      </c>
      <c r="L33" s="57">
        <v>0</v>
      </c>
      <c r="M33" s="57">
        <v>186</v>
      </c>
      <c r="N33" s="57">
        <v>0</v>
      </c>
      <c r="O33" s="57">
        <v>0</v>
      </c>
      <c r="P33" s="57">
        <v>0</v>
      </c>
      <c r="Q33" s="57">
        <v>0</v>
      </c>
      <c r="R33" s="57"/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64">
        <f t="shared" si="3"/>
        <v>189.1675554869</v>
      </c>
      <c r="AA33" s="43"/>
      <c r="AB33" s="31"/>
    </row>
    <row r="34" spans="2:28" s="36" customFormat="1" ht="17.100000000000001" customHeight="1">
      <c r="B34" s="89"/>
      <c r="C34" s="25" t="s">
        <v>54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/>
      <c r="S34" s="57">
        <v>0</v>
      </c>
      <c r="T34" s="57">
        <v>0.6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64">
        <f t="shared" si="3"/>
        <v>0.6</v>
      </c>
      <c r="AA34" s="43"/>
      <c r="AB34" s="31"/>
    </row>
    <row r="35" spans="2:28" s="32" customFormat="1" ht="30" customHeight="1">
      <c r="B35" s="91"/>
      <c r="C35" s="92" t="s">
        <v>75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2.5631174869</v>
      </c>
      <c r="J35" s="49">
        <v>0</v>
      </c>
      <c r="K35" s="49">
        <v>0</v>
      </c>
      <c r="L35" s="49">
        <v>0</v>
      </c>
      <c r="M35" s="49">
        <v>186</v>
      </c>
      <c r="N35" s="49">
        <v>0</v>
      </c>
      <c r="O35" s="49">
        <v>0</v>
      </c>
      <c r="P35" s="49">
        <v>0</v>
      </c>
      <c r="Q35" s="49">
        <v>0</v>
      </c>
      <c r="R35" s="49"/>
      <c r="S35" s="49">
        <v>0</v>
      </c>
      <c r="T35" s="49">
        <v>0.6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64">
        <f t="shared" si="3"/>
        <v>189.16311748690001</v>
      </c>
      <c r="AA35" s="44"/>
      <c r="AB35" s="117"/>
    </row>
    <row r="36" spans="2:28" s="36" customFormat="1" ht="17.100000000000001" customHeight="1">
      <c r="B36" s="90"/>
      <c r="C36" s="25" t="s">
        <v>61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9.0409999999999657E-3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/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64">
        <f t="shared" si="3"/>
        <v>9.0409999999999657E-3</v>
      </c>
      <c r="AA36" s="43"/>
      <c r="AB36" s="31"/>
    </row>
    <row r="37" spans="2:28" s="36" customFormat="1" ht="17.100000000000001" customHeight="1">
      <c r="B37" s="90"/>
      <c r="C37" s="25" t="s">
        <v>91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/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64">
        <f t="shared" si="3"/>
        <v>0</v>
      </c>
      <c r="AA37" s="43"/>
      <c r="AB37" s="31"/>
    </row>
    <row r="38" spans="2:28" s="36" customFormat="1" ht="17.100000000000001" customHeight="1">
      <c r="B38" s="90"/>
      <c r="C38" s="25" t="s">
        <v>76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/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64">
        <f t="shared" si="3"/>
        <v>0</v>
      </c>
      <c r="AA38" s="43"/>
      <c r="AB38" s="31"/>
    </row>
    <row r="39" spans="2:28" s="36" customFormat="1" ht="17.100000000000001" customHeight="1">
      <c r="B39" s="90"/>
      <c r="C39" s="107" t="s">
        <v>47</v>
      </c>
      <c r="D39" s="57">
        <v>0</v>
      </c>
      <c r="E39" s="57">
        <v>0</v>
      </c>
      <c r="F39" s="57">
        <v>0</v>
      </c>
      <c r="G39" s="57">
        <v>9.9819999999999996E-3</v>
      </c>
      <c r="H39" s="57">
        <v>0</v>
      </c>
      <c r="I39" s="57">
        <v>0.58541500000000002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/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64">
        <f t="shared" si="3"/>
        <v>0.59539700000000007</v>
      </c>
      <c r="AA39" s="43"/>
      <c r="AB39" s="31"/>
    </row>
    <row r="40" spans="2:28" s="36" customFormat="1" ht="17.100000000000001" customHeight="1">
      <c r="B40" s="90"/>
      <c r="C40" s="95" t="s">
        <v>80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64">
        <f t="shared" si="3"/>
        <v>0</v>
      </c>
      <c r="AA40" s="43"/>
      <c r="AB40" s="31"/>
    </row>
    <row r="41" spans="2:28" s="32" customFormat="1" ht="24.95" customHeight="1">
      <c r="B41" s="91"/>
      <c r="C41" s="24" t="s">
        <v>11</v>
      </c>
      <c r="D41" s="49">
        <v>0</v>
      </c>
      <c r="E41" s="49">
        <v>0</v>
      </c>
      <c r="F41" s="49">
        <v>1.2567999999999999E-2</v>
      </c>
      <c r="G41" s="49">
        <v>0.18952799999999997</v>
      </c>
      <c r="H41" s="49">
        <v>0</v>
      </c>
      <c r="I41" s="49">
        <v>47.874074957645419</v>
      </c>
      <c r="J41" s="49">
        <v>0.55858800000000008</v>
      </c>
      <c r="K41" s="49">
        <v>0</v>
      </c>
      <c r="L41" s="49">
        <v>0</v>
      </c>
      <c r="M41" s="49">
        <v>0.34997700000000004</v>
      </c>
      <c r="N41" s="49">
        <v>0</v>
      </c>
      <c r="O41" s="49">
        <v>0</v>
      </c>
      <c r="P41" s="49">
        <v>0</v>
      </c>
      <c r="Q41" s="49">
        <v>0</v>
      </c>
      <c r="R41" s="49"/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0.33496200000000004</v>
      </c>
      <c r="Z41" s="64">
        <f t="shared" si="3"/>
        <v>49.319697957645417</v>
      </c>
      <c r="AA41" s="44"/>
      <c r="AB41" s="117"/>
    </row>
    <row r="42" spans="2:28" s="99" customFormat="1" ht="17.100000000000001" customHeight="1">
      <c r="B42" s="38"/>
      <c r="C42" s="25" t="s">
        <v>53</v>
      </c>
      <c r="D42" s="96">
        <v>0</v>
      </c>
      <c r="E42" s="96">
        <v>0</v>
      </c>
      <c r="F42" s="96">
        <v>1.2567999999999999E-2</v>
      </c>
      <c r="G42" s="96">
        <v>0.12762399999999999</v>
      </c>
      <c r="H42" s="96">
        <v>0</v>
      </c>
      <c r="I42" s="96">
        <v>47.162121957645418</v>
      </c>
      <c r="J42" s="96">
        <v>0.54852600000000007</v>
      </c>
      <c r="K42" s="96">
        <v>0</v>
      </c>
      <c r="L42" s="96">
        <v>0</v>
      </c>
      <c r="M42" s="96">
        <v>0.34997700000000004</v>
      </c>
      <c r="N42" s="96">
        <v>0</v>
      </c>
      <c r="O42" s="96">
        <v>0</v>
      </c>
      <c r="P42" s="96">
        <v>0</v>
      </c>
      <c r="Q42" s="96">
        <v>0</v>
      </c>
      <c r="R42" s="96"/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0.33496200000000004</v>
      </c>
      <c r="Z42" s="64">
        <f t="shared" si="3"/>
        <v>48.535778957645419</v>
      </c>
      <c r="AA42" s="46"/>
      <c r="AB42" s="118"/>
    </row>
    <row r="43" spans="2:28" s="36" customFormat="1" ht="17.100000000000001" customHeight="1">
      <c r="B43" s="90"/>
      <c r="C43" s="25" t="s">
        <v>54</v>
      </c>
      <c r="D43" s="57">
        <v>0</v>
      </c>
      <c r="E43" s="57">
        <v>0</v>
      </c>
      <c r="F43" s="57">
        <v>0</v>
      </c>
      <c r="G43" s="57">
        <v>6.1904000000000001E-2</v>
      </c>
      <c r="H43" s="57">
        <v>0</v>
      </c>
      <c r="I43" s="57">
        <v>0.71195300000000006</v>
      </c>
      <c r="J43" s="57">
        <v>1.0062E-2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/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64">
        <f t="shared" si="3"/>
        <v>0.78391900000000003</v>
      </c>
      <c r="AA43" s="43"/>
      <c r="AB43" s="31"/>
    </row>
    <row r="44" spans="2:28" s="32" customFormat="1" ht="30" customHeight="1">
      <c r="B44" s="100"/>
      <c r="C44" s="24" t="s">
        <v>49</v>
      </c>
      <c r="D44" s="61">
        <f>+SUM(D41,D32,D29)</f>
        <v>0</v>
      </c>
      <c r="E44" s="61">
        <f t="shared" ref="E44:L44" si="4">+SUM(E41,E32,E29)</f>
        <v>0</v>
      </c>
      <c r="F44" s="61">
        <f t="shared" si="4"/>
        <v>1.2567999999999999E-2</v>
      </c>
      <c r="G44" s="61">
        <f t="shared" si="4"/>
        <v>0.19950999999999997</v>
      </c>
      <c r="H44" s="61">
        <f t="shared" si="4"/>
        <v>9.9992308399999993E-2</v>
      </c>
      <c r="I44" s="61">
        <f t="shared" si="4"/>
        <v>56.627378505614118</v>
      </c>
      <c r="J44" s="61">
        <f t="shared" si="4"/>
        <v>0.55858800000000008</v>
      </c>
      <c r="K44" s="61">
        <f t="shared" si="4"/>
        <v>0</v>
      </c>
      <c r="L44" s="61">
        <f t="shared" si="4"/>
        <v>0</v>
      </c>
      <c r="M44" s="61">
        <f t="shared" ref="M44:Y44" si="5">+SUM(M41,M32,M29)</f>
        <v>186.349977</v>
      </c>
      <c r="N44" s="61">
        <f t="shared" si="5"/>
        <v>0</v>
      </c>
      <c r="O44" s="61">
        <f t="shared" si="5"/>
        <v>0</v>
      </c>
      <c r="P44" s="61">
        <f t="shared" si="5"/>
        <v>0</v>
      </c>
      <c r="Q44" s="61">
        <f t="shared" si="5"/>
        <v>0</v>
      </c>
      <c r="R44" s="61">
        <f t="shared" si="5"/>
        <v>0</v>
      </c>
      <c r="S44" s="61">
        <f t="shared" si="5"/>
        <v>0</v>
      </c>
      <c r="T44" s="61">
        <f t="shared" si="5"/>
        <v>0.6</v>
      </c>
      <c r="U44" s="61">
        <f t="shared" si="5"/>
        <v>0</v>
      </c>
      <c r="V44" s="61">
        <f t="shared" si="5"/>
        <v>0</v>
      </c>
      <c r="W44" s="61">
        <f t="shared" si="5"/>
        <v>0</v>
      </c>
      <c r="X44" s="61">
        <f t="shared" si="5"/>
        <v>0</v>
      </c>
      <c r="Y44" s="61">
        <f t="shared" si="5"/>
        <v>0.33496200000000004</v>
      </c>
      <c r="Z44" s="64">
        <f t="shared" si="3"/>
        <v>244.78297581401409</v>
      </c>
      <c r="AA44" s="42"/>
      <c r="AB44" s="117"/>
    </row>
    <row r="45" spans="2:28" s="99" customFormat="1" ht="17.100000000000001" customHeight="1">
      <c r="B45" s="38"/>
      <c r="C45" s="39" t="s">
        <v>85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/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119">
        <f>SUM(D45:Y45)</f>
        <v>0</v>
      </c>
      <c r="AA45" s="45"/>
      <c r="AB45" s="118"/>
    </row>
    <row r="46" spans="2:28" s="99" customFormat="1" ht="17.100000000000001" customHeight="1">
      <c r="B46" s="40"/>
      <c r="C46" s="41" t="s">
        <v>86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5.8188072525000001</v>
      </c>
      <c r="J46" s="102">
        <v>0.16420199999999999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/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19">
        <f>SUM(D46:Y46)</f>
        <v>5.9830092525000005</v>
      </c>
      <c r="AA46" s="46"/>
      <c r="AB46" s="118"/>
    </row>
    <row r="47" spans="2:28" s="99" customFormat="1" ht="17.100000000000001" customHeight="1">
      <c r="B47" s="40"/>
      <c r="C47" s="41" t="s">
        <v>95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2.5611235741545038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/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119">
        <f>SUM(D47:Y47)</f>
        <v>2.5611235741545038</v>
      </c>
      <c r="AA47" s="109"/>
      <c r="AB47" s="118"/>
    </row>
    <row r="48" spans="2:28" s="36" customFormat="1" ht="24.95" customHeight="1">
      <c r="B48" s="89"/>
      <c r="C48" s="110" t="s">
        <v>57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20"/>
      <c r="AA48" s="47"/>
      <c r="AB48" s="31"/>
    </row>
    <row r="49" spans="2:28" s="36" customFormat="1" ht="17.100000000000001" customHeight="1">
      <c r="B49" s="90"/>
      <c r="C49" s="25" t="s">
        <v>58</v>
      </c>
      <c r="D49" s="57">
        <v>0</v>
      </c>
      <c r="E49" s="57">
        <v>0</v>
      </c>
      <c r="F49" s="57">
        <v>1.2567999999999999E-2</v>
      </c>
      <c r="G49" s="57">
        <v>0.19951000000000002</v>
      </c>
      <c r="H49" s="57">
        <v>9.9992308399999993E-2</v>
      </c>
      <c r="I49" s="57">
        <v>20.098649993223205</v>
      </c>
      <c r="J49" s="57">
        <v>9.3226000000000003E-2</v>
      </c>
      <c r="K49" s="57">
        <v>0</v>
      </c>
      <c r="L49" s="57">
        <v>0</v>
      </c>
      <c r="M49" s="57">
        <v>0.33997700000000003</v>
      </c>
      <c r="N49" s="57">
        <v>0</v>
      </c>
      <c r="O49" s="57">
        <v>0</v>
      </c>
      <c r="P49" s="57">
        <v>0</v>
      </c>
      <c r="Q49" s="57">
        <v>0</v>
      </c>
      <c r="R49" s="57"/>
      <c r="S49" s="57">
        <v>0</v>
      </c>
      <c r="T49" s="57">
        <v>0.6</v>
      </c>
      <c r="U49" s="57">
        <v>0</v>
      </c>
      <c r="V49" s="57">
        <v>0</v>
      </c>
      <c r="W49" s="57">
        <v>0</v>
      </c>
      <c r="X49" s="57">
        <v>0</v>
      </c>
      <c r="Y49" s="57">
        <v>0.31496200000000002</v>
      </c>
      <c r="Z49" s="64">
        <f>SUM(D49:Y49)</f>
        <v>21.758885301623209</v>
      </c>
      <c r="AA49" s="47"/>
      <c r="AB49" s="31"/>
    </row>
    <row r="50" spans="2:28" s="36" customFormat="1" ht="17.100000000000001" customHeight="1">
      <c r="B50" s="90"/>
      <c r="C50" s="25" t="s">
        <v>59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36.528727512390901</v>
      </c>
      <c r="J50" s="57">
        <v>0.465362</v>
      </c>
      <c r="K50" s="57">
        <v>0</v>
      </c>
      <c r="L50" s="57">
        <v>0</v>
      </c>
      <c r="M50" s="57">
        <v>186.01</v>
      </c>
      <c r="N50" s="57">
        <v>0</v>
      </c>
      <c r="O50" s="57">
        <v>0</v>
      </c>
      <c r="P50" s="57">
        <v>0</v>
      </c>
      <c r="Q50" s="57">
        <v>0</v>
      </c>
      <c r="R50" s="57"/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0.02</v>
      </c>
      <c r="Z50" s="64">
        <f>SUM(D50:Y50)</f>
        <v>223.0240895123909</v>
      </c>
      <c r="AA50" s="47"/>
      <c r="AB50" s="31"/>
    </row>
    <row r="51" spans="2:28" s="36" customFormat="1" ht="17.100000000000001" customHeight="1">
      <c r="B51" s="89"/>
      <c r="C51" s="25" t="s">
        <v>60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/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64">
        <f>SUM(D51:Y51)</f>
        <v>0</v>
      </c>
      <c r="AA51" s="47"/>
      <c r="AB51" s="31"/>
    </row>
    <row r="52" spans="2:28" s="32" customFormat="1" ht="30" customHeight="1">
      <c r="B52" s="103"/>
      <c r="C52" s="28" t="s">
        <v>83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11"/>
      <c r="AA52" s="42"/>
      <c r="AB52" s="117"/>
    </row>
    <row r="53" spans="2:28" s="36" customFormat="1" ht="17.100000000000001" customHeight="1">
      <c r="B53" s="89"/>
      <c r="C53" s="20" t="s">
        <v>9</v>
      </c>
      <c r="D53" s="57">
        <v>25.656131937245231</v>
      </c>
      <c r="E53" s="57">
        <v>0</v>
      </c>
      <c r="F53" s="57">
        <v>17.123355580000002</v>
      </c>
      <c r="G53" s="57">
        <v>2724.4049464099999</v>
      </c>
      <c r="H53" s="57">
        <v>0.1133703184</v>
      </c>
      <c r="I53" s="57">
        <v>15444.743419348542</v>
      </c>
      <c r="J53" s="57">
        <v>668.7700472335182</v>
      </c>
      <c r="K53" s="57">
        <v>0</v>
      </c>
      <c r="L53" s="57">
        <v>0</v>
      </c>
      <c r="M53" s="57">
        <v>389.09867077999996</v>
      </c>
      <c r="N53" s="57">
        <v>0</v>
      </c>
      <c r="O53" s="57">
        <v>0.26155099999999998</v>
      </c>
      <c r="P53" s="57">
        <v>153.22166708</v>
      </c>
      <c r="Q53" s="57">
        <v>0</v>
      </c>
      <c r="R53" s="57"/>
      <c r="S53" s="57">
        <v>473.96020678999997</v>
      </c>
      <c r="T53" s="57">
        <v>57.063761509999999</v>
      </c>
      <c r="U53" s="57">
        <v>0</v>
      </c>
      <c r="V53" s="57">
        <v>27.902655209999999</v>
      </c>
      <c r="W53" s="57">
        <v>0</v>
      </c>
      <c r="X53" s="57">
        <v>2.4273859099999999</v>
      </c>
      <c r="Y53" s="57">
        <v>4113.4302767999998</v>
      </c>
      <c r="Z53" s="64">
        <f>SUM(D53:Y53)</f>
        <v>24098.177445907706</v>
      </c>
      <c r="AA53" s="43"/>
      <c r="AB53" s="31"/>
    </row>
    <row r="54" spans="2:28" s="36" customFormat="1" ht="17.100000000000001" customHeight="1">
      <c r="B54" s="90"/>
      <c r="C54" s="25" t="s">
        <v>53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54.103646538200003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/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64">
        <f t="shared" ref="Z54:Z68" si="6">SUM(D54:Y54)</f>
        <v>54.103646538200003</v>
      </c>
      <c r="AA54" s="43"/>
      <c r="AB54" s="31"/>
    </row>
    <row r="55" spans="2:28" s="36" customFormat="1" ht="17.100000000000001" customHeight="1">
      <c r="B55" s="90"/>
      <c r="C55" s="25" t="s">
        <v>54</v>
      </c>
      <c r="D55" s="57">
        <v>25.656131937245231</v>
      </c>
      <c r="E55" s="57">
        <v>0</v>
      </c>
      <c r="F55" s="57">
        <v>17.123355580000002</v>
      </c>
      <c r="G55" s="57">
        <v>2724.4049464099999</v>
      </c>
      <c r="H55" s="57">
        <v>0.1133703184</v>
      </c>
      <c r="I55" s="57">
        <v>15390.639772810342</v>
      </c>
      <c r="J55" s="57">
        <v>668.7700472335182</v>
      </c>
      <c r="K55" s="57">
        <v>0</v>
      </c>
      <c r="L55" s="57">
        <v>0</v>
      </c>
      <c r="M55" s="57">
        <v>389.09867077999996</v>
      </c>
      <c r="N55" s="57">
        <v>0</v>
      </c>
      <c r="O55" s="57">
        <v>0.26155099999999998</v>
      </c>
      <c r="P55" s="57">
        <v>153.22166708</v>
      </c>
      <c r="Q55" s="57">
        <v>0</v>
      </c>
      <c r="R55" s="57"/>
      <c r="S55" s="57">
        <v>473.96020678999997</v>
      </c>
      <c r="T55" s="57">
        <v>57.063761509999999</v>
      </c>
      <c r="U55" s="57">
        <v>0</v>
      </c>
      <c r="V55" s="57">
        <v>27.902655209999999</v>
      </c>
      <c r="W55" s="57">
        <v>0</v>
      </c>
      <c r="X55" s="57">
        <v>2.4273859099999999</v>
      </c>
      <c r="Y55" s="57">
        <v>4113.4302767999998</v>
      </c>
      <c r="Z55" s="64">
        <f t="shared" si="6"/>
        <v>24044.073799369507</v>
      </c>
      <c r="AA55" s="43"/>
      <c r="AB55" s="31"/>
    </row>
    <row r="56" spans="2:28" s="36" customFormat="1" ht="30" customHeight="1">
      <c r="B56" s="89"/>
      <c r="C56" s="20" t="s">
        <v>10</v>
      </c>
      <c r="D56" s="57">
        <v>1.0434140000000001</v>
      </c>
      <c r="E56" s="57">
        <v>0</v>
      </c>
      <c r="F56" s="57">
        <v>4.4304745500000005</v>
      </c>
      <c r="G56" s="57">
        <v>32.346176999999997</v>
      </c>
      <c r="H56" s="57">
        <v>1.2942800000000001</v>
      </c>
      <c r="I56" s="57">
        <v>438.48631297899158</v>
      </c>
      <c r="J56" s="57">
        <v>494.36276103</v>
      </c>
      <c r="K56" s="57">
        <v>0</v>
      </c>
      <c r="L56" s="57">
        <v>0</v>
      </c>
      <c r="M56" s="57">
        <v>43.87359944</v>
      </c>
      <c r="N56" s="57">
        <v>0</v>
      </c>
      <c r="O56" s="57">
        <v>0</v>
      </c>
      <c r="P56" s="57">
        <v>39.364398999999999</v>
      </c>
      <c r="Q56" s="57">
        <v>0</v>
      </c>
      <c r="R56" s="57"/>
      <c r="S56" s="57">
        <v>13.88487849</v>
      </c>
      <c r="T56" s="57">
        <v>10.938371</v>
      </c>
      <c r="U56" s="57">
        <v>0</v>
      </c>
      <c r="V56" s="57">
        <v>774.77571435000004</v>
      </c>
      <c r="W56" s="57">
        <v>0</v>
      </c>
      <c r="X56" s="57">
        <v>0</v>
      </c>
      <c r="Y56" s="57">
        <v>2188.2078724799994</v>
      </c>
      <c r="Z56" s="64">
        <f t="shared" si="6"/>
        <v>4043.008254318991</v>
      </c>
      <c r="AA56" s="43"/>
      <c r="AB56" s="31"/>
    </row>
    <row r="57" spans="2:28" s="36" customFormat="1" ht="17.100000000000001" customHeight="1">
      <c r="B57" s="89"/>
      <c r="C57" s="25" t="s">
        <v>53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18.145573468991557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/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64">
        <f t="shared" si="6"/>
        <v>18.145573468991557</v>
      </c>
      <c r="AA57" s="43"/>
      <c r="AB57" s="31"/>
    </row>
    <row r="58" spans="2:28" s="36" customFormat="1" ht="17.100000000000001" customHeight="1">
      <c r="B58" s="89"/>
      <c r="C58" s="25" t="s">
        <v>54</v>
      </c>
      <c r="D58" s="57">
        <v>1.0434140000000001</v>
      </c>
      <c r="E58" s="57">
        <v>0</v>
      </c>
      <c r="F58" s="57">
        <v>4.4304745500000005</v>
      </c>
      <c r="G58" s="57">
        <v>32.346176999999997</v>
      </c>
      <c r="H58" s="57">
        <v>1.2942800000000001</v>
      </c>
      <c r="I58" s="57">
        <v>420.34073950999999</v>
      </c>
      <c r="J58" s="57">
        <v>494.36276103</v>
      </c>
      <c r="K58" s="57">
        <v>0</v>
      </c>
      <c r="L58" s="57">
        <v>0</v>
      </c>
      <c r="M58" s="57">
        <v>43.87359944</v>
      </c>
      <c r="N58" s="57">
        <v>0</v>
      </c>
      <c r="O58" s="57">
        <v>0</v>
      </c>
      <c r="P58" s="57">
        <v>39.364398999999999</v>
      </c>
      <c r="Q58" s="57">
        <v>0</v>
      </c>
      <c r="R58" s="57"/>
      <c r="S58" s="57">
        <v>13.88487849</v>
      </c>
      <c r="T58" s="57">
        <v>10.938371</v>
      </c>
      <c r="U58" s="57">
        <v>0</v>
      </c>
      <c r="V58" s="57">
        <v>774.77571435000004</v>
      </c>
      <c r="W58" s="57">
        <v>0</v>
      </c>
      <c r="X58" s="57">
        <v>0</v>
      </c>
      <c r="Y58" s="57">
        <v>2188.2078724799994</v>
      </c>
      <c r="Z58" s="64">
        <f t="shared" si="6"/>
        <v>4024.8626808499994</v>
      </c>
      <c r="AA58" s="43"/>
      <c r="AB58" s="31"/>
    </row>
    <row r="59" spans="2:28" s="32" customFormat="1" ht="30" customHeight="1">
      <c r="B59" s="91"/>
      <c r="C59" s="92" t="s">
        <v>75</v>
      </c>
      <c r="D59" s="49">
        <v>0</v>
      </c>
      <c r="E59" s="49">
        <v>0</v>
      </c>
      <c r="F59" s="49">
        <v>1.9750355500000001</v>
      </c>
      <c r="G59" s="49">
        <v>0</v>
      </c>
      <c r="H59" s="49">
        <v>1.2942800000000001</v>
      </c>
      <c r="I59" s="49">
        <v>233.28504851</v>
      </c>
      <c r="J59" s="49">
        <v>405.16848002999996</v>
      </c>
      <c r="K59" s="49">
        <v>0</v>
      </c>
      <c r="L59" s="49">
        <v>0</v>
      </c>
      <c r="M59" s="49">
        <v>42.01138444</v>
      </c>
      <c r="N59" s="49">
        <v>0</v>
      </c>
      <c r="O59" s="49">
        <v>0</v>
      </c>
      <c r="P59" s="49">
        <v>30.13815</v>
      </c>
      <c r="Q59" s="49">
        <v>0</v>
      </c>
      <c r="R59" s="49"/>
      <c r="S59" s="49">
        <v>6.11447349</v>
      </c>
      <c r="T59" s="49">
        <v>1.582622</v>
      </c>
      <c r="U59" s="49">
        <v>0</v>
      </c>
      <c r="V59" s="49">
        <v>774.55222435000007</v>
      </c>
      <c r="W59" s="49">
        <v>0</v>
      </c>
      <c r="X59" s="49">
        <v>0</v>
      </c>
      <c r="Y59" s="49">
        <v>2180.8818884799998</v>
      </c>
      <c r="Z59" s="64">
        <f t="shared" si="6"/>
        <v>3677.0035868499999</v>
      </c>
      <c r="AA59" s="44"/>
      <c r="AB59" s="117"/>
    </row>
    <row r="60" spans="2:28" s="36" customFormat="1" ht="17.100000000000001" customHeight="1">
      <c r="B60" s="90"/>
      <c r="C60" s="25" t="s">
        <v>61</v>
      </c>
      <c r="D60" s="57">
        <v>1.0434140000000001</v>
      </c>
      <c r="E60" s="57">
        <v>0</v>
      </c>
      <c r="F60" s="57">
        <v>2.4554390000000001</v>
      </c>
      <c r="G60" s="57">
        <v>32.346176999999997</v>
      </c>
      <c r="H60" s="57">
        <v>0</v>
      </c>
      <c r="I60" s="57">
        <v>205.20126446899155</v>
      </c>
      <c r="J60" s="57">
        <v>89.194281000000004</v>
      </c>
      <c r="K60" s="57">
        <v>0</v>
      </c>
      <c r="L60" s="57">
        <v>0</v>
      </c>
      <c r="M60" s="57">
        <v>1.862215</v>
      </c>
      <c r="N60" s="57">
        <v>0</v>
      </c>
      <c r="O60" s="57">
        <v>0</v>
      </c>
      <c r="P60" s="57">
        <v>9.2262489999999993</v>
      </c>
      <c r="Q60" s="57">
        <v>0</v>
      </c>
      <c r="R60" s="57"/>
      <c r="S60" s="57">
        <v>7.7704050000000002</v>
      </c>
      <c r="T60" s="57">
        <v>9.3557489999999994</v>
      </c>
      <c r="U60" s="57">
        <v>0</v>
      </c>
      <c r="V60" s="57">
        <v>0.22348999999999999</v>
      </c>
      <c r="W60" s="57">
        <v>0</v>
      </c>
      <c r="X60" s="57">
        <v>0</v>
      </c>
      <c r="Y60" s="57">
        <v>7.3259840000000001</v>
      </c>
      <c r="Z60" s="64">
        <f t="shared" si="6"/>
        <v>366.00466746899156</v>
      </c>
      <c r="AA60" s="43"/>
      <c r="AB60" s="31"/>
    </row>
    <row r="61" spans="2:28" s="36" customFormat="1" ht="17.100000000000001" customHeight="1">
      <c r="B61" s="90"/>
      <c r="C61" s="25" t="s">
        <v>91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/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64">
        <f t="shared" si="6"/>
        <v>0</v>
      </c>
      <c r="AA61" s="43"/>
      <c r="AB61" s="31"/>
    </row>
    <row r="62" spans="2:28" s="36" customFormat="1" ht="17.100000000000001" customHeight="1">
      <c r="B62" s="90"/>
      <c r="C62" s="25" t="s">
        <v>76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/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64">
        <f t="shared" si="6"/>
        <v>0</v>
      </c>
      <c r="AA62" s="43"/>
      <c r="AB62" s="31"/>
    </row>
    <row r="63" spans="2:28" s="36" customFormat="1" ht="17.100000000000001" customHeight="1">
      <c r="B63" s="90"/>
      <c r="C63" s="107" t="s">
        <v>47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/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64">
        <f t="shared" si="6"/>
        <v>0</v>
      </c>
      <c r="AA63" s="43"/>
      <c r="AB63" s="31"/>
    </row>
    <row r="64" spans="2:28" s="36" customFormat="1" ht="17.100000000000001" customHeight="1">
      <c r="B64" s="90"/>
      <c r="C64" s="95" t="s">
        <v>80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64">
        <f t="shared" si="6"/>
        <v>0</v>
      </c>
      <c r="AA64" s="43"/>
      <c r="AB64" s="31"/>
    </row>
    <row r="65" spans="2:28" s="32" customFormat="1" ht="24.95" customHeight="1">
      <c r="B65" s="91"/>
      <c r="C65" s="24" t="s">
        <v>11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8.462553999999999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/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64">
        <f t="shared" si="6"/>
        <v>8.462553999999999</v>
      </c>
      <c r="AA65" s="44"/>
      <c r="AB65" s="117"/>
    </row>
    <row r="66" spans="2:28" s="99" customFormat="1" ht="17.100000000000001" customHeight="1">
      <c r="B66" s="38"/>
      <c r="C66" s="25" t="s">
        <v>53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8.462553999999999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/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64">
        <f t="shared" si="6"/>
        <v>8.462553999999999</v>
      </c>
      <c r="AA66" s="46"/>
      <c r="AB66" s="118"/>
    </row>
    <row r="67" spans="2:28" s="36" customFormat="1" ht="17.100000000000001" customHeight="1">
      <c r="B67" s="90"/>
      <c r="C67" s="25" t="s">
        <v>54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/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64">
        <f t="shared" si="6"/>
        <v>0</v>
      </c>
      <c r="AA67" s="43"/>
      <c r="AB67" s="31"/>
    </row>
    <row r="68" spans="2:28" s="32" customFormat="1" ht="30" customHeight="1">
      <c r="B68" s="100"/>
      <c r="C68" s="24" t="s">
        <v>50</v>
      </c>
      <c r="D68" s="61">
        <f>+SUM(D65,D56,D53)</f>
        <v>26.69954593724523</v>
      </c>
      <c r="E68" s="61">
        <f t="shared" ref="E68:L68" si="7">+SUM(E65,E56,E53)</f>
        <v>0</v>
      </c>
      <c r="F68" s="61">
        <f t="shared" si="7"/>
        <v>21.553830130000001</v>
      </c>
      <c r="G68" s="61">
        <f t="shared" si="7"/>
        <v>2756.7511234099998</v>
      </c>
      <c r="H68" s="61">
        <f t="shared" si="7"/>
        <v>1.4076503184</v>
      </c>
      <c r="I68" s="61">
        <f t="shared" si="7"/>
        <v>15891.692286327534</v>
      </c>
      <c r="J68" s="61">
        <f t="shared" si="7"/>
        <v>1163.1328082635182</v>
      </c>
      <c r="K68" s="61">
        <f t="shared" si="7"/>
        <v>0</v>
      </c>
      <c r="L68" s="61">
        <f t="shared" si="7"/>
        <v>0</v>
      </c>
      <c r="M68" s="61">
        <f t="shared" ref="M68:Y68" si="8">+SUM(M65,M56,M53)</f>
        <v>432.97227021999998</v>
      </c>
      <c r="N68" s="61">
        <f t="shared" si="8"/>
        <v>0</v>
      </c>
      <c r="O68" s="61">
        <f t="shared" si="8"/>
        <v>0.26155099999999998</v>
      </c>
      <c r="P68" s="61">
        <f t="shared" si="8"/>
        <v>192.58606607999999</v>
      </c>
      <c r="Q68" s="61">
        <f t="shared" si="8"/>
        <v>0</v>
      </c>
      <c r="R68" s="61">
        <f t="shared" si="8"/>
        <v>0</v>
      </c>
      <c r="S68" s="61">
        <f t="shared" si="8"/>
        <v>487.84508527999998</v>
      </c>
      <c r="T68" s="61">
        <f t="shared" si="8"/>
        <v>68.002132509999996</v>
      </c>
      <c r="U68" s="61">
        <f t="shared" si="8"/>
        <v>0</v>
      </c>
      <c r="V68" s="61">
        <f t="shared" si="8"/>
        <v>802.67836956000008</v>
      </c>
      <c r="W68" s="61">
        <f t="shared" si="8"/>
        <v>0</v>
      </c>
      <c r="X68" s="61">
        <f t="shared" si="8"/>
        <v>2.4273859099999999</v>
      </c>
      <c r="Y68" s="61">
        <f t="shared" si="8"/>
        <v>6301.6381492799992</v>
      </c>
      <c r="Z68" s="64">
        <f t="shared" si="6"/>
        <v>28149.648254226697</v>
      </c>
      <c r="AA68" s="42"/>
      <c r="AB68" s="117"/>
    </row>
    <row r="69" spans="2:28" s="99" customFormat="1" ht="17.100000000000001" customHeight="1">
      <c r="B69" s="38"/>
      <c r="C69" s="39" t="s">
        <v>85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/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119">
        <f>SUM(D69:Y69)</f>
        <v>0</v>
      </c>
      <c r="AA69" s="45"/>
      <c r="AB69" s="118"/>
    </row>
    <row r="70" spans="2:28" s="99" customFormat="1" ht="17.100000000000001" customHeight="1">
      <c r="B70" s="40"/>
      <c r="C70" s="41" t="s">
        <v>86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/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19">
        <f>SUM(D70:Y70)</f>
        <v>0</v>
      </c>
      <c r="AA70" s="46"/>
      <c r="AB70" s="118"/>
    </row>
    <row r="71" spans="2:28" s="36" customFormat="1" ht="24.95" customHeight="1">
      <c r="B71" s="89"/>
      <c r="C71" s="110" t="s">
        <v>56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120"/>
      <c r="AA71" s="47"/>
      <c r="AB71" s="31"/>
    </row>
    <row r="72" spans="2:28" s="36" customFormat="1" ht="17.100000000000001" customHeight="1">
      <c r="B72" s="90"/>
      <c r="C72" s="25" t="s">
        <v>58</v>
      </c>
      <c r="D72" s="57">
        <v>4.824118586413527</v>
      </c>
      <c r="E72" s="57">
        <v>0</v>
      </c>
      <c r="F72" s="57">
        <v>11.437023999999999</v>
      </c>
      <c r="G72" s="57">
        <v>1135.06020141</v>
      </c>
      <c r="H72" s="57">
        <v>0.1133703184</v>
      </c>
      <c r="I72" s="57">
        <v>13424.38418664753</v>
      </c>
      <c r="J72" s="57">
        <v>1128.2317662635185</v>
      </c>
      <c r="K72" s="57">
        <v>0</v>
      </c>
      <c r="L72" s="57">
        <v>0</v>
      </c>
      <c r="M72" s="57">
        <v>308.48252487000002</v>
      </c>
      <c r="N72" s="57">
        <v>0</v>
      </c>
      <c r="O72" s="57">
        <v>0</v>
      </c>
      <c r="P72" s="57">
        <v>129.04018608000001</v>
      </c>
      <c r="Q72" s="57">
        <v>0</v>
      </c>
      <c r="R72" s="57"/>
      <c r="S72" s="57">
        <v>464.53424203000009</v>
      </c>
      <c r="T72" s="57">
        <v>45.294617510000002</v>
      </c>
      <c r="U72" s="57">
        <v>0</v>
      </c>
      <c r="V72" s="57">
        <v>775.76473235000003</v>
      </c>
      <c r="W72" s="57">
        <v>0</v>
      </c>
      <c r="X72" s="57">
        <v>1.9844319100000001</v>
      </c>
      <c r="Y72" s="57">
        <v>5903.637839089999</v>
      </c>
      <c r="Z72" s="64">
        <f>SUM(D72:Y72)</f>
        <v>23332.789241065861</v>
      </c>
      <c r="AA72" s="47"/>
      <c r="AB72" s="31"/>
    </row>
    <row r="73" spans="2:28" s="36" customFormat="1" ht="17.100000000000001" customHeight="1">
      <c r="B73" s="90"/>
      <c r="C73" s="25" t="s">
        <v>59</v>
      </c>
      <c r="D73" s="57">
        <v>21.875427350831707</v>
      </c>
      <c r="E73" s="57">
        <v>0</v>
      </c>
      <c r="F73" s="57">
        <v>10.116806130000001</v>
      </c>
      <c r="G73" s="57">
        <v>1522.721442</v>
      </c>
      <c r="H73" s="57">
        <v>1.2942800000000001</v>
      </c>
      <c r="I73" s="57">
        <v>2206.0276986318027</v>
      </c>
      <c r="J73" s="57">
        <v>34.901042000000004</v>
      </c>
      <c r="K73" s="57">
        <v>0</v>
      </c>
      <c r="L73" s="57">
        <v>0</v>
      </c>
      <c r="M73" s="57">
        <v>124.48974535000001</v>
      </c>
      <c r="N73" s="57">
        <v>0</v>
      </c>
      <c r="O73" s="57">
        <v>0.26155099999999998</v>
      </c>
      <c r="P73" s="57">
        <v>58.461134000000001</v>
      </c>
      <c r="Q73" s="57">
        <v>0</v>
      </c>
      <c r="R73" s="57"/>
      <c r="S73" s="57">
        <v>23.24150625</v>
      </c>
      <c r="T73" s="57">
        <v>22.707514</v>
      </c>
      <c r="U73" s="57">
        <v>0</v>
      </c>
      <c r="V73" s="57">
        <v>26.913637210000001</v>
      </c>
      <c r="W73" s="57">
        <v>0</v>
      </c>
      <c r="X73" s="57">
        <v>0.44295400000000001</v>
      </c>
      <c r="Y73" s="57">
        <v>398.00031118999993</v>
      </c>
      <c r="Z73" s="64">
        <f>SUM(D73:Y73)</f>
        <v>4451.4550491126347</v>
      </c>
      <c r="AA73" s="47"/>
      <c r="AB73" s="31"/>
    </row>
    <row r="74" spans="2:28" s="36" customFormat="1" ht="17.100000000000001" customHeight="1">
      <c r="B74" s="89"/>
      <c r="C74" s="25" t="s">
        <v>60</v>
      </c>
      <c r="D74" s="57">
        <v>0</v>
      </c>
      <c r="E74" s="57">
        <v>0</v>
      </c>
      <c r="F74" s="57">
        <v>0</v>
      </c>
      <c r="G74" s="57">
        <v>98.969480000000004</v>
      </c>
      <c r="H74" s="57">
        <v>0</v>
      </c>
      <c r="I74" s="57">
        <v>261.28040099999998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5.084746</v>
      </c>
      <c r="Q74" s="57">
        <v>0</v>
      </c>
      <c r="R74" s="57"/>
      <c r="S74" s="57">
        <v>6.9336999999999996E-2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64">
        <f>SUM(D74:Y74)</f>
        <v>365.40396399999997</v>
      </c>
      <c r="AA74" s="47"/>
      <c r="AB74" s="31"/>
    </row>
    <row r="75" spans="2:28" s="32" customFormat="1" ht="30" customHeight="1">
      <c r="B75" s="103"/>
      <c r="C75" s="28" t="s">
        <v>84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111"/>
      <c r="AA75" s="42"/>
      <c r="AB75" s="117"/>
    </row>
    <row r="76" spans="2:28" s="36" customFormat="1" ht="17.100000000000001" customHeight="1">
      <c r="B76" s="89"/>
      <c r="C76" s="20" t="s">
        <v>9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250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/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64">
        <f>SUM(D76:Y76)</f>
        <v>250</v>
      </c>
      <c r="AA76" s="43"/>
      <c r="AB76" s="31"/>
    </row>
    <row r="77" spans="2:28" s="36" customFormat="1" ht="17.100000000000001" customHeight="1">
      <c r="B77" s="90"/>
      <c r="C77" s="25" t="s">
        <v>53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/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64">
        <f t="shared" ref="Z77:Z91" si="9">SUM(D77:Y77)</f>
        <v>0</v>
      </c>
      <c r="AA77" s="43"/>
      <c r="AB77" s="31"/>
    </row>
    <row r="78" spans="2:28" s="36" customFormat="1" ht="17.100000000000001" customHeight="1">
      <c r="B78" s="90"/>
      <c r="C78" s="25" t="s">
        <v>54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250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/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64">
        <f t="shared" si="9"/>
        <v>250</v>
      </c>
      <c r="AA78" s="43"/>
      <c r="AB78" s="31"/>
    </row>
    <row r="79" spans="2:28" s="36" customFormat="1" ht="30" customHeight="1">
      <c r="B79" s="89"/>
      <c r="C79" s="20" t="s">
        <v>10</v>
      </c>
      <c r="D79" s="57">
        <v>0</v>
      </c>
      <c r="E79" s="57">
        <v>0</v>
      </c>
      <c r="F79" s="57">
        <v>0</v>
      </c>
      <c r="G79" s="57">
        <v>16.022217000000001</v>
      </c>
      <c r="H79" s="57">
        <v>0</v>
      </c>
      <c r="I79" s="57">
        <v>32.068368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/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64">
        <f t="shared" si="9"/>
        <v>48.090585000000004</v>
      </c>
      <c r="AA79" s="43"/>
      <c r="AB79" s="31"/>
    </row>
    <row r="80" spans="2:28" s="36" customFormat="1" ht="17.100000000000001" customHeight="1">
      <c r="B80" s="89"/>
      <c r="C80" s="25" t="s">
        <v>53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/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64">
        <f t="shared" si="9"/>
        <v>0</v>
      </c>
      <c r="AA80" s="43"/>
      <c r="AB80" s="31"/>
    </row>
    <row r="81" spans="2:28" s="36" customFormat="1" ht="17.100000000000001" customHeight="1">
      <c r="B81" s="89"/>
      <c r="C81" s="25" t="s">
        <v>54</v>
      </c>
      <c r="D81" s="57">
        <v>0</v>
      </c>
      <c r="E81" s="57">
        <v>0</v>
      </c>
      <c r="F81" s="57">
        <v>0</v>
      </c>
      <c r="G81" s="57">
        <v>16.022217000000001</v>
      </c>
      <c r="H81" s="57">
        <v>0</v>
      </c>
      <c r="I81" s="57">
        <v>32.068368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/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64">
        <f t="shared" si="9"/>
        <v>48.090585000000004</v>
      </c>
      <c r="AA81" s="43"/>
      <c r="AB81" s="31"/>
    </row>
    <row r="82" spans="2:28" s="32" customFormat="1" ht="30" customHeight="1">
      <c r="B82" s="91"/>
      <c r="C82" s="92" t="s">
        <v>75</v>
      </c>
      <c r="D82" s="49">
        <v>0</v>
      </c>
      <c r="E82" s="49">
        <v>0</v>
      </c>
      <c r="F82" s="49">
        <v>0</v>
      </c>
      <c r="G82" s="49">
        <v>16.022217000000001</v>
      </c>
      <c r="H82" s="49">
        <v>0</v>
      </c>
      <c r="I82" s="49">
        <v>32.068368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/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64">
        <f t="shared" si="9"/>
        <v>48.090585000000004</v>
      </c>
      <c r="AA82" s="44"/>
      <c r="AB82" s="117"/>
    </row>
    <row r="83" spans="2:28" s="36" customFormat="1" ht="17.100000000000001" customHeight="1">
      <c r="B83" s="90"/>
      <c r="C83" s="25" t="s">
        <v>61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/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64">
        <f t="shared" si="9"/>
        <v>0</v>
      </c>
      <c r="AA83" s="43"/>
      <c r="AB83" s="31"/>
    </row>
    <row r="84" spans="2:28" s="36" customFormat="1" ht="17.100000000000001" customHeight="1">
      <c r="B84" s="90"/>
      <c r="C84" s="25" t="s">
        <v>91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/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64">
        <f t="shared" si="9"/>
        <v>0</v>
      </c>
      <c r="AA84" s="43"/>
      <c r="AB84" s="31"/>
    </row>
    <row r="85" spans="2:28" s="36" customFormat="1" ht="17.100000000000001" customHeight="1">
      <c r="B85" s="90"/>
      <c r="C85" s="25" t="s">
        <v>76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/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64">
        <f t="shared" si="9"/>
        <v>0</v>
      </c>
      <c r="AA85" s="43"/>
      <c r="AB85" s="31"/>
    </row>
    <row r="86" spans="2:28" s="36" customFormat="1" ht="17.100000000000001" customHeight="1">
      <c r="B86" s="90"/>
      <c r="C86" s="107" t="s">
        <v>47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/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64">
        <f t="shared" si="9"/>
        <v>0</v>
      </c>
      <c r="AA86" s="43"/>
      <c r="AB86" s="31"/>
    </row>
    <row r="87" spans="2:28" s="36" customFormat="1" ht="17.100000000000001" customHeight="1">
      <c r="B87" s="90"/>
      <c r="C87" s="95" t="s">
        <v>80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64">
        <f t="shared" si="9"/>
        <v>0</v>
      </c>
      <c r="AA87" s="43"/>
      <c r="AB87" s="31"/>
    </row>
    <row r="88" spans="2:28" s="32" customFormat="1" ht="24.95" customHeight="1">
      <c r="B88" s="91"/>
      <c r="C88" s="24" t="s">
        <v>11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/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64">
        <f t="shared" si="9"/>
        <v>0</v>
      </c>
      <c r="AA88" s="44"/>
      <c r="AB88" s="117"/>
    </row>
    <row r="89" spans="2:28" s="99" customFormat="1" ht="17.100000000000001" customHeight="1">
      <c r="B89" s="38"/>
      <c r="C89" s="25" t="s">
        <v>53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/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64">
        <f t="shared" si="9"/>
        <v>0</v>
      </c>
      <c r="AA89" s="46"/>
      <c r="AB89" s="118"/>
    </row>
    <row r="90" spans="2:28" s="36" customFormat="1" ht="17.100000000000001" customHeight="1">
      <c r="B90" s="90"/>
      <c r="C90" s="25" t="s">
        <v>54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/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64">
        <f t="shared" si="9"/>
        <v>0</v>
      </c>
      <c r="AA90" s="43"/>
      <c r="AB90" s="31"/>
    </row>
    <row r="91" spans="2:28" s="32" customFormat="1" ht="30" customHeight="1">
      <c r="B91" s="100"/>
      <c r="C91" s="24" t="s">
        <v>44</v>
      </c>
      <c r="D91" s="61">
        <f>+SUM(D88,D79,D76)</f>
        <v>0</v>
      </c>
      <c r="E91" s="61">
        <f t="shared" ref="E91:L91" si="10">+SUM(E88,E79,E76)</f>
        <v>0</v>
      </c>
      <c r="F91" s="61">
        <f t="shared" si="10"/>
        <v>0</v>
      </c>
      <c r="G91" s="61">
        <f t="shared" si="10"/>
        <v>16.022217000000001</v>
      </c>
      <c r="H91" s="61">
        <f t="shared" si="10"/>
        <v>0</v>
      </c>
      <c r="I91" s="61">
        <f t="shared" si="10"/>
        <v>282.06836800000002</v>
      </c>
      <c r="J91" s="61">
        <f t="shared" si="10"/>
        <v>0</v>
      </c>
      <c r="K91" s="61">
        <f t="shared" si="10"/>
        <v>0</v>
      </c>
      <c r="L91" s="61">
        <f t="shared" si="10"/>
        <v>0</v>
      </c>
      <c r="M91" s="61">
        <f t="shared" ref="M91:Y91" si="11">+SUM(M88,M79,M76)</f>
        <v>0</v>
      </c>
      <c r="N91" s="61">
        <f t="shared" si="11"/>
        <v>0</v>
      </c>
      <c r="O91" s="61">
        <f t="shared" si="11"/>
        <v>0</v>
      </c>
      <c r="P91" s="61">
        <f t="shared" si="11"/>
        <v>0</v>
      </c>
      <c r="Q91" s="61">
        <f t="shared" si="11"/>
        <v>0</v>
      </c>
      <c r="R91" s="61">
        <f t="shared" si="11"/>
        <v>0</v>
      </c>
      <c r="S91" s="61">
        <f t="shared" si="11"/>
        <v>0</v>
      </c>
      <c r="T91" s="61">
        <f t="shared" si="11"/>
        <v>0</v>
      </c>
      <c r="U91" s="61">
        <f t="shared" si="11"/>
        <v>0</v>
      </c>
      <c r="V91" s="61">
        <f t="shared" si="11"/>
        <v>0</v>
      </c>
      <c r="W91" s="61">
        <f t="shared" si="11"/>
        <v>0</v>
      </c>
      <c r="X91" s="61">
        <f t="shared" si="11"/>
        <v>0</v>
      </c>
      <c r="Y91" s="61">
        <f t="shared" si="11"/>
        <v>0</v>
      </c>
      <c r="Z91" s="64">
        <f t="shared" si="9"/>
        <v>298.09058500000003</v>
      </c>
      <c r="AA91" s="42"/>
      <c r="AB91" s="117"/>
    </row>
    <row r="92" spans="2:28" s="99" customFormat="1" ht="17.100000000000001" customHeight="1">
      <c r="B92" s="38"/>
      <c r="C92" s="39" t="s">
        <v>85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/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119">
        <f>SUM(D92:Y92)</f>
        <v>0</v>
      </c>
      <c r="AA92" s="45"/>
      <c r="AB92" s="118"/>
    </row>
    <row r="93" spans="2:28" s="99" customFormat="1" ht="17.100000000000001" customHeight="1">
      <c r="B93" s="40"/>
      <c r="C93" s="41" t="s">
        <v>86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/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19">
        <f>SUM(D93:Y93)</f>
        <v>0</v>
      </c>
      <c r="AA93" s="46"/>
      <c r="AB93" s="118"/>
    </row>
    <row r="94" spans="2:28" s="32" customFormat="1" ht="24.95" customHeight="1">
      <c r="B94" s="103"/>
      <c r="C94" s="28" t="s">
        <v>20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111"/>
      <c r="AA94" s="42"/>
      <c r="AB94" s="117"/>
    </row>
    <row r="95" spans="2:28" s="32" customFormat="1" ht="30" customHeight="1">
      <c r="B95" s="103"/>
      <c r="C95" s="28" t="s">
        <v>16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111"/>
      <c r="AA95" s="42"/>
      <c r="AB95" s="117"/>
    </row>
    <row r="96" spans="2:28" s="36" customFormat="1" ht="17.100000000000001" customHeight="1">
      <c r="B96" s="89"/>
      <c r="C96" s="20" t="s">
        <v>9</v>
      </c>
      <c r="D96" s="57">
        <v>0</v>
      </c>
      <c r="E96" s="57">
        <v>0</v>
      </c>
      <c r="F96" s="57">
        <v>0</v>
      </c>
      <c r="G96" s="57">
        <v>0.24077200000000001</v>
      </c>
      <c r="H96" s="57">
        <v>0</v>
      </c>
      <c r="I96" s="57">
        <v>0.39950799999999997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/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64">
        <f>SUM(D96:Y96)</f>
        <v>0.64027999999999996</v>
      </c>
      <c r="AA96" s="43"/>
      <c r="AB96" s="31"/>
    </row>
    <row r="97" spans="2:28" s="36" customFormat="1" ht="17.100000000000001" customHeight="1">
      <c r="B97" s="90"/>
      <c r="C97" s="25" t="s">
        <v>53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/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64">
        <f t="shared" ref="Z97:Z111" si="12">SUM(D97:Y97)</f>
        <v>0</v>
      </c>
      <c r="AA97" s="43"/>
      <c r="AB97" s="31"/>
    </row>
    <row r="98" spans="2:28" s="36" customFormat="1" ht="17.100000000000001" customHeight="1">
      <c r="B98" s="90"/>
      <c r="C98" s="25" t="s">
        <v>54</v>
      </c>
      <c r="D98" s="57">
        <v>0</v>
      </c>
      <c r="E98" s="57">
        <v>0</v>
      </c>
      <c r="F98" s="57">
        <v>0</v>
      </c>
      <c r="G98" s="57">
        <v>0.24077200000000001</v>
      </c>
      <c r="H98" s="57">
        <v>0</v>
      </c>
      <c r="I98" s="57">
        <v>0.39950799999999997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/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64">
        <f t="shared" si="12"/>
        <v>0.64027999999999996</v>
      </c>
      <c r="AA98" s="43"/>
      <c r="AB98" s="31"/>
    </row>
    <row r="99" spans="2:28" s="36" customFormat="1" ht="30" customHeight="1">
      <c r="B99" s="89"/>
      <c r="C99" s="20" t="s">
        <v>10</v>
      </c>
      <c r="D99" s="57">
        <v>0</v>
      </c>
      <c r="E99" s="57">
        <v>0</v>
      </c>
      <c r="F99" s="57">
        <v>0</v>
      </c>
      <c r="G99" s="57">
        <v>1.0000000000000001E-5</v>
      </c>
      <c r="H99" s="57">
        <v>0</v>
      </c>
      <c r="I99" s="57">
        <v>10.973895999999998</v>
      </c>
      <c r="J99" s="57">
        <v>6.8775000000000003E-2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/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64">
        <f t="shared" si="12"/>
        <v>11.042680999999998</v>
      </c>
      <c r="AA99" s="43"/>
      <c r="AB99" s="31"/>
    </row>
    <row r="100" spans="2:28" s="36" customFormat="1" ht="17.100000000000001" customHeight="1">
      <c r="B100" s="89"/>
      <c r="C100" s="25" t="s">
        <v>53</v>
      </c>
      <c r="D100" s="57">
        <v>0</v>
      </c>
      <c r="E100" s="57">
        <v>0</v>
      </c>
      <c r="F100" s="57">
        <v>0</v>
      </c>
      <c r="G100" s="57">
        <v>1.0000000000000001E-5</v>
      </c>
      <c r="H100" s="57">
        <v>0</v>
      </c>
      <c r="I100" s="57">
        <v>10.973895999999998</v>
      </c>
      <c r="J100" s="57">
        <v>6.8775000000000003E-2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/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64">
        <f t="shared" si="12"/>
        <v>11.042680999999998</v>
      </c>
      <c r="AA100" s="43"/>
      <c r="AB100" s="31"/>
    </row>
    <row r="101" spans="2:28" s="36" customFormat="1" ht="17.100000000000001" customHeight="1">
      <c r="B101" s="89"/>
      <c r="C101" s="25" t="s">
        <v>54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/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64">
        <f t="shared" si="12"/>
        <v>0</v>
      </c>
      <c r="AA101" s="43"/>
      <c r="AB101" s="31"/>
    </row>
    <row r="102" spans="2:28" s="32" customFormat="1" ht="30" customHeight="1">
      <c r="B102" s="91"/>
      <c r="C102" s="92" t="s">
        <v>75</v>
      </c>
      <c r="D102" s="49">
        <v>0</v>
      </c>
      <c r="E102" s="49">
        <v>0</v>
      </c>
      <c r="F102" s="49">
        <v>0</v>
      </c>
      <c r="G102" s="49">
        <v>1.0000000000000001E-5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/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64">
        <f t="shared" si="12"/>
        <v>1.0000000000000001E-5</v>
      </c>
      <c r="AA102" s="44"/>
      <c r="AB102" s="117"/>
    </row>
    <row r="103" spans="2:28" s="36" customFormat="1" ht="17.100000000000001" customHeight="1">
      <c r="B103" s="90"/>
      <c r="C103" s="25" t="s">
        <v>61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/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64">
        <f t="shared" si="12"/>
        <v>0</v>
      </c>
      <c r="AA103" s="43"/>
      <c r="AB103" s="31"/>
    </row>
    <row r="104" spans="2:28" s="36" customFormat="1" ht="17.100000000000001" customHeight="1">
      <c r="B104" s="90"/>
      <c r="C104" s="25" t="s">
        <v>91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/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64">
        <f t="shared" si="12"/>
        <v>0</v>
      </c>
      <c r="AA104" s="43"/>
      <c r="AB104" s="31"/>
    </row>
    <row r="105" spans="2:28" s="36" customFormat="1" ht="17.100000000000001" customHeight="1">
      <c r="B105" s="90"/>
      <c r="C105" s="25" t="s">
        <v>76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/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64">
        <f t="shared" si="12"/>
        <v>0</v>
      </c>
      <c r="AA105" s="43"/>
      <c r="AB105" s="31"/>
    </row>
    <row r="106" spans="2:28" s="36" customFormat="1" ht="17.100000000000001" customHeight="1">
      <c r="B106" s="90"/>
      <c r="C106" s="107" t="s">
        <v>47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10.973895999999998</v>
      </c>
      <c r="J106" s="57">
        <v>6.8775000000000003E-2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/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64">
        <f t="shared" si="12"/>
        <v>11.042670999999999</v>
      </c>
      <c r="AA106" s="43"/>
      <c r="AB106" s="31"/>
    </row>
    <row r="107" spans="2:28" s="36" customFormat="1" ht="17.100000000000001" customHeight="1">
      <c r="B107" s="90"/>
      <c r="C107" s="95" t="s">
        <v>80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64">
        <f t="shared" si="12"/>
        <v>0</v>
      </c>
      <c r="AA107" s="43"/>
      <c r="AB107" s="31"/>
    </row>
    <row r="108" spans="2:28" s="32" customFormat="1" ht="24.95" customHeight="1">
      <c r="B108" s="91"/>
      <c r="C108" s="24" t="s">
        <v>11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0.38379799999999997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/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64">
        <f t="shared" si="12"/>
        <v>0.38379799999999997</v>
      </c>
      <c r="AA108" s="44"/>
      <c r="AB108" s="117"/>
    </row>
    <row r="109" spans="2:28" s="36" customFormat="1" ht="17.100000000000001" customHeight="1">
      <c r="B109" s="90"/>
      <c r="C109" s="25" t="s">
        <v>53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0.38379799999999997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/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64">
        <f t="shared" si="12"/>
        <v>0.38379799999999997</v>
      </c>
      <c r="AA109" s="43"/>
      <c r="AB109" s="31"/>
    </row>
    <row r="110" spans="2:28" s="36" customFormat="1" ht="17.100000000000001" customHeight="1">
      <c r="B110" s="90"/>
      <c r="C110" s="25" t="s">
        <v>54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/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64">
        <f t="shared" si="12"/>
        <v>0</v>
      </c>
      <c r="AA110" s="43"/>
      <c r="AB110" s="31"/>
    </row>
    <row r="111" spans="2:28" s="32" customFormat="1" ht="30" customHeight="1">
      <c r="B111" s="100"/>
      <c r="C111" s="24" t="s">
        <v>45</v>
      </c>
      <c r="D111" s="61">
        <f>+SUM(D108,D99,D96)</f>
        <v>0</v>
      </c>
      <c r="E111" s="61">
        <f t="shared" ref="E111:L111" si="13">+SUM(E108,E99,E96)</f>
        <v>0</v>
      </c>
      <c r="F111" s="61">
        <f t="shared" si="13"/>
        <v>0</v>
      </c>
      <c r="G111" s="61">
        <f t="shared" si="13"/>
        <v>0.24078200000000002</v>
      </c>
      <c r="H111" s="61">
        <f t="shared" si="13"/>
        <v>0</v>
      </c>
      <c r="I111" s="61">
        <f t="shared" si="13"/>
        <v>11.757201999999999</v>
      </c>
      <c r="J111" s="61">
        <f t="shared" si="13"/>
        <v>6.8775000000000003E-2</v>
      </c>
      <c r="K111" s="61">
        <f t="shared" si="13"/>
        <v>0</v>
      </c>
      <c r="L111" s="61">
        <f t="shared" si="13"/>
        <v>0</v>
      </c>
      <c r="M111" s="61">
        <f t="shared" ref="M111:Y111" si="14">+SUM(M108,M99,M96)</f>
        <v>0</v>
      </c>
      <c r="N111" s="61">
        <f t="shared" si="14"/>
        <v>0</v>
      </c>
      <c r="O111" s="61">
        <f t="shared" si="14"/>
        <v>0</v>
      </c>
      <c r="P111" s="61">
        <f t="shared" si="14"/>
        <v>0</v>
      </c>
      <c r="Q111" s="61">
        <f t="shared" si="14"/>
        <v>0</v>
      </c>
      <c r="R111" s="61">
        <f t="shared" si="14"/>
        <v>0</v>
      </c>
      <c r="S111" s="61">
        <f t="shared" si="14"/>
        <v>0</v>
      </c>
      <c r="T111" s="61">
        <f t="shared" si="14"/>
        <v>0</v>
      </c>
      <c r="U111" s="61">
        <f t="shared" si="14"/>
        <v>0</v>
      </c>
      <c r="V111" s="61">
        <f t="shared" si="14"/>
        <v>0</v>
      </c>
      <c r="W111" s="61">
        <f t="shared" si="14"/>
        <v>0</v>
      </c>
      <c r="X111" s="61">
        <f t="shared" si="14"/>
        <v>0</v>
      </c>
      <c r="Y111" s="61">
        <f t="shared" si="14"/>
        <v>0</v>
      </c>
      <c r="Z111" s="64">
        <f t="shared" si="12"/>
        <v>12.066758999999999</v>
      </c>
      <c r="AA111" s="42"/>
      <c r="AB111" s="117"/>
    </row>
    <row r="112" spans="2:28" s="99" customFormat="1" ht="17.100000000000001" customHeight="1">
      <c r="B112" s="38"/>
      <c r="C112" s="39" t="s">
        <v>85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/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119">
        <f>SUM(D112:Y112)</f>
        <v>0</v>
      </c>
      <c r="AA112" s="45"/>
      <c r="AB112" s="118"/>
    </row>
    <row r="113" spans="2:28" s="99" customFormat="1" ht="17.100000000000001" customHeight="1">
      <c r="B113" s="40"/>
      <c r="C113" s="41" t="s">
        <v>86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/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19">
        <f>SUM(D113:Y113)</f>
        <v>0</v>
      </c>
      <c r="AA113" s="46"/>
      <c r="AB113" s="118"/>
    </row>
    <row r="114" spans="2:28" s="32" customFormat="1" ht="30" customHeight="1">
      <c r="B114" s="103"/>
      <c r="C114" s="28" t="s">
        <v>17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111"/>
      <c r="AA114" s="42"/>
      <c r="AB114" s="117"/>
    </row>
    <row r="115" spans="2:28" s="36" customFormat="1" ht="17.100000000000001" customHeight="1">
      <c r="B115" s="89"/>
      <c r="C115" s="20" t="s">
        <v>9</v>
      </c>
      <c r="D115" s="57">
        <v>0</v>
      </c>
      <c r="E115" s="57">
        <v>0</v>
      </c>
      <c r="F115" s="57">
        <v>0</v>
      </c>
      <c r="G115" s="57">
        <v>1.0000000000000001E-5</v>
      </c>
      <c r="H115" s="57">
        <v>0</v>
      </c>
      <c r="I115" s="57">
        <v>3.7279819999999999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/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64">
        <f>SUM(D115:Y115)</f>
        <v>3.727992</v>
      </c>
      <c r="AA115" s="43"/>
      <c r="AB115" s="31"/>
    </row>
    <row r="116" spans="2:28" s="36" customFormat="1" ht="17.100000000000001" customHeight="1">
      <c r="B116" s="90"/>
      <c r="C116" s="25" t="s">
        <v>53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/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64">
        <f t="shared" ref="Z116:Z130" si="15">SUM(D116:Y116)</f>
        <v>0</v>
      </c>
      <c r="AA116" s="43"/>
      <c r="AB116" s="31"/>
    </row>
    <row r="117" spans="2:28" s="36" customFormat="1" ht="17.100000000000001" customHeight="1">
      <c r="B117" s="90"/>
      <c r="C117" s="25" t="s">
        <v>54</v>
      </c>
      <c r="D117" s="57">
        <v>0</v>
      </c>
      <c r="E117" s="57">
        <v>0</v>
      </c>
      <c r="F117" s="57">
        <v>0</v>
      </c>
      <c r="G117" s="57">
        <v>1.0000000000000001E-5</v>
      </c>
      <c r="H117" s="57">
        <v>0</v>
      </c>
      <c r="I117" s="57">
        <v>3.7279819999999999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/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64">
        <f t="shared" si="15"/>
        <v>3.727992</v>
      </c>
      <c r="AA117" s="43"/>
      <c r="AB117" s="31"/>
    </row>
    <row r="118" spans="2:28" s="36" customFormat="1" ht="30" customHeight="1">
      <c r="B118" s="89"/>
      <c r="C118" s="20" t="s">
        <v>10</v>
      </c>
      <c r="D118" s="57">
        <v>0</v>
      </c>
      <c r="E118" s="57">
        <v>0</v>
      </c>
      <c r="F118" s="57">
        <v>0</v>
      </c>
      <c r="G118" s="57">
        <v>0.24077299999999999</v>
      </c>
      <c r="H118" s="57">
        <v>0</v>
      </c>
      <c r="I118" s="57">
        <v>7.6616720000000003</v>
      </c>
      <c r="J118" s="57">
        <v>6.8775000000000003E-2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/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64">
        <f t="shared" si="15"/>
        <v>7.9712199999999998</v>
      </c>
      <c r="AA118" s="43"/>
      <c r="AB118" s="31"/>
    </row>
    <row r="119" spans="2:28" s="36" customFormat="1" ht="17.100000000000001" customHeight="1">
      <c r="B119" s="89"/>
      <c r="C119" s="25" t="s">
        <v>53</v>
      </c>
      <c r="D119" s="57">
        <v>0</v>
      </c>
      <c r="E119" s="57">
        <v>0</v>
      </c>
      <c r="F119" s="57">
        <v>0</v>
      </c>
      <c r="G119" s="57">
        <v>0.24077299999999999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/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64">
        <f t="shared" si="15"/>
        <v>0.24077299999999999</v>
      </c>
      <c r="AA119" s="43"/>
      <c r="AB119" s="31"/>
    </row>
    <row r="120" spans="2:28" s="36" customFormat="1" ht="17.100000000000001" customHeight="1">
      <c r="B120" s="89"/>
      <c r="C120" s="25" t="s">
        <v>54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7.6616720000000003</v>
      </c>
      <c r="J120" s="57">
        <v>6.8775000000000003E-2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/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64">
        <f t="shared" si="15"/>
        <v>7.7304469999999998</v>
      </c>
      <c r="AA120" s="43"/>
      <c r="AB120" s="31"/>
    </row>
    <row r="121" spans="2:28" s="32" customFormat="1" ht="30" customHeight="1">
      <c r="B121" s="91"/>
      <c r="C121" s="92" t="s">
        <v>75</v>
      </c>
      <c r="D121" s="49">
        <v>0</v>
      </c>
      <c r="E121" s="49">
        <v>0</v>
      </c>
      <c r="F121" s="49">
        <v>0</v>
      </c>
      <c r="G121" s="49">
        <v>0.24077299999999999</v>
      </c>
      <c r="H121" s="49">
        <v>0</v>
      </c>
      <c r="I121" s="49">
        <v>7.6616720000000003</v>
      </c>
      <c r="J121" s="49">
        <v>6.8775000000000003E-2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/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64">
        <f t="shared" si="15"/>
        <v>7.9712199999999998</v>
      </c>
      <c r="AA121" s="44"/>
      <c r="AB121" s="117"/>
    </row>
    <row r="122" spans="2:28" s="36" customFormat="1" ht="17.100000000000001" customHeight="1">
      <c r="B122" s="90"/>
      <c r="C122" s="25" t="s">
        <v>61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/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64">
        <f t="shared" si="15"/>
        <v>0</v>
      </c>
      <c r="AA122" s="43"/>
      <c r="AB122" s="31"/>
    </row>
    <row r="123" spans="2:28" s="36" customFormat="1" ht="17.100000000000001" customHeight="1">
      <c r="B123" s="90"/>
      <c r="C123" s="25" t="s">
        <v>91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/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64">
        <f t="shared" si="15"/>
        <v>0</v>
      </c>
      <c r="AA123" s="43"/>
      <c r="AB123" s="31"/>
    </row>
    <row r="124" spans="2:28" s="36" customFormat="1" ht="17.100000000000001" customHeight="1">
      <c r="B124" s="90"/>
      <c r="C124" s="25" t="s">
        <v>76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/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64">
        <f t="shared" si="15"/>
        <v>0</v>
      </c>
      <c r="AA124" s="43"/>
      <c r="AB124" s="31"/>
    </row>
    <row r="125" spans="2:28" s="36" customFormat="1" ht="17.100000000000001" customHeight="1">
      <c r="B125" s="90"/>
      <c r="C125" s="107" t="s">
        <v>47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/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  <c r="Z125" s="64">
        <f t="shared" si="15"/>
        <v>0</v>
      </c>
      <c r="AA125" s="43"/>
      <c r="AB125" s="31"/>
    </row>
    <row r="126" spans="2:28" s="36" customFormat="1" ht="17.100000000000001" customHeight="1">
      <c r="B126" s="90"/>
      <c r="C126" s="95" t="s">
        <v>80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64">
        <f t="shared" si="15"/>
        <v>0</v>
      </c>
      <c r="AA126" s="43"/>
      <c r="AB126" s="31"/>
    </row>
    <row r="127" spans="2:28" s="32" customFormat="1" ht="24.95" customHeight="1">
      <c r="B127" s="91"/>
      <c r="C127" s="24" t="s">
        <v>11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0.51512499999999994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/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64">
        <f t="shared" si="15"/>
        <v>0.51512499999999994</v>
      </c>
      <c r="AA127" s="44"/>
      <c r="AB127" s="117"/>
    </row>
    <row r="128" spans="2:28" s="99" customFormat="1" ht="17.100000000000001" customHeight="1">
      <c r="B128" s="38"/>
      <c r="C128" s="25" t="s">
        <v>53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v>0.51512499999999994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0</v>
      </c>
      <c r="R128" s="96"/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v>0</v>
      </c>
      <c r="Z128" s="64">
        <f t="shared" si="15"/>
        <v>0.51512499999999994</v>
      </c>
      <c r="AA128" s="46"/>
      <c r="AB128" s="118"/>
    </row>
    <row r="129" spans="2:28" s="36" customFormat="1" ht="17.100000000000001" customHeight="1">
      <c r="B129" s="90"/>
      <c r="C129" s="25" t="s">
        <v>54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/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64">
        <f t="shared" si="15"/>
        <v>0</v>
      </c>
      <c r="AA129" s="43"/>
      <c r="AB129" s="31"/>
    </row>
    <row r="130" spans="2:28" s="32" customFormat="1" ht="30" customHeight="1">
      <c r="B130" s="100"/>
      <c r="C130" s="24" t="s">
        <v>46</v>
      </c>
      <c r="D130" s="61">
        <f t="shared" ref="D130:L130" si="16">+SUM(D127,D118,D115)</f>
        <v>0</v>
      </c>
      <c r="E130" s="61">
        <f t="shared" si="16"/>
        <v>0</v>
      </c>
      <c r="F130" s="61">
        <f t="shared" si="16"/>
        <v>0</v>
      </c>
      <c r="G130" s="61">
        <f t="shared" si="16"/>
        <v>0.240783</v>
      </c>
      <c r="H130" s="61">
        <f t="shared" si="16"/>
        <v>0</v>
      </c>
      <c r="I130" s="61">
        <f t="shared" si="16"/>
        <v>11.904779000000001</v>
      </c>
      <c r="J130" s="61">
        <f t="shared" si="16"/>
        <v>6.8775000000000003E-2</v>
      </c>
      <c r="K130" s="61">
        <f t="shared" si="16"/>
        <v>0</v>
      </c>
      <c r="L130" s="61">
        <f t="shared" si="16"/>
        <v>0</v>
      </c>
      <c r="M130" s="61">
        <f t="shared" ref="M130:Y130" si="17">+SUM(M127,M118,M115)</f>
        <v>0</v>
      </c>
      <c r="N130" s="61">
        <f t="shared" si="17"/>
        <v>0</v>
      </c>
      <c r="O130" s="61">
        <f t="shared" si="17"/>
        <v>0</v>
      </c>
      <c r="P130" s="61">
        <f t="shared" si="17"/>
        <v>0</v>
      </c>
      <c r="Q130" s="61">
        <f t="shared" si="17"/>
        <v>0</v>
      </c>
      <c r="R130" s="61">
        <f t="shared" si="17"/>
        <v>0</v>
      </c>
      <c r="S130" s="61">
        <f t="shared" si="17"/>
        <v>0</v>
      </c>
      <c r="T130" s="61">
        <f t="shared" si="17"/>
        <v>0</v>
      </c>
      <c r="U130" s="61">
        <f t="shared" si="17"/>
        <v>0</v>
      </c>
      <c r="V130" s="61">
        <f t="shared" si="17"/>
        <v>0</v>
      </c>
      <c r="W130" s="61">
        <f t="shared" si="17"/>
        <v>0</v>
      </c>
      <c r="X130" s="61">
        <f t="shared" si="17"/>
        <v>0</v>
      </c>
      <c r="Y130" s="61">
        <f t="shared" si="17"/>
        <v>0</v>
      </c>
      <c r="Z130" s="64">
        <f t="shared" si="15"/>
        <v>12.214337000000002</v>
      </c>
      <c r="AA130" s="42"/>
      <c r="AB130" s="117"/>
    </row>
    <row r="131" spans="2:28" s="99" customFormat="1" ht="17.100000000000001" customHeight="1">
      <c r="B131" s="38"/>
      <c r="C131" s="39" t="s">
        <v>85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/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119">
        <f t="shared" ref="Z131:Z136" si="18">SUM(D131:Y131)</f>
        <v>0</v>
      </c>
      <c r="AA131" s="45"/>
      <c r="AB131" s="118"/>
    </row>
    <row r="132" spans="2:28" s="99" customFormat="1" ht="17.100000000000001" customHeight="1">
      <c r="B132" s="40"/>
      <c r="C132" s="41" t="s">
        <v>86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/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19">
        <f t="shared" si="18"/>
        <v>0</v>
      </c>
      <c r="AA132" s="46"/>
      <c r="AB132" s="118"/>
    </row>
    <row r="133" spans="2:28" s="32" customFormat="1" ht="30" customHeight="1">
      <c r="B133" s="103"/>
      <c r="C133" s="28" t="s">
        <v>18</v>
      </c>
      <c r="D133" s="62">
        <f>+D130+D111</f>
        <v>0</v>
      </c>
      <c r="E133" s="62">
        <f t="shared" ref="E133:Y133" si="19">+E130+E111</f>
        <v>0</v>
      </c>
      <c r="F133" s="62">
        <f t="shared" si="19"/>
        <v>0</v>
      </c>
      <c r="G133" s="62">
        <f t="shared" si="19"/>
        <v>0.48156500000000002</v>
      </c>
      <c r="H133" s="62">
        <f t="shared" si="19"/>
        <v>0</v>
      </c>
      <c r="I133" s="62">
        <f t="shared" si="19"/>
        <v>23.661981000000001</v>
      </c>
      <c r="J133" s="62">
        <f t="shared" si="19"/>
        <v>0.13755000000000001</v>
      </c>
      <c r="K133" s="62">
        <f t="shared" si="19"/>
        <v>0</v>
      </c>
      <c r="L133" s="62">
        <f t="shared" si="19"/>
        <v>0</v>
      </c>
      <c r="M133" s="62">
        <f t="shared" si="19"/>
        <v>0</v>
      </c>
      <c r="N133" s="62">
        <f t="shared" si="19"/>
        <v>0</v>
      </c>
      <c r="O133" s="62">
        <f t="shared" si="19"/>
        <v>0</v>
      </c>
      <c r="P133" s="62">
        <f t="shared" si="19"/>
        <v>0</v>
      </c>
      <c r="Q133" s="62">
        <f t="shared" si="19"/>
        <v>0</v>
      </c>
      <c r="R133" s="62">
        <f t="shared" si="19"/>
        <v>0</v>
      </c>
      <c r="S133" s="62">
        <f t="shared" si="19"/>
        <v>0</v>
      </c>
      <c r="T133" s="62">
        <f t="shared" si="19"/>
        <v>0</v>
      </c>
      <c r="U133" s="62">
        <f t="shared" si="19"/>
        <v>0</v>
      </c>
      <c r="V133" s="62">
        <f t="shared" si="19"/>
        <v>0</v>
      </c>
      <c r="W133" s="62">
        <f t="shared" si="19"/>
        <v>0</v>
      </c>
      <c r="X133" s="62">
        <f t="shared" si="19"/>
        <v>0</v>
      </c>
      <c r="Y133" s="62">
        <f t="shared" si="19"/>
        <v>0</v>
      </c>
      <c r="Z133" s="119">
        <f t="shared" si="18"/>
        <v>24.281096000000002</v>
      </c>
      <c r="AA133" s="42"/>
      <c r="AB133" s="117"/>
    </row>
    <row r="134" spans="2:28" s="32" customFormat="1" ht="30" customHeight="1">
      <c r="B134" s="103"/>
      <c r="C134" s="28" t="s">
        <v>19</v>
      </c>
      <c r="D134" s="62">
        <f t="shared" ref="D134:Y134" si="20">+D25+D44+D68+D91+D133</f>
        <v>36.581103250700437</v>
      </c>
      <c r="E134" s="62">
        <f t="shared" si="20"/>
        <v>0</v>
      </c>
      <c r="F134" s="62">
        <f t="shared" si="20"/>
        <v>69.566249534674824</v>
      </c>
      <c r="G134" s="62">
        <f t="shared" si="20"/>
        <v>2837.4241303188428</v>
      </c>
      <c r="H134" s="62">
        <f t="shared" si="20"/>
        <v>2.1467844734999999</v>
      </c>
      <c r="I134" s="62">
        <f t="shared" si="20"/>
        <v>24591.737047831735</v>
      </c>
      <c r="J134" s="62">
        <f t="shared" si="20"/>
        <v>1673.8417628298798</v>
      </c>
      <c r="K134" s="62">
        <f t="shared" si="20"/>
        <v>0</v>
      </c>
      <c r="L134" s="62">
        <f t="shared" si="20"/>
        <v>3.6093E-2</v>
      </c>
      <c r="M134" s="62">
        <f t="shared" si="20"/>
        <v>1181.2469588624999</v>
      </c>
      <c r="N134" s="62">
        <f t="shared" si="20"/>
        <v>0</v>
      </c>
      <c r="O134" s="62">
        <f t="shared" si="20"/>
        <v>0.26155099999999998</v>
      </c>
      <c r="P134" s="62">
        <f t="shared" si="20"/>
        <v>194.66674857999999</v>
      </c>
      <c r="Q134" s="62">
        <f t="shared" si="20"/>
        <v>0</v>
      </c>
      <c r="R134" s="62">
        <f t="shared" si="20"/>
        <v>0</v>
      </c>
      <c r="S134" s="62">
        <f t="shared" si="20"/>
        <v>643.49422419920006</v>
      </c>
      <c r="T134" s="62">
        <f t="shared" si="20"/>
        <v>83.306813423903478</v>
      </c>
      <c r="U134" s="62">
        <f t="shared" si="20"/>
        <v>8.0870000000000004E-3</v>
      </c>
      <c r="V134" s="62">
        <f t="shared" si="20"/>
        <v>976.07155190790013</v>
      </c>
      <c r="W134" s="62">
        <f t="shared" si="20"/>
        <v>0</v>
      </c>
      <c r="X134" s="62">
        <f t="shared" si="20"/>
        <v>2.8604286391999998</v>
      </c>
      <c r="Y134" s="62">
        <f t="shared" si="20"/>
        <v>6315.9975291051878</v>
      </c>
      <c r="Z134" s="119">
        <f t="shared" si="18"/>
        <v>38609.24706395722</v>
      </c>
      <c r="AA134" s="42"/>
      <c r="AB134" s="117"/>
    </row>
    <row r="135" spans="2:28" s="99" customFormat="1" ht="17.100000000000001" customHeight="1">
      <c r="B135" s="38"/>
      <c r="C135" s="39" t="s">
        <v>85</v>
      </c>
      <c r="D135" s="96">
        <f t="shared" ref="D135:Y135" si="21">+D26+D45+D69+D92+D112+D131</f>
        <v>0</v>
      </c>
      <c r="E135" s="96">
        <f t="shared" si="21"/>
        <v>0</v>
      </c>
      <c r="F135" s="96">
        <f t="shared" si="21"/>
        <v>0</v>
      </c>
      <c r="G135" s="96">
        <f t="shared" si="21"/>
        <v>0</v>
      </c>
      <c r="H135" s="96">
        <f t="shared" si="21"/>
        <v>0</v>
      </c>
      <c r="I135" s="96">
        <f t="shared" si="21"/>
        <v>0</v>
      </c>
      <c r="J135" s="96">
        <f t="shared" si="21"/>
        <v>0</v>
      </c>
      <c r="K135" s="96">
        <f t="shared" si="21"/>
        <v>0</v>
      </c>
      <c r="L135" s="96">
        <f t="shared" si="21"/>
        <v>0</v>
      </c>
      <c r="M135" s="96">
        <f t="shared" si="21"/>
        <v>0</v>
      </c>
      <c r="N135" s="96">
        <f t="shared" si="21"/>
        <v>0</v>
      </c>
      <c r="O135" s="96">
        <f t="shared" si="21"/>
        <v>0</v>
      </c>
      <c r="P135" s="96">
        <f t="shared" si="21"/>
        <v>0</v>
      </c>
      <c r="Q135" s="96">
        <f t="shared" si="21"/>
        <v>0</v>
      </c>
      <c r="R135" s="96">
        <f t="shared" si="21"/>
        <v>0</v>
      </c>
      <c r="S135" s="96">
        <f t="shared" si="21"/>
        <v>0</v>
      </c>
      <c r="T135" s="96">
        <f t="shared" si="21"/>
        <v>0</v>
      </c>
      <c r="U135" s="96">
        <f t="shared" si="21"/>
        <v>0</v>
      </c>
      <c r="V135" s="96">
        <f t="shared" si="21"/>
        <v>0</v>
      </c>
      <c r="W135" s="96">
        <f t="shared" si="21"/>
        <v>0</v>
      </c>
      <c r="X135" s="96">
        <f t="shared" si="21"/>
        <v>0</v>
      </c>
      <c r="Y135" s="96">
        <f t="shared" si="21"/>
        <v>0</v>
      </c>
      <c r="Z135" s="101">
        <f t="shared" si="18"/>
        <v>0</v>
      </c>
      <c r="AA135" s="45"/>
      <c r="AB135" s="118"/>
    </row>
    <row r="136" spans="2:28" s="99" customFormat="1" ht="17.100000000000001" customHeight="1">
      <c r="B136" s="38"/>
      <c r="C136" s="39" t="s">
        <v>86</v>
      </c>
      <c r="D136" s="96">
        <f t="shared" ref="D136:Y136" si="22">+D27+D46+D70+D93+D113+D132</f>
        <v>0</v>
      </c>
      <c r="E136" s="96">
        <f t="shared" si="22"/>
        <v>0</v>
      </c>
      <c r="F136" s="96">
        <f t="shared" si="22"/>
        <v>5.5461000000000003E-2</v>
      </c>
      <c r="G136" s="96">
        <f t="shared" si="22"/>
        <v>0.30635299999999999</v>
      </c>
      <c r="H136" s="96">
        <f t="shared" si="22"/>
        <v>0</v>
      </c>
      <c r="I136" s="96">
        <f t="shared" si="22"/>
        <v>18.484540233562189</v>
      </c>
      <c r="J136" s="96">
        <f t="shared" si="22"/>
        <v>1.1400269548222968</v>
      </c>
      <c r="K136" s="96">
        <f t="shared" si="22"/>
        <v>0</v>
      </c>
      <c r="L136" s="96">
        <f t="shared" si="22"/>
        <v>0</v>
      </c>
      <c r="M136" s="96">
        <f t="shared" si="22"/>
        <v>3.6923099999999999E-3</v>
      </c>
      <c r="N136" s="96">
        <f t="shared" si="22"/>
        <v>0</v>
      </c>
      <c r="O136" s="96">
        <f t="shared" si="22"/>
        <v>0</v>
      </c>
      <c r="P136" s="96">
        <f t="shared" si="22"/>
        <v>0</v>
      </c>
      <c r="Q136" s="96">
        <f t="shared" si="22"/>
        <v>0</v>
      </c>
      <c r="R136" s="96">
        <f t="shared" si="22"/>
        <v>0</v>
      </c>
      <c r="S136" s="96">
        <f t="shared" si="22"/>
        <v>0</v>
      </c>
      <c r="T136" s="96">
        <f t="shared" si="22"/>
        <v>0</v>
      </c>
      <c r="U136" s="96">
        <f t="shared" si="22"/>
        <v>0</v>
      </c>
      <c r="V136" s="96">
        <f t="shared" si="22"/>
        <v>0</v>
      </c>
      <c r="W136" s="96">
        <f t="shared" si="22"/>
        <v>0</v>
      </c>
      <c r="X136" s="96">
        <f t="shared" si="22"/>
        <v>0</v>
      </c>
      <c r="Y136" s="96">
        <f t="shared" si="22"/>
        <v>0</v>
      </c>
      <c r="Z136" s="101">
        <f t="shared" si="18"/>
        <v>19.990073498384486</v>
      </c>
      <c r="AA136" s="45"/>
      <c r="AB136" s="118"/>
    </row>
    <row r="137" spans="2:28" s="115" customFormat="1" ht="9.9499999999999993" customHeight="1">
      <c r="B137" s="139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0"/>
      <c r="AA137" s="48"/>
      <c r="AB137" s="121"/>
    </row>
    <row r="138" spans="2:28"/>
    <row r="139" spans="2:28" hidden="1"/>
    <row r="140" spans="2:28" hidden="1"/>
    <row r="141" spans="2:28" hidden="1"/>
    <row r="142" spans="2:28" hidden="1"/>
    <row r="143" spans="2:28" hidden="1"/>
    <row r="144" spans="2:2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t="12" hidden="1" customHeight="1"/>
    <row r="65535" hidden="1"/>
  </sheetData>
  <dataConsolidate/>
  <mergeCells count="6">
    <mergeCell ref="D7:Z7"/>
    <mergeCell ref="D6:AA6"/>
    <mergeCell ref="C2:Z2"/>
    <mergeCell ref="C3:Z3"/>
    <mergeCell ref="C4:Z4"/>
    <mergeCell ref="C5:Z5"/>
  </mergeCells>
  <phoneticPr fontId="0" type="noConversion"/>
  <conditionalFormatting sqref="D9:K9 D10:Z137">
    <cfRule type="expression" dxfId="12" priority="1" stopIfTrue="1">
      <formula>AND(D9&lt;&gt;"",OR(D9&lt;0,NOT(ISNUMBER(D9))))</formula>
    </cfRule>
  </conditionalFormatting>
  <conditionalFormatting sqref="AA132 AA113 AA93 AA70 AA115:AA129 AA27 AA46 AA53:AA67 AA96:AA110 AA76:AA90 AA10:AA24 AA29:AA43">
    <cfRule type="expression" dxfId="11" priority="2" stopIfTrue="1">
      <formula>AA10=1</formula>
    </cfRule>
  </conditionalFormatting>
  <conditionalFormatting sqref="D6:F6">
    <cfRule type="expression" dxfId="10" priority="3" stopIfTrue="1">
      <formula>COUNTA(D10:Z136)&lt;&gt;COUNTIF(D10:Z136,"&gt;=0")</formula>
    </cfRule>
  </conditionalFormatting>
  <conditionalFormatting sqref="G6:AA6">
    <cfRule type="expression" dxfId="9" priority="6" stopIfTrue="1">
      <formula>COUNTA(G10:AB136)&lt;&gt;COUNTIF(G10:AB136,"&gt;=0")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AD142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2" zeroHeight="1"/>
  <cols>
    <col min="1" max="2" width="1.7109375" style="14" customWidth="1"/>
    <col min="3" max="3" width="50.7109375" style="14" customWidth="1"/>
    <col min="4" max="9" width="7.7109375" style="14" customWidth="1"/>
    <col min="10" max="10" width="7.7109375" style="34" customWidth="1"/>
    <col min="11" max="23" width="7.7109375" style="17" customWidth="1"/>
    <col min="24" max="25" width="8.85546875" style="14" customWidth="1"/>
    <col min="26" max="26" width="12.7109375" style="14" customWidth="1"/>
    <col min="27" max="27" width="11.7109375" style="17" customWidth="1"/>
    <col min="28" max="29" width="1.7109375" style="14" customWidth="1"/>
    <col min="30" max="30" width="9.140625" style="9" hidden="1" customWidth="1"/>
    <col min="31" max="16384" width="0" style="9" hidden="1"/>
  </cols>
  <sheetData>
    <row r="1" spans="1:29" s="5" customFormat="1" ht="20.100000000000001" customHeight="1">
      <c r="A1" s="13"/>
      <c r="B1" s="79" t="s">
        <v>14</v>
      </c>
      <c r="C1" s="80"/>
      <c r="D1" s="81"/>
      <c r="E1" s="81"/>
      <c r="F1" s="81"/>
      <c r="G1" s="81"/>
      <c r="H1" s="81"/>
      <c r="I1" s="81"/>
      <c r="J1" s="13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81"/>
      <c r="Y1" s="81"/>
      <c r="Z1" s="81"/>
      <c r="AA1" s="82"/>
      <c r="AB1" s="12"/>
      <c r="AC1" s="81"/>
    </row>
    <row r="2" spans="1:29" s="5" customFormat="1" ht="20.100000000000001" customHeight="1">
      <c r="A2" s="13"/>
      <c r="B2" s="16"/>
      <c r="C2" s="227" t="s">
        <v>55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12"/>
      <c r="AC2" s="83"/>
    </row>
    <row r="3" spans="1:29" s="5" customFormat="1" ht="20.100000000000001" customHeight="1">
      <c r="A3" s="13"/>
      <c r="B3" s="13"/>
      <c r="C3" s="227" t="s">
        <v>98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12"/>
      <c r="AC3" s="83"/>
    </row>
    <row r="4" spans="1:29" s="5" customFormat="1" ht="20.100000000000001" customHeight="1">
      <c r="A4" s="13"/>
      <c r="B4" s="13"/>
      <c r="C4" s="227" t="s">
        <v>52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12"/>
      <c r="AC4" s="84"/>
    </row>
    <row r="5" spans="1:29" s="5" customFormat="1" ht="20.100000000000001" customHeight="1">
      <c r="A5" s="13"/>
      <c r="B5" s="13"/>
      <c r="C5" s="227" t="s">
        <v>93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13"/>
      <c r="AC5" s="85"/>
    </row>
    <row r="6" spans="1:29" s="5" customFormat="1" ht="39.950000000000003" customHeight="1">
      <c r="A6" s="13"/>
      <c r="B6" s="13"/>
      <c r="C6" s="1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81"/>
    </row>
    <row r="7" spans="1:29" s="7" customFormat="1" ht="27.95" customHeight="1">
      <c r="A7" s="36"/>
      <c r="B7" s="153"/>
      <c r="C7" s="154" t="s">
        <v>0</v>
      </c>
      <c r="D7" s="236" t="s">
        <v>22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6" t="s">
        <v>74</v>
      </c>
      <c r="S7" s="237"/>
      <c r="T7" s="237"/>
      <c r="U7" s="237"/>
      <c r="V7" s="237"/>
      <c r="W7" s="237"/>
      <c r="X7" s="237"/>
      <c r="Y7" s="238"/>
      <c r="Z7" s="232" t="s">
        <v>99</v>
      </c>
      <c r="AA7" s="234" t="s">
        <v>100</v>
      </c>
      <c r="AB7" s="210"/>
      <c r="AC7" s="86"/>
    </row>
    <row r="8" spans="1:29" s="7" customFormat="1" ht="27.95" customHeight="1">
      <c r="A8" s="36"/>
      <c r="B8" s="153"/>
      <c r="C8" s="154"/>
      <c r="D8" s="206" t="s">
        <v>7</v>
      </c>
      <c r="E8" s="207" t="s">
        <v>6</v>
      </c>
      <c r="F8" s="207" t="s">
        <v>5</v>
      </c>
      <c r="G8" s="207" t="s">
        <v>37</v>
      </c>
      <c r="H8" s="207" t="s">
        <v>23</v>
      </c>
      <c r="I8" s="207" t="s">
        <v>4</v>
      </c>
      <c r="J8" s="207" t="s">
        <v>28</v>
      </c>
      <c r="K8" s="207" t="s">
        <v>3</v>
      </c>
      <c r="L8" s="207" t="s">
        <v>41</v>
      </c>
      <c r="M8" s="207" t="s">
        <v>32</v>
      </c>
      <c r="N8" s="207" t="s">
        <v>24</v>
      </c>
      <c r="O8" s="207" t="s">
        <v>90</v>
      </c>
      <c r="P8" s="208" t="s">
        <v>89</v>
      </c>
      <c r="Q8" s="209" t="s">
        <v>8</v>
      </c>
      <c r="R8" s="206" t="s">
        <v>7</v>
      </c>
      <c r="S8" s="207" t="s">
        <v>25</v>
      </c>
      <c r="T8" s="207" t="s">
        <v>6</v>
      </c>
      <c r="U8" s="207" t="s">
        <v>40</v>
      </c>
      <c r="V8" s="207" t="s">
        <v>90</v>
      </c>
      <c r="W8" s="207" t="s">
        <v>36</v>
      </c>
      <c r="X8" s="208" t="s">
        <v>89</v>
      </c>
      <c r="Y8" s="209" t="s">
        <v>8</v>
      </c>
      <c r="Z8" s="233"/>
      <c r="AA8" s="235"/>
      <c r="AB8" s="211"/>
      <c r="AC8" s="87"/>
    </row>
    <row r="9" spans="1:29" s="8" customFormat="1" ht="30" customHeight="1">
      <c r="A9" s="32"/>
      <c r="B9" s="103"/>
      <c r="C9" s="28" t="s">
        <v>81</v>
      </c>
      <c r="D9" s="57"/>
      <c r="E9" s="57"/>
      <c r="F9" s="57"/>
      <c r="G9" s="57"/>
      <c r="H9" s="57"/>
      <c r="I9" s="57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11"/>
      <c r="AB9" s="42"/>
      <c r="AC9" s="117"/>
    </row>
    <row r="10" spans="1:29" s="7" customFormat="1" ht="17.100000000000001" customHeight="1">
      <c r="A10" s="36"/>
      <c r="B10" s="89"/>
      <c r="C10" s="20" t="s">
        <v>9</v>
      </c>
      <c r="D10" s="57">
        <v>9.1853700000000007</v>
      </c>
      <c r="E10" s="57">
        <v>6.3147703880316133</v>
      </c>
      <c r="F10" s="57">
        <v>405.15111789674069</v>
      </c>
      <c r="G10" s="57">
        <v>0</v>
      </c>
      <c r="H10" s="57">
        <v>22.5358068444</v>
      </c>
      <c r="I10" s="57">
        <v>414.73834341876204</v>
      </c>
      <c r="J10" s="57">
        <v>151.23849117748892</v>
      </c>
      <c r="K10" s="57">
        <v>533.39574572720505</v>
      </c>
      <c r="L10" s="57">
        <v>73.11411068848588</v>
      </c>
      <c r="M10" s="57"/>
      <c r="N10" s="57">
        <v>48.612651454316811</v>
      </c>
      <c r="O10" s="57">
        <v>9.3671569999999988</v>
      </c>
      <c r="P10" s="57">
        <v>265.99965343762847</v>
      </c>
      <c r="Q10" s="53">
        <f>+SUM(D10:P10)</f>
        <v>1939.6532180330596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3.9201400000000004</v>
      </c>
      <c r="Y10" s="53">
        <f>+SUM(R10:X10)</f>
        <v>3.9201400000000004</v>
      </c>
      <c r="Z10" s="57">
        <v>4.6192131241999999</v>
      </c>
      <c r="AA10" s="64">
        <f>+'A1'!M10+'A2'!Z10+'A3'!Q10+'A3'!Y10+'A3'!Z10</f>
        <v>23431.34675076824</v>
      </c>
      <c r="AB10" s="43"/>
      <c r="AC10" s="31"/>
    </row>
    <row r="11" spans="1:29" s="7" customFormat="1" ht="17.100000000000001" customHeight="1">
      <c r="A11" s="36"/>
      <c r="B11" s="90"/>
      <c r="C11" s="25" t="s">
        <v>53</v>
      </c>
      <c r="D11" s="57">
        <v>0</v>
      </c>
      <c r="E11" s="57">
        <v>0</v>
      </c>
      <c r="F11" s="57">
        <v>1.0445610000000001</v>
      </c>
      <c r="G11" s="57">
        <v>0</v>
      </c>
      <c r="H11" s="57">
        <v>0</v>
      </c>
      <c r="I11" s="57">
        <v>5.242530240348616</v>
      </c>
      <c r="J11" s="57">
        <v>0</v>
      </c>
      <c r="K11" s="57">
        <v>0</v>
      </c>
      <c r="L11" s="57">
        <v>0</v>
      </c>
      <c r="M11" s="57"/>
      <c r="N11" s="57">
        <v>1.5843664301000002</v>
      </c>
      <c r="O11" s="57">
        <v>0</v>
      </c>
      <c r="P11" s="57">
        <v>0</v>
      </c>
      <c r="Q11" s="58">
        <f t="shared" ref="Q11:Q77" si="0">+SUM(D11:P11)</f>
        <v>7.8714576704486161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8">
        <f t="shared" ref="Y11:Y77" si="1">+SUM(R11:X11)</f>
        <v>0</v>
      </c>
      <c r="Z11" s="57">
        <v>0</v>
      </c>
      <c r="AA11" s="64">
        <f>+'A1'!M11+'A2'!Z11+'A3'!Q11+'A3'!Y11+'A3'!Z11</f>
        <v>1464.4783589835699</v>
      </c>
      <c r="AB11" s="43"/>
      <c r="AC11" s="31"/>
    </row>
    <row r="12" spans="1:29" s="7" customFormat="1" ht="17.100000000000001" customHeight="1">
      <c r="A12" s="36"/>
      <c r="B12" s="90"/>
      <c r="C12" s="25" t="s">
        <v>54</v>
      </c>
      <c r="D12" s="57">
        <v>9.1853700000000007</v>
      </c>
      <c r="E12" s="57">
        <v>6.3147703880316133</v>
      </c>
      <c r="F12" s="57">
        <v>404.1065568967407</v>
      </c>
      <c r="G12" s="57">
        <v>0</v>
      </c>
      <c r="H12" s="57">
        <v>22.5358068444</v>
      </c>
      <c r="I12" s="57">
        <v>409.49581317841341</v>
      </c>
      <c r="J12" s="57">
        <v>151.23849117748892</v>
      </c>
      <c r="K12" s="57">
        <v>533.39574572720505</v>
      </c>
      <c r="L12" s="57">
        <v>73.11411068848588</v>
      </c>
      <c r="M12" s="57"/>
      <c r="N12" s="57">
        <v>47.028285024216814</v>
      </c>
      <c r="O12" s="57">
        <v>9.3671569999999988</v>
      </c>
      <c r="P12" s="57">
        <v>265.99965343762847</v>
      </c>
      <c r="Q12" s="58">
        <f t="shared" si="0"/>
        <v>1931.7817603626108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3.9201400000000004</v>
      </c>
      <c r="Y12" s="58">
        <f t="shared" si="1"/>
        <v>3.9201400000000004</v>
      </c>
      <c r="Z12" s="57">
        <v>4.6192131241999999</v>
      </c>
      <c r="AA12" s="64">
        <f>+'A1'!M12+'A2'!Z12+'A3'!Q12+'A3'!Y12+'A3'!Z12</f>
        <v>21966.868391784672</v>
      </c>
      <c r="AB12" s="43"/>
      <c r="AC12" s="31"/>
    </row>
    <row r="13" spans="1:29" s="7" customFormat="1" ht="30" customHeight="1">
      <c r="A13" s="36"/>
      <c r="B13" s="89"/>
      <c r="C13" s="20" t="s">
        <v>10</v>
      </c>
      <c r="D13" s="57">
        <v>0.28440700000000002</v>
      </c>
      <c r="E13" s="57">
        <v>4.8669219999999997</v>
      </c>
      <c r="F13" s="57">
        <v>81.340278749888185</v>
      </c>
      <c r="G13" s="57">
        <v>0</v>
      </c>
      <c r="H13" s="57">
        <v>4.6716451558045788</v>
      </c>
      <c r="I13" s="57">
        <v>199.52510031449859</v>
      </c>
      <c r="J13" s="57">
        <v>79.505673986066469</v>
      </c>
      <c r="K13" s="57">
        <v>64.337527897699999</v>
      </c>
      <c r="L13" s="57">
        <v>14.9825509936</v>
      </c>
      <c r="M13" s="57"/>
      <c r="N13" s="57">
        <v>13.6744823677</v>
      </c>
      <c r="O13" s="57">
        <v>0.70858100199999996</v>
      </c>
      <c r="P13" s="57">
        <v>77.345714632404295</v>
      </c>
      <c r="Q13" s="58">
        <f t="shared" si="0"/>
        <v>541.24288409966221</v>
      </c>
      <c r="R13" s="57">
        <v>0</v>
      </c>
      <c r="S13" s="57">
        <v>0</v>
      </c>
      <c r="T13" s="57">
        <v>3.406228</v>
      </c>
      <c r="U13" s="57">
        <v>0</v>
      </c>
      <c r="V13" s="57">
        <v>0</v>
      </c>
      <c r="W13" s="57">
        <v>0</v>
      </c>
      <c r="X13" s="57">
        <v>6.9092390000000004</v>
      </c>
      <c r="Y13" s="58">
        <f t="shared" si="1"/>
        <v>10.315467</v>
      </c>
      <c r="Z13" s="57">
        <v>4.8571539999999995</v>
      </c>
      <c r="AA13" s="64">
        <f>+'A1'!M13+'A2'!Z13+'A3'!Q13+'A3'!Y13+'A3'!Z13</f>
        <v>11423.032434618981</v>
      </c>
      <c r="AB13" s="43"/>
      <c r="AC13" s="31"/>
    </row>
    <row r="14" spans="1:29" s="7" customFormat="1" ht="17.100000000000001" customHeight="1">
      <c r="A14" s="36"/>
      <c r="B14" s="89"/>
      <c r="C14" s="25" t="s">
        <v>53</v>
      </c>
      <c r="D14" s="57">
        <v>0</v>
      </c>
      <c r="E14" s="57">
        <v>0</v>
      </c>
      <c r="F14" s="57">
        <v>0.89500299999999999</v>
      </c>
      <c r="G14" s="57">
        <v>0</v>
      </c>
      <c r="H14" s="57">
        <v>0.171265</v>
      </c>
      <c r="I14" s="57">
        <v>4.3217999999999999E-2</v>
      </c>
      <c r="J14" s="57">
        <v>0</v>
      </c>
      <c r="K14" s="57">
        <v>7.7939991116999998</v>
      </c>
      <c r="L14" s="57">
        <v>0</v>
      </c>
      <c r="M14" s="57"/>
      <c r="N14" s="57">
        <v>0.646208</v>
      </c>
      <c r="O14" s="57">
        <v>0.65320100199999998</v>
      </c>
      <c r="P14" s="57">
        <v>0.185917</v>
      </c>
      <c r="Q14" s="58">
        <f t="shared" si="0"/>
        <v>10.388811113699999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f t="shared" si="1"/>
        <v>0</v>
      </c>
      <c r="Z14" s="57">
        <v>0</v>
      </c>
      <c r="AA14" s="64">
        <f>+'A1'!M14+'A2'!Z14+'A3'!Q14+'A3'!Y14+'A3'!Z14</f>
        <v>7626.7542348440566</v>
      </c>
      <c r="AB14" s="43"/>
      <c r="AC14" s="31"/>
    </row>
    <row r="15" spans="1:29" s="7" customFormat="1" ht="17.100000000000001" customHeight="1">
      <c r="A15" s="36"/>
      <c r="B15" s="89"/>
      <c r="C15" s="25" t="s">
        <v>54</v>
      </c>
      <c r="D15" s="57">
        <v>0.28440700000000002</v>
      </c>
      <c r="E15" s="57">
        <v>4.8669219999999997</v>
      </c>
      <c r="F15" s="57">
        <v>80.445275749888182</v>
      </c>
      <c r="G15" s="57">
        <v>0</v>
      </c>
      <c r="H15" s="57">
        <v>4.5003801558045788</v>
      </c>
      <c r="I15" s="57">
        <v>199.48188231449859</v>
      </c>
      <c r="J15" s="57">
        <v>79.505673986066469</v>
      </c>
      <c r="K15" s="57">
        <v>56.543528786000003</v>
      </c>
      <c r="L15" s="57">
        <v>14.9825509936</v>
      </c>
      <c r="M15" s="57"/>
      <c r="N15" s="57">
        <v>13.0282743677</v>
      </c>
      <c r="O15" s="57">
        <v>5.5379999999999999E-2</v>
      </c>
      <c r="P15" s="57">
        <v>77.159797632404292</v>
      </c>
      <c r="Q15" s="58">
        <f t="shared" si="0"/>
        <v>530.85407298596215</v>
      </c>
      <c r="R15" s="57">
        <v>0</v>
      </c>
      <c r="S15" s="57">
        <v>0</v>
      </c>
      <c r="T15" s="57">
        <v>3.406228</v>
      </c>
      <c r="U15" s="57">
        <v>0</v>
      </c>
      <c r="V15" s="57">
        <v>0</v>
      </c>
      <c r="W15" s="57">
        <v>0</v>
      </c>
      <c r="X15" s="57">
        <v>6.9092390000000004</v>
      </c>
      <c r="Y15" s="58">
        <f t="shared" si="1"/>
        <v>10.315467</v>
      </c>
      <c r="Z15" s="57">
        <v>4.8571539999999995</v>
      </c>
      <c r="AA15" s="64">
        <f>+'A1'!M15+'A2'!Z15+'A3'!Q15+'A3'!Y15+'A3'!Z15</f>
        <v>3796.2781997749262</v>
      </c>
      <c r="AB15" s="43"/>
      <c r="AC15" s="31"/>
    </row>
    <row r="16" spans="1:29" s="8" customFormat="1" ht="30" customHeight="1">
      <c r="A16" s="32"/>
      <c r="B16" s="91"/>
      <c r="C16" s="92" t="s">
        <v>75</v>
      </c>
      <c r="D16" s="49">
        <v>0.28440700000000002</v>
      </c>
      <c r="E16" s="49">
        <v>4.1523279999999998</v>
      </c>
      <c r="F16" s="49">
        <v>43.147410842200003</v>
      </c>
      <c r="G16" s="49">
        <v>0</v>
      </c>
      <c r="H16" s="49">
        <v>3.7216531558045789</v>
      </c>
      <c r="I16" s="49">
        <v>190.39170331449859</v>
      </c>
      <c r="J16" s="49">
        <v>67.471198067664616</v>
      </c>
      <c r="K16" s="49">
        <v>52.962809897699998</v>
      </c>
      <c r="L16" s="49">
        <v>10.561455993599999</v>
      </c>
      <c r="M16" s="49"/>
      <c r="N16" s="49">
        <v>11.625640367700001</v>
      </c>
      <c r="O16" s="49">
        <v>5.5379999999999999E-2</v>
      </c>
      <c r="P16" s="49">
        <v>69.195361529878113</v>
      </c>
      <c r="Q16" s="61">
        <f t="shared" si="0"/>
        <v>453.56934816904584</v>
      </c>
      <c r="R16" s="49">
        <v>0</v>
      </c>
      <c r="S16" s="49">
        <v>0</v>
      </c>
      <c r="T16" s="49">
        <v>3.406228</v>
      </c>
      <c r="U16" s="49">
        <v>0</v>
      </c>
      <c r="V16" s="49">
        <v>0</v>
      </c>
      <c r="W16" s="49">
        <v>0</v>
      </c>
      <c r="X16" s="49">
        <v>6.9092390000000004</v>
      </c>
      <c r="Y16" s="61">
        <f t="shared" si="1"/>
        <v>10.315467</v>
      </c>
      <c r="Z16" s="49">
        <v>1.4409400000000001</v>
      </c>
      <c r="AA16" s="64">
        <f>+'A1'!M16+'A2'!Z16+'A3'!Q16+'A3'!Y16+'A3'!Z16</f>
        <v>3860.3781788554788</v>
      </c>
      <c r="AB16" s="44"/>
      <c r="AC16" s="117"/>
    </row>
    <row r="17" spans="1:29" s="7" customFormat="1" ht="17.100000000000001" customHeight="1">
      <c r="A17" s="36"/>
      <c r="B17" s="90"/>
      <c r="C17" s="25" t="s">
        <v>61</v>
      </c>
      <c r="D17" s="57">
        <v>0</v>
      </c>
      <c r="E17" s="57">
        <v>0.71459399999999995</v>
      </c>
      <c r="F17" s="57">
        <v>37.441867907688184</v>
      </c>
      <c r="G17" s="57">
        <v>0</v>
      </c>
      <c r="H17" s="57">
        <v>0.77872699999999995</v>
      </c>
      <c r="I17" s="57">
        <v>9.0332720000000002</v>
      </c>
      <c r="J17" s="57">
        <v>9.4195049999999991</v>
      </c>
      <c r="K17" s="57">
        <v>11.374718</v>
      </c>
      <c r="L17" s="57">
        <v>4.4210950000000002</v>
      </c>
      <c r="M17" s="57"/>
      <c r="N17" s="57">
        <v>2.0488420000000001</v>
      </c>
      <c r="O17" s="57">
        <v>0.65320100199999998</v>
      </c>
      <c r="P17" s="57">
        <v>5.3560230000000004</v>
      </c>
      <c r="Q17" s="58">
        <f t="shared" si="0"/>
        <v>81.241844909688183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f t="shared" si="1"/>
        <v>0</v>
      </c>
      <c r="Z17" s="57">
        <v>3.4162139999999996</v>
      </c>
      <c r="AA17" s="64">
        <f>+'A1'!M17+'A2'!Z17+'A3'!Q17+'A3'!Y17+'A3'!Z17</f>
        <v>6271.4853037743014</v>
      </c>
      <c r="AB17" s="43"/>
      <c r="AC17" s="31"/>
    </row>
    <row r="18" spans="1:29" s="7" customFormat="1" ht="17.100000000000001" customHeight="1">
      <c r="A18" s="36"/>
      <c r="B18" s="90"/>
      <c r="C18" s="25" t="s">
        <v>91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/>
      <c r="N18" s="57">
        <v>0</v>
      </c>
      <c r="O18" s="57">
        <v>0</v>
      </c>
      <c r="P18" s="57">
        <v>0</v>
      </c>
      <c r="Q18" s="58">
        <f t="shared" si="0"/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8">
        <f t="shared" si="1"/>
        <v>0</v>
      </c>
      <c r="Z18" s="57">
        <v>0</v>
      </c>
      <c r="AA18" s="64">
        <f>+'A1'!M18+'A2'!Z18+'A3'!Q18+'A3'!Y18+'A3'!Z18</f>
        <v>7.2066309999999998E-3</v>
      </c>
      <c r="AB18" s="43"/>
      <c r="AC18" s="31"/>
    </row>
    <row r="19" spans="1:29" s="7" customFormat="1" ht="17.100000000000001" customHeight="1">
      <c r="A19" s="36"/>
      <c r="B19" s="90"/>
      <c r="C19" s="25" t="s">
        <v>76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/>
      <c r="N19" s="57">
        <v>0</v>
      </c>
      <c r="O19" s="57">
        <v>0</v>
      </c>
      <c r="P19" s="57">
        <v>0</v>
      </c>
      <c r="Q19" s="58">
        <f t="shared" si="0"/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8">
        <f t="shared" si="1"/>
        <v>0</v>
      </c>
      <c r="Z19" s="57">
        <v>0</v>
      </c>
      <c r="AA19" s="64">
        <f>+'A1'!M19+'A2'!Z19+'A3'!Q19+'A3'!Y19+'A3'!Z19</f>
        <v>153.76093788419999</v>
      </c>
      <c r="AB19" s="43"/>
      <c r="AC19" s="31"/>
    </row>
    <row r="20" spans="1:29" s="7" customFormat="1" ht="17.100000000000001" customHeight="1">
      <c r="A20" s="36"/>
      <c r="B20" s="90"/>
      <c r="C20" s="107" t="s">
        <v>47</v>
      </c>
      <c r="D20" s="57">
        <v>0</v>
      </c>
      <c r="E20" s="57">
        <v>0</v>
      </c>
      <c r="F20" s="57">
        <v>0.751</v>
      </c>
      <c r="G20" s="57">
        <v>0</v>
      </c>
      <c r="H20" s="57">
        <v>0.171265</v>
      </c>
      <c r="I20" s="57">
        <v>0.10012500000000001</v>
      </c>
      <c r="J20" s="57">
        <v>2.6149709184018519</v>
      </c>
      <c r="K20" s="57">
        <v>0</v>
      </c>
      <c r="L20" s="57">
        <v>0</v>
      </c>
      <c r="M20" s="57"/>
      <c r="N20" s="57">
        <v>0</v>
      </c>
      <c r="O20" s="57">
        <v>0</v>
      </c>
      <c r="P20" s="57">
        <v>2.7943301025261862</v>
      </c>
      <c r="Q20" s="58">
        <f t="shared" si="0"/>
        <v>6.4316910209280378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8">
        <f t="shared" si="1"/>
        <v>0</v>
      </c>
      <c r="Z20" s="57">
        <v>0</v>
      </c>
      <c r="AA20" s="64">
        <f>+'A1'!M20+'A2'!Z20+'A3'!Q20+'A3'!Y20+'A3'!Z20</f>
        <v>1137.4008064920315</v>
      </c>
      <c r="AB20" s="43"/>
      <c r="AC20" s="31"/>
    </row>
    <row r="21" spans="1:29" s="7" customFormat="1" ht="17.100000000000001" customHeight="1">
      <c r="A21" s="36"/>
      <c r="B21" s="90"/>
      <c r="C21" s="95" t="s">
        <v>80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>
        <f t="shared" si="0"/>
        <v>0</v>
      </c>
      <c r="R21" s="57"/>
      <c r="S21" s="57"/>
      <c r="T21" s="57"/>
      <c r="U21" s="57"/>
      <c r="V21" s="57"/>
      <c r="W21" s="57"/>
      <c r="X21" s="57"/>
      <c r="Y21" s="58">
        <f t="shared" si="1"/>
        <v>0</v>
      </c>
      <c r="Z21" s="57"/>
      <c r="AA21" s="64">
        <f>+'A1'!M21+'A2'!Z21+'A3'!Q21+'A3'!Y21+'A3'!Z21</f>
        <v>0</v>
      </c>
      <c r="AB21" s="43"/>
      <c r="AC21" s="31"/>
    </row>
    <row r="22" spans="1:29" s="8" customFormat="1" ht="24.95" customHeight="1">
      <c r="A22" s="32"/>
      <c r="B22" s="91"/>
      <c r="C22" s="24" t="s">
        <v>11</v>
      </c>
      <c r="D22" s="49">
        <v>0.40386881969737098</v>
      </c>
      <c r="E22" s="49">
        <v>0.70972576141867671</v>
      </c>
      <c r="F22" s="49">
        <v>13.644333589493231</v>
      </c>
      <c r="G22" s="49">
        <v>0</v>
      </c>
      <c r="H22" s="49">
        <v>0.640875803668151</v>
      </c>
      <c r="I22" s="49">
        <v>22.161206946188347</v>
      </c>
      <c r="J22" s="49">
        <v>2.6663039723704656</v>
      </c>
      <c r="K22" s="49">
        <v>3.1589857098460969</v>
      </c>
      <c r="L22" s="49">
        <v>5.8882390629189256</v>
      </c>
      <c r="M22" s="49"/>
      <c r="N22" s="49">
        <v>3.1579263719977626</v>
      </c>
      <c r="O22" s="49">
        <v>8.2685646732695753E-2</v>
      </c>
      <c r="P22" s="49">
        <v>49.54117820151987</v>
      </c>
      <c r="Q22" s="61">
        <f t="shared" si="0"/>
        <v>102.05532988585159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61">
        <f t="shared" si="1"/>
        <v>0</v>
      </c>
      <c r="Z22" s="49">
        <v>0.90247020589999993</v>
      </c>
      <c r="AA22" s="64">
        <f>+'A1'!M22+'A2'!Z22+'A3'!Q22+'A3'!Y22+'A3'!Z22</f>
        <v>14672.3293313001</v>
      </c>
      <c r="AB22" s="44"/>
      <c r="AC22" s="117"/>
    </row>
    <row r="23" spans="1:29" s="11" customFormat="1" ht="17.100000000000001" customHeight="1">
      <c r="A23" s="99"/>
      <c r="B23" s="38"/>
      <c r="C23" s="25" t="s">
        <v>53</v>
      </c>
      <c r="D23" s="96">
        <v>0.40386881969737098</v>
      </c>
      <c r="E23" s="96">
        <v>0.59843456901867675</v>
      </c>
      <c r="F23" s="96">
        <v>13.37764433689323</v>
      </c>
      <c r="G23" s="96">
        <v>0</v>
      </c>
      <c r="H23" s="96">
        <v>0.61152680366815104</v>
      </c>
      <c r="I23" s="96">
        <v>20.775668802429102</v>
      </c>
      <c r="J23" s="96">
        <v>1.5171669723704655</v>
      </c>
      <c r="K23" s="96">
        <v>3.1589857098460969</v>
      </c>
      <c r="L23" s="96">
        <v>1.3102970629189254</v>
      </c>
      <c r="M23" s="96"/>
      <c r="N23" s="96">
        <v>2.7890375406977626</v>
      </c>
      <c r="O23" s="96">
        <v>8.2685646732695753E-2</v>
      </c>
      <c r="P23" s="96">
        <v>20.212616201519868</v>
      </c>
      <c r="Q23" s="96">
        <f t="shared" si="0"/>
        <v>64.837932465792349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f t="shared" si="1"/>
        <v>0</v>
      </c>
      <c r="Z23" s="96">
        <v>0.89482020589999989</v>
      </c>
      <c r="AA23" s="64">
        <f>+'A1'!M23+'A2'!Z23+'A3'!Q23+'A3'!Y23+'A3'!Z23</f>
        <v>14446.049603849573</v>
      </c>
      <c r="AB23" s="46"/>
      <c r="AC23" s="118"/>
    </row>
    <row r="24" spans="1:29" s="7" customFormat="1" ht="17.100000000000001" customHeight="1">
      <c r="A24" s="36"/>
      <c r="B24" s="90"/>
      <c r="C24" s="25" t="s">
        <v>54</v>
      </c>
      <c r="D24" s="57">
        <v>0</v>
      </c>
      <c r="E24" s="57">
        <v>0.11129119239999999</v>
      </c>
      <c r="F24" s="57">
        <v>0.26668925260000004</v>
      </c>
      <c r="G24" s="57">
        <v>0</v>
      </c>
      <c r="H24" s="57">
        <v>2.9349E-2</v>
      </c>
      <c r="I24" s="57">
        <v>1.385538143759244</v>
      </c>
      <c r="J24" s="57">
        <v>1.1491370000000001</v>
      </c>
      <c r="K24" s="57">
        <v>0</v>
      </c>
      <c r="L24" s="57">
        <v>4.5779420000000002</v>
      </c>
      <c r="M24" s="57"/>
      <c r="N24" s="57">
        <v>0.3688888313</v>
      </c>
      <c r="O24" s="57">
        <v>0</v>
      </c>
      <c r="P24" s="57">
        <v>29.328562000000002</v>
      </c>
      <c r="Q24" s="58">
        <f t="shared" si="0"/>
        <v>37.217397420059243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8">
        <f t="shared" si="1"/>
        <v>0</v>
      </c>
      <c r="Z24" s="57">
        <v>7.6499999999999997E-3</v>
      </c>
      <c r="AA24" s="64">
        <f>+'A1'!M24+'A2'!Z24+'A3'!Q24+'A3'!Y24+'A3'!Z24</f>
        <v>226.27972745052705</v>
      </c>
      <c r="AB24" s="43"/>
      <c r="AC24" s="31"/>
    </row>
    <row r="25" spans="1:29" s="8" customFormat="1" ht="30" customHeight="1">
      <c r="A25" s="32"/>
      <c r="B25" s="100"/>
      <c r="C25" s="24" t="s">
        <v>48</v>
      </c>
      <c r="D25" s="61">
        <f t="shared" ref="D25:J25" si="2">+SUM(D22,D13,D10)</f>
        <v>9.8736458196973711</v>
      </c>
      <c r="E25" s="61">
        <f t="shared" si="2"/>
        <v>11.89141814945029</v>
      </c>
      <c r="F25" s="61">
        <f t="shared" si="2"/>
        <v>500.13573023612207</v>
      </c>
      <c r="G25" s="61">
        <f t="shared" si="2"/>
        <v>0</v>
      </c>
      <c r="H25" s="61">
        <f t="shared" si="2"/>
        <v>27.848327803872728</v>
      </c>
      <c r="I25" s="61">
        <f t="shared" si="2"/>
        <v>636.42465067944897</v>
      </c>
      <c r="J25" s="61">
        <f t="shared" si="2"/>
        <v>233.41046913592587</v>
      </c>
      <c r="K25" s="61">
        <f t="shared" ref="K25:Z25" si="3">+SUM(K22,K13,K10)</f>
        <v>600.89225933475109</v>
      </c>
      <c r="L25" s="61">
        <f t="shared" si="3"/>
        <v>93.984900745004808</v>
      </c>
      <c r="M25" s="61">
        <f t="shared" si="3"/>
        <v>0</v>
      </c>
      <c r="N25" s="61">
        <f t="shared" si="3"/>
        <v>65.445060194014573</v>
      </c>
      <c r="O25" s="61">
        <f t="shared" si="3"/>
        <v>10.158423648732695</v>
      </c>
      <c r="P25" s="61">
        <f t="shared" si="3"/>
        <v>392.88654627155262</v>
      </c>
      <c r="Q25" s="61">
        <f t="shared" si="0"/>
        <v>2582.9514320185735</v>
      </c>
      <c r="R25" s="61">
        <f t="shared" si="3"/>
        <v>0</v>
      </c>
      <c r="S25" s="61">
        <f t="shared" si="3"/>
        <v>0</v>
      </c>
      <c r="T25" s="61">
        <f t="shared" si="3"/>
        <v>3.406228</v>
      </c>
      <c r="U25" s="61">
        <f t="shared" si="3"/>
        <v>0</v>
      </c>
      <c r="V25" s="61">
        <f>+SUM(V22,V13,V10)</f>
        <v>0</v>
      </c>
      <c r="W25" s="61">
        <f t="shared" si="3"/>
        <v>0</v>
      </c>
      <c r="X25" s="61">
        <f t="shared" si="3"/>
        <v>10.829379000000001</v>
      </c>
      <c r="Y25" s="61">
        <f t="shared" si="1"/>
        <v>14.235607000000002</v>
      </c>
      <c r="Z25" s="61">
        <f t="shared" si="3"/>
        <v>10.3788373301</v>
      </c>
      <c r="AA25" s="64">
        <f>+'A1'!M25+'A2'!Z25+'A3'!Q25+'A3'!Y25+'A3'!Z25</f>
        <v>49526.708516687329</v>
      </c>
      <c r="AB25" s="42"/>
      <c r="AC25" s="117"/>
    </row>
    <row r="26" spans="1:29" s="11" customFormat="1" ht="17.100000000000001" customHeight="1">
      <c r="A26" s="99"/>
      <c r="B26" s="38"/>
      <c r="C26" s="39" t="s">
        <v>85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/>
      <c r="N26" s="96">
        <v>0</v>
      </c>
      <c r="O26" s="96">
        <v>0</v>
      </c>
      <c r="P26" s="96">
        <v>0</v>
      </c>
      <c r="Q26" s="96">
        <f t="shared" si="0"/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f t="shared" si="1"/>
        <v>0</v>
      </c>
      <c r="Z26" s="96">
        <v>0</v>
      </c>
      <c r="AA26" s="119">
        <f>+'A1'!M26+'A2'!Z26+'A3'!Q26+'A3'!Y26+'A3'!Z26</f>
        <v>0</v>
      </c>
      <c r="AB26" s="45"/>
      <c r="AC26" s="118"/>
    </row>
    <row r="27" spans="1:29" s="11" customFormat="1" ht="17.100000000000001" customHeight="1">
      <c r="A27" s="99"/>
      <c r="B27" s="40"/>
      <c r="C27" s="41" t="s">
        <v>86</v>
      </c>
      <c r="D27" s="102">
        <v>0</v>
      </c>
      <c r="E27" s="102">
        <v>0</v>
      </c>
      <c r="F27" s="102">
        <v>5.359957635656218</v>
      </c>
      <c r="G27" s="102">
        <v>0</v>
      </c>
      <c r="H27" s="102">
        <v>0</v>
      </c>
      <c r="I27" s="102">
        <v>0.25652027288727636</v>
      </c>
      <c r="J27" s="102">
        <v>0</v>
      </c>
      <c r="K27" s="102">
        <v>1.8868134999999999E-3</v>
      </c>
      <c r="L27" s="102">
        <v>1.8337525871676487E-5</v>
      </c>
      <c r="M27" s="102"/>
      <c r="N27" s="102">
        <v>2.5004233572296339E-2</v>
      </c>
      <c r="O27" s="102">
        <v>0</v>
      </c>
      <c r="P27" s="102">
        <v>0</v>
      </c>
      <c r="Q27" s="96">
        <f t="shared" si="0"/>
        <v>5.6433872931416627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96">
        <f t="shared" si="1"/>
        <v>0</v>
      </c>
      <c r="Z27" s="102">
        <v>3.0308999999999999E-2</v>
      </c>
      <c r="AA27" s="119">
        <f>+'A1'!M27+'A2'!Z27+'A3'!Q27+'A3'!Y27+'A3'!Z27</f>
        <v>447.28564763177673</v>
      </c>
      <c r="AB27" s="46"/>
      <c r="AC27" s="118"/>
    </row>
    <row r="28" spans="1:29" s="8" customFormat="1" ht="30" customHeight="1">
      <c r="A28" s="32"/>
      <c r="B28" s="103"/>
      <c r="C28" s="28" t="s">
        <v>82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61"/>
      <c r="R28" s="49"/>
      <c r="S28" s="49"/>
      <c r="T28" s="49"/>
      <c r="U28" s="49"/>
      <c r="V28" s="49"/>
      <c r="W28" s="49"/>
      <c r="X28" s="49"/>
      <c r="Y28" s="61"/>
      <c r="Z28" s="49"/>
      <c r="AA28" s="64"/>
      <c r="AB28" s="42"/>
      <c r="AC28" s="117"/>
    </row>
    <row r="29" spans="1:29" s="7" customFormat="1" ht="17.100000000000001" customHeight="1">
      <c r="A29" s="36"/>
      <c r="B29" s="89"/>
      <c r="C29" s="20" t="s">
        <v>9</v>
      </c>
      <c r="D29" s="57">
        <v>0</v>
      </c>
      <c r="E29" s="57">
        <v>0.52394705060000002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7.8546909999999999</v>
      </c>
      <c r="L29" s="57">
        <v>0</v>
      </c>
      <c r="M29" s="57"/>
      <c r="N29" s="57">
        <v>0</v>
      </c>
      <c r="O29" s="57">
        <v>0</v>
      </c>
      <c r="P29" s="57">
        <v>0</v>
      </c>
      <c r="Q29" s="58">
        <f t="shared" si="0"/>
        <v>8.3786380505999993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8">
        <f t="shared" si="1"/>
        <v>0</v>
      </c>
      <c r="Z29" s="57">
        <v>0</v>
      </c>
      <c r="AA29" s="64">
        <f>+'A1'!M29+'A2'!Z29+'A3'!Q29+'A3'!Y29+'A3'!Z29</f>
        <v>259.55826135069583</v>
      </c>
      <c r="AB29" s="43"/>
      <c r="AC29" s="31"/>
    </row>
    <row r="30" spans="1:29" s="7" customFormat="1" ht="17.100000000000001" customHeight="1">
      <c r="A30" s="36"/>
      <c r="B30" s="90"/>
      <c r="C30" s="25" t="s">
        <v>53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/>
      <c r="N30" s="57">
        <v>0</v>
      </c>
      <c r="O30" s="57">
        <v>0</v>
      </c>
      <c r="P30" s="57">
        <v>0</v>
      </c>
      <c r="Q30" s="58">
        <f t="shared" si="0"/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8">
        <f t="shared" si="1"/>
        <v>0</v>
      </c>
      <c r="Z30" s="57">
        <v>0</v>
      </c>
      <c r="AA30" s="64">
        <f>+'A1'!M30+'A2'!Z30+'A3'!Q30+'A3'!Y30+'A3'!Z30</f>
        <v>17.887119999999996</v>
      </c>
      <c r="AB30" s="43"/>
      <c r="AC30" s="31"/>
    </row>
    <row r="31" spans="1:29" s="7" customFormat="1" ht="17.100000000000001" customHeight="1">
      <c r="A31" s="36"/>
      <c r="B31" s="90"/>
      <c r="C31" s="25" t="s">
        <v>54</v>
      </c>
      <c r="D31" s="57">
        <v>0</v>
      </c>
      <c r="E31" s="57">
        <v>0.52394705060000002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7.8546909999999999</v>
      </c>
      <c r="L31" s="57">
        <v>0</v>
      </c>
      <c r="M31" s="57"/>
      <c r="N31" s="57">
        <v>0</v>
      </c>
      <c r="O31" s="57">
        <v>0</v>
      </c>
      <c r="P31" s="57">
        <v>0</v>
      </c>
      <c r="Q31" s="58">
        <f t="shared" si="0"/>
        <v>8.3786380505999993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8">
        <f t="shared" si="1"/>
        <v>0</v>
      </c>
      <c r="Z31" s="57">
        <v>0</v>
      </c>
      <c r="AA31" s="64">
        <f>+'A1'!M31+'A2'!Z31+'A3'!Q31+'A3'!Y31+'A3'!Z31</f>
        <v>241.67114135069579</v>
      </c>
      <c r="AB31" s="43"/>
      <c r="AC31" s="31"/>
    </row>
    <row r="32" spans="1:29" s="7" customFormat="1" ht="30" customHeight="1">
      <c r="A32" s="36"/>
      <c r="B32" s="89"/>
      <c r="C32" s="20" t="s">
        <v>10</v>
      </c>
      <c r="D32" s="57">
        <v>0</v>
      </c>
      <c r="E32" s="57">
        <v>0.21587799999999999</v>
      </c>
      <c r="F32" s="57">
        <v>7.9129000000000005E-2</v>
      </c>
      <c r="G32" s="57">
        <v>0</v>
      </c>
      <c r="H32" s="57">
        <v>0</v>
      </c>
      <c r="I32" s="57">
        <v>9.3557000000000001E-2</v>
      </c>
      <c r="J32" s="57">
        <v>0</v>
      </c>
      <c r="K32" s="57">
        <v>0</v>
      </c>
      <c r="L32" s="57">
        <v>0</v>
      </c>
      <c r="M32" s="57"/>
      <c r="N32" s="57">
        <v>0</v>
      </c>
      <c r="O32" s="57">
        <v>0</v>
      </c>
      <c r="P32" s="57">
        <v>0</v>
      </c>
      <c r="Q32" s="58">
        <f t="shared" si="0"/>
        <v>0.38856400000000002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8">
        <f t="shared" si="1"/>
        <v>0</v>
      </c>
      <c r="Z32" s="57">
        <v>0</v>
      </c>
      <c r="AA32" s="64">
        <f>+'A1'!M32+'A2'!Z32+'A3'!Q32+'A3'!Y32+'A3'!Z32</f>
        <v>3308.6393960350865</v>
      </c>
      <c r="AB32" s="43"/>
      <c r="AC32" s="31"/>
    </row>
    <row r="33" spans="1:29" s="7" customFormat="1" ht="17.100000000000001" customHeight="1">
      <c r="A33" s="36"/>
      <c r="B33" s="89"/>
      <c r="C33" s="25" t="s">
        <v>53</v>
      </c>
      <c r="D33" s="57">
        <v>0</v>
      </c>
      <c r="E33" s="57">
        <v>0</v>
      </c>
      <c r="F33" s="57">
        <v>7.9129000000000005E-2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/>
      <c r="N33" s="57">
        <v>0</v>
      </c>
      <c r="O33" s="57">
        <v>0</v>
      </c>
      <c r="P33" s="57">
        <v>0</v>
      </c>
      <c r="Q33" s="58">
        <f t="shared" si="0"/>
        <v>7.9129000000000005E-2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8">
        <f t="shared" si="1"/>
        <v>0</v>
      </c>
      <c r="Z33" s="57">
        <v>0</v>
      </c>
      <c r="AA33" s="64">
        <f>+'A1'!M33+'A2'!Z33+'A3'!Q33+'A3'!Y33+'A3'!Z33</f>
        <v>3304.2670780350868</v>
      </c>
      <c r="AB33" s="43"/>
      <c r="AC33" s="31"/>
    </row>
    <row r="34" spans="1:29" s="7" customFormat="1" ht="17.100000000000001" customHeight="1">
      <c r="A34" s="36"/>
      <c r="B34" s="89"/>
      <c r="C34" s="25" t="s">
        <v>54</v>
      </c>
      <c r="D34" s="57">
        <v>0</v>
      </c>
      <c r="E34" s="57">
        <v>0.21587799999999999</v>
      </c>
      <c r="F34" s="57">
        <v>0</v>
      </c>
      <c r="G34" s="57">
        <v>0</v>
      </c>
      <c r="H34" s="57">
        <v>0</v>
      </c>
      <c r="I34" s="57">
        <v>9.3557000000000001E-2</v>
      </c>
      <c r="J34" s="57">
        <v>0</v>
      </c>
      <c r="K34" s="57">
        <v>0</v>
      </c>
      <c r="L34" s="57">
        <v>0</v>
      </c>
      <c r="M34" s="57"/>
      <c r="N34" s="57">
        <v>0</v>
      </c>
      <c r="O34" s="57">
        <v>0</v>
      </c>
      <c r="P34" s="57">
        <v>0</v>
      </c>
      <c r="Q34" s="58">
        <f t="shared" si="0"/>
        <v>0.30943500000000002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8">
        <f t="shared" si="1"/>
        <v>0</v>
      </c>
      <c r="Z34" s="57">
        <v>0</v>
      </c>
      <c r="AA34" s="64">
        <f>+'A1'!M34+'A2'!Z34+'A3'!Q34+'A3'!Y34+'A3'!Z34</f>
        <v>4.372317999999999</v>
      </c>
      <c r="AB34" s="43"/>
      <c r="AC34" s="31"/>
    </row>
    <row r="35" spans="1:29" s="8" customFormat="1" ht="30" customHeight="1">
      <c r="A35" s="32"/>
      <c r="B35" s="91"/>
      <c r="C35" s="92" t="s">
        <v>75</v>
      </c>
      <c r="D35" s="49">
        <v>0</v>
      </c>
      <c r="E35" s="49">
        <v>0.21587799999999999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  <c r="Q35" s="61">
        <f t="shared" si="0"/>
        <v>0.21587799999999999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61">
        <f t="shared" si="1"/>
        <v>0</v>
      </c>
      <c r="Z35" s="49">
        <v>0</v>
      </c>
      <c r="AA35" s="64">
        <f>+'A1'!M35+'A2'!Z35+'A3'!Q35+'A3'!Y35+'A3'!Z35</f>
        <v>299.2050774869</v>
      </c>
      <c r="AB35" s="44"/>
      <c r="AC35" s="117"/>
    </row>
    <row r="36" spans="1:29" s="7" customFormat="1" ht="17.100000000000001" customHeight="1">
      <c r="A36" s="36"/>
      <c r="B36" s="90"/>
      <c r="C36" s="25" t="s">
        <v>61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/>
      <c r="N36" s="57">
        <v>0</v>
      </c>
      <c r="O36" s="57">
        <v>0</v>
      </c>
      <c r="P36" s="57">
        <v>0</v>
      </c>
      <c r="Q36" s="58">
        <f t="shared" si="0"/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8">
        <f t="shared" si="1"/>
        <v>0</v>
      </c>
      <c r="Z36" s="57">
        <v>0</v>
      </c>
      <c r="AA36" s="64">
        <f>+'A1'!M36+'A2'!Z36+'A3'!Q36+'A3'!Y36+'A3'!Z36</f>
        <v>2947.6708298667863</v>
      </c>
      <c r="AB36" s="43"/>
      <c r="AC36" s="31"/>
    </row>
    <row r="37" spans="1:29" s="7" customFormat="1" ht="17.100000000000001" customHeight="1">
      <c r="A37" s="36"/>
      <c r="B37" s="90"/>
      <c r="C37" s="25" t="s">
        <v>91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/>
      <c r="N37" s="57">
        <v>0</v>
      </c>
      <c r="O37" s="57">
        <v>0</v>
      </c>
      <c r="P37" s="57">
        <v>0</v>
      </c>
      <c r="Q37" s="58">
        <f t="shared" si="0"/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8">
        <f t="shared" si="1"/>
        <v>0</v>
      </c>
      <c r="Z37" s="57">
        <v>0</v>
      </c>
      <c r="AA37" s="64">
        <f>+'A1'!M37+'A2'!Z37+'A3'!Q37+'A3'!Y37+'A3'!Z37</f>
        <v>0</v>
      </c>
      <c r="AB37" s="43"/>
      <c r="AC37" s="31"/>
    </row>
    <row r="38" spans="1:29" s="7" customFormat="1" ht="17.100000000000001" customHeight="1">
      <c r="A38" s="36"/>
      <c r="B38" s="90"/>
      <c r="C38" s="25" t="s">
        <v>76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/>
      <c r="N38" s="57">
        <v>0</v>
      </c>
      <c r="O38" s="57">
        <v>0</v>
      </c>
      <c r="P38" s="57">
        <v>0</v>
      </c>
      <c r="Q38" s="58">
        <f t="shared" si="0"/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8">
        <f t="shared" si="1"/>
        <v>0</v>
      </c>
      <c r="Z38" s="57">
        <v>0</v>
      </c>
      <c r="AA38" s="64">
        <f>+'A1'!M38+'A2'!Z38+'A3'!Q38+'A3'!Y38+'A3'!Z38</f>
        <v>16.532440000000001</v>
      </c>
      <c r="AB38" s="43"/>
      <c r="AC38" s="31"/>
    </row>
    <row r="39" spans="1:29" s="7" customFormat="1" ht="17.100000000000001" customHeight="1">
      <c r="A39" s="36"/>
      <c r="B39" s="90"/>
      <c r="C39" s="107" t="s">
        <v>47</v>
      </c>
      <c r="D39" s="57">
        <v>0</v>
      </c>
      <c r="E39" s="57">
        <v>0</v>
      </c>
      <c r="F39" s="57">
        <v>7.9129000000000005E-2</v>
      </c>
      <c r="G39" s="57">
        <v>0</v>
      </c>
      <c r="H39" s="57">
        <v>0</v>
      </c>
      <c r="I39" s="57">
        <v>9.3557000000000001E-2</v>
      </c>
      <c r="J39" s="57">
        <v>0</v>
      </c>
      <c r="K39" s="57">
        <v>0</v>
      </c>
      <c r="L39" s="57">
        <v>0</v>
      </c>
      <c r="M39" s="57"/>
      <c r="N39" s="57">
        <v>0</v>
      </c>
      <c r="O39" s="57">
        <v>0</v>
      </c>
      <c r="P39" s="57">
        <v>0</v>
      </c>
      <c r="Q39" s="58">
        <f t="shared" si="0"/>
        <v>0.17268600000000001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8">
        <f t="shared" si="1"/>
        <v>0</v>
      </c>
      <c r="Z39" s="57">
        <v>0</v>
      </c>
      <c r="AA39" s="64">
        <f>+'A1'!M39+'A2'!Z39+'A3'!Q39+'A3'!Y39+'A3'!Z39</f>
        <v>45.231048679499999</v>
      </c>
      <c r="AB39" s="43"/>
      <c r="AC39" s="31"/>
    </row>
    <row r="40" spans="1:29" s="7" customFormat="1" ht="17.100000000000001" customHeight="1">
      <c r="A40" s="36"/>
      <c r="B40" s="90"/>
      <c r="C40" s="95" t="s">
        <v>80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>
        <f t="shared" si="0"/>
        <v>0</v>
      </c>
      <c r="R40" s="57"/>
      <c r="S40" s="57"/>
      <c r="T40" s="57"/>
      <c r="U40" s="57"/>
      <c r="V40" s="57"/>
      <c r="W40" s="57"/>
      <c r="X40" s="57"/>
      <c r="Y40" s="58">
        <f t="shared" si="1"/>
        <v>0</v>
      </c>
      <c r="Z40" s="57"/>
      <c r="AA40" s="64">
        <f>+'A1'!M40+'A2'!Z40+'A3'!Q40+'A3'!Y40+'A3'!Z40</f>
        <v>0</v>
      </c>
      <c r="AB40" s="43"/>
      <c r="AC40" s="31"/>
    </row>
    <row r="41" spans="1:29" s="8" customFormat="1" ht="24.95" customHeight="1">
      <c r="A41" s="32"/>
      <c r="B41" s="91"/>
      <c r="C41" s="24" t="s">
        <v>11</v>
      </c>
      <c r="D41" s="49">
        <v>0</v>
      </c>
      <c r="E41" s="49">
        <v>0</v>
      </c>
      <c r="F41" s="49">
        <v>1.795069</v>
      </c>
      <c r="G41" s="49">
        <v>0</v>
      </c>
      <c r="H41" s="49">
        <v>0</v>
      </c>
      <c r="I41" s="49">
        <v>1.1013390000000001</v>
      </c>
      <c r="J41" s="49">
        <v>0</v>
      </c>
      <c r="K41" s="49">
        <v>0.48578800000000005</v>
      </c>
      <c r="L41" s="49">
        <v>0</v>
      </c>
      <c r="M41" s="49"/>
      <c r="N41" s="49">
        <v>2.6726E-2</v>
      </c>
      <c r="O41" s="49">
        <v>0</v>
      </c>
      <c r="P41" s="49">
        <v>2.193006</v>
      </c>
      <c r="Q41" s="61">
        <f t="shared" si="0"/>
        <v>5.601928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61">
        <f t="shared" si="1"/>
        <v>0</v>
      </c>
      <c r="Z41" s="49">
        <v>0.28531299999999998</v>
      </c>
      <c r="AA41" s="64">
        <f>+'A1'!M41+'A2'!Z41+'A3'!Q41+'A3'!Y41+'A3'!Z41</f>
        <v>6181.6861415143585</v>
      </c>
      <c r="AB41" s="44"/>
      <c r="AC41" s="117"/>
    </row>
    <row r="42" spans="1:29" s="11" customFormat="1" ht="17.100000000000001" customHeight="1">
      <c r="A42" s="99"/>
      <c r="B42" s="38"/>
      <c r="C42" s="25" t="s">
        <v>53</v>
      </c>
      <c r="D42" s="96">
        <v>0</v>
      </c>
      <c r="E42" s="96">
        <v>0</v>
      </c>
      <c r="F42" s="96">
        <v>1.7940240000000001</v>
      </c>
      <c r="G42" s="96">
        <v>0</v>
      </c>
      <c r="H42" s="96">
        <v>0</v>
      </c>
      <c r="I42" s="96">
        <v>1.0998030000000001</v>
      </c>
      <c r="J42" s="96">
        <v>0</v>
      </c>
      <c r="K42" s="96">
        <v>0.48578800000000005</v>
      </c>
      <c r="L42" s="96">
        <v>0</v>
      </c>
      <c r="M42" s="96"/>
      <c r="N42" s="96">
        <v>2.6726E-2</v>
      </c>
      <c r="O42" s="96">
        <v>0</v>
      </c>
      <c r="P42" s="96">
        <v>1.2631520000000001</v>
      </c>
      <c r="Q42" s="96">
        <f t="shared" si="0"/>
        <v>4.6694930000000001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f t="shared" si="1"/>
        <v>0</v>
      </c>
      <c r="Z42" s="96">
        <v>0.28531299999999998</v>
      </c>
      <c r="AA42" s="64">
        <f>+'A1'!M42+'A2'!Z42+'A3'!Q42+'A3'!Y42+'A3'!Z42</f>
        <v>6164.1134641021599</v>
      </c>
      <c r="AB42" s="46"/>
      <c r="AC42" s="118"/>
    </row>
    <row r="43" spans="1:29" s="7" customFormat="1" ht="17.100000000000001" customHeight="1">
      <c r="A43" s="36"/>
      <c r="B43" s="90"/>
      <c r="C43" s="25" t="s">
        <v>54</v>
      </c>
      <c r="D43" s="57">
        <v>0</v>
      </c>
      <c r="E43" s="57">
        <v>0</v>
      </c>
      <c r="F43" s="57">
        <v>1.0449999999999999E-3</v>
      </c>
      <c r="G43" s="57">
        <v>0</v>
      </c>
      <c r="H43" s="57">
        <v>0</v>
      </c>
      <c r="I43" s="57">
        <v>1.536E-3</v>
      </c>
      <c r="J43" s="57">
        <v>0</v>
      </c>
      <c r="K43" s="57">
        <v>0</v>
      </c>
      <c r="L43" s="57">
        <v>0</v>
      </c>
      <c r="M43" s="57"/>
      <c r="N43" s="57">
        <v>0</v>
      </c>
      <c r="O43" s="57">
        <v>0</v>
      </c>
      <c r="P43" s="57">
        <v>0.92985399999999996</v>
      </c>
      <c r="Q43" s="58">
        <f t="shared" si="0"/>
        <v>0.9324349999999999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8">
        <f t="shared" si="1"/>
        <v>0</v>
      </c>
      <c r="Z43" s="57">
        <v>0</v>
      </c>
      <c r="AA43" s="64">
        <f>+'A1'!M43+'A2'!Z43+'A3'!Q43+'A3'!Y43+'A3'!Z43</f>
        <v>17.572677412200001</v>
      </c>
      <c r="AB43" s="43"/>
      <c r="AC43" s="31"/>
    </row>
    <row r="44" spans="1:29" s="8" customFormat="1" ht="30" customHeight="1">
      <c r="A44" s="32"/>
      <c r="B44" s="100"/>
      <c r="C44" s="24" t="s">
        <v>49</v>
      </c>
      <c r="D44" s="61">
        <f t="shared" ref="D44:J44" si="4">+SUM(D41,D32,D29)</f>
        <v>0</v>
      </c>
      <c r="E44" s="61">
        <f t="shared" si="4"/>
        <v>0.73982505060000003</v>
      </c>
      <c r="F44" s="61">
        <f t="shared" si="4"/>
        <v>1.874198</v>
      </c>
      <c r="G44" s="61">
        <f t="shared" si="4"/>
        <v>0</v>
      </c>
      <c r="H44" s="61">
        <f t="shared" si="4"/>
        <v>0</v>
      </c>
      <c r="I44" s="61">
        <f t="shared" si="4"/>
        <v>1.194896</v>
      </c>
      <c r="J44" s="61">
        <f t="shared" si="4"/>
        <v>0</v>
      </c>
      <c r="K44" s="61">
        <f t="shared" ref="K44:Z44" si="5">+SUM(K41,K32,K29)</f>
        <v>8.3404790000000002</v>
      </c>
      <c r="L44" s="61">
        <f t="shared" si="5"/>
        <v>0</v>
      </c>
      <c r="M44" s="61">
        <f t="shared" si="5"/>
        <v>0</v>
      </c>
      <c r="N44" s="61">
        <f t="shared" si="5"/>
        <v>2.6726E-2</v>
      </c>
      <c r="O44" s="61">
        <f t="shared" si="5"/>
        <v>0</v>
      </c>
      <c r="P44" s="61">
        <f t="shared" si="5"/>
        <v>2.193006</v>
      </c>
      <c r="Q44" s="61">
        <f t="shared" si="0"/>
        <v>14.369130050600001</v>
      </c>
      <c r="R44" s="61">
        <f t="shared" si="5"/>
        <v>0</v>
      </c>
      <c r="S44" s="61">
        <f t="shared" si="5"/>
        <v>0</v>
      </c>
      <c r="T44" s="61">
        <f t="shared" si="5"/>
        <v>0</v>
      </c>
      <c r="U44" s="61">
        <f t="shared" si="5"/>
        <v>0</v>
      </c>
      <c r="V44" s="61">
        <f>+SUM(V41,V32,V29)</f>
        <v>0</v>
      </c>
      <c r="W44" s="61">
        <f t="shared" si="5"/>
        <v>0</v>
      </c>
      <c r="X44" s="61">
        <f t="shared" si="5"/>
        <v>0</v>
      </c>
      <c r="Y44" s="61">
        <f t="shared" si="1"/>
        <v>0</v>
      </c>
      <c r="Z44" s="61">
        <f t="shared" si="5"/>
        <v>0.28531299999999998</v>
      </c>
      <c r="AA44" s="64">
        <f>+'A1'!M44+'A2'!Z44+'A3'!Q44+'A3'!Y44+'A3'!Z44</f>
        <v>9749.8837989001404</v>
      </c>
      <c r="AB44" s="42"/>
      <c r="AC44" s="117"/>
    </row>
    <row r="45" spans="1:29" s="11" customFormat="1" ht="17.100000000000001" customHeight="1">
      <c r="A45" s="99"/>
      <c r="B45" s="38"/>
      <c r="C45" s="39" t="s">
        <v>85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/>
      <c r="N45" s="96">
        <v>0</v>
      </c>
      <c r="O45" s="96">
        <v>0</v>
      </c>
      <c r="P45" s="96">
        <v>0</v>
      </c>
      <c r="Q45" s="96">
        <f t="shared" si="0"/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f t="shared" si="1"/>
        <v>0</v>
      </c>
      <c r="Z45" s="96">
        <v>0</v>
      </c>
      <c r="AA45" s="119">
        <f>+'A1'!M45+'A2'!Z45+'A3'!Q45+'A3'!Y45+'A3'!Z45</f>
        <v>0</v>
      </c>
      <c r="AB45" s="45"/>
      <c r="AC45" s="118"/>
    </row>
    <row r="46" spans="1:29" s="11" customFormat="1" ht="17.100000000000001" customHeight="1">
      <c r="A46" s="99"/>
      <c r="B46" s="40"/>
      <c r="C46" s="41" t="s">
        <v>86</v>
      </c>
      <c r="D46" s="102">
        <v>0</v>
      </c>
      <c r="E46" s="102">
        <v>0</v>
      </c>
      <c r="F46" s="102">
        <v>0.96973699999999996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/>
      <c r="N46" s="102">
        <v>0</v>
      </c>
      <c r="O46" s="102">
        <v>0</v>
      </c>
      <c r="P46" s="102">
        <v>0</v>
      </c>
      <c r="Q46" s="96">
        <f t="shared" si="0"/>
        <v>0.96973699999999996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96">
        <f t="shared" si="1"/>
        <v>0</v>
      </c>
      <c r="Z46" s="102">
        <v>0</v>
      </c>
      <c r="AA46" s="119">
        <f>+'A1'!M46+'A2'!Z46+'A3'!Q46+'A3'!Y46+'A3'!Z46</f>
        <v>59.394431247500002</v>
      </c>
      <c r="AB46" s="46"/>
      <c r="AC46" s="118"/>
    </row>
    <row r="47" spans="1:29" s="11" customFormat="1" ht="17.100000000000001" customHeight="1">
      <c r="A47" s="99"/>
      <c r="B47" s="40"/>
      <c r="C47" s="41" t="s">
        <v>95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122">
        <v>0</v>
      </c>
      <c r="R47" s="67"/>
      <c r="S47" s="67"/>
      <c r="T47" s="67"/>
      <c r="U47" s="67"/>
      <c r="V47" s="67"/>
      <c r="W47" s="67"/>
      <c r="X47" s="67"/>
      <c r="Y47" s="122">
        <v>0</v>
      </c>
      <c r="Z47" s="122">
        <v>0</v>
      </c>
      <c r="AA47" s="119">
        <f>+'A1'!M47+'A2'!Z47+'A3'!Q47+'A3'!Y47+'A3'!Z47</f>
        <v>443.51619555035063</v>
      </c>
      <c r="AB47" s="109"/>
      <c r="AC47" s="118"/>
    </row>
    <row r="48" spans="1:29" s="7" customFormat="1" ht="24.95" customHeight="1">
      <c r="A48" s="36"/>
      <c r="B48" s="89"/>
      <c r="C48" s="110" t="s">
        <v>57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57"/>
      <c r="S48" s="57"/>
      <c r="T48" s="57"/>
      <c r="U48" s="57"/>
      <c r="V48" s="57"/>
      <c r="W48" s="57"/>
      <c r="X48" s="57"/>
      <c r="Y48" s="58"/>
      <c r="Z48" s="57"/>
      <c r="AA48" s="53"/>
      <c r="AB48" s="47"/>
      <c r="AC48" s="31"/>
    </row>
    <row r="49" spans="1:29" s="7" customFormat="1" ht="17.100000000000001" customHeight="1">
      <c r="A49" s="36"/>
      <c r="B49" s="90"/>
      <c r="C49" s="25" t="s">
        <v>58</v>
      </c>
      <c r="D49" s="57">
        <v>0</v>
      </c>
      <c r="E49" s="57">
        <v>0.52394705060000002</v>
      </c>
      <c r="F49" s="57">
        <v>1.615361</v>
      </c>
      <c r="G49" s="57">
        <v>0</v>
      </c>
      <c r="H49" s="57">
        <v>0</v>
      </c>
      <c r="I49" s="57">
        <v>0.80369699999999999</v>
      </c>
      <c r="J49" s="57">
        <v>0</v>
      </c>
      <c r="K49" s="57">
        <v>7.9226659999999995</v>
      </c>
      <c r="L49" s="57">
        <v>0</v>
      </c>
      <c r="M49" s="57"/>
      <c r="N49" s="57">
        <v>2.6726103000000001E-2</v>
      </c>
      <c r="O49" s="57">
        <v>0</v>
      </c>
      <c r="P49" s="57">
        <v>0.41950800000000005</v>
      </c>
      <c r="Q49" s="58">
        <f t="shared" si="0"/>
        <v>11.3119051536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8">
        <f t="shared" si="1"/>
        <v>0</v>
      </c>
      <c r="Z49" s="57">
        <v>0.28531299999999998</v>
      </c>
      <c r="AA49" s="53">
        <f>+'A1'!M49+'A2'!Z49+'A3'!Q49+'A3'!Y49+'A3'!Z49</f>
        <v>1996.8428119874754</v>
      </c>
      <c r="AB49" s="47"/>
      <c r="AC49" s="31"/>
    </row>
    <row r="50" spans="1:29" s="7" customFormat="1" ht="17.100000000000001" customHeight="1">
      <c r="A50" s="36"/>
      <c r="B50" s="90"/>
      <c r="C50" s="25" t="s">
        <v>59</v>
      </c>
      <c r="D50" s="57">
        <v>0</v>
      </c>
      <c r="E50" s="57">
        <v>0.21587799999999999</v>
      </c>
      <c r="F50" s="57">
        <v>0.25883600000000001</v>
      </c>
      <c r="G50" s="57">
        <v>0</v>
      </c>
      <c r="H50" s="57">
        <v>0</v>
      </c>
      <c r="I50" s="57">
        <v>0.39119799999999993</v>
      </c>
      <c r="J50" s="57">
        <v>0</v>
      </c>
      <c r="K50" s="57">
        <v>0.41781300000000005</v>
      </c>
      <c r="L50" s="57">
        <v>0</v>
      </c>
      <c r="M50" s="57"/>
      <c r="N50" s="57">
        <v>0</v>
      </c>
      <c r="O50" s="57">
        <v>0</v>
      </c>
      <c r="P50" s="57">
        <v>1.773498</v>
      </c>
      <c r="Q50" s="58">
        <f t="shared" si="0"/>
        <v>3.057223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8">
        <f t="shared" si="1"/>
        <v>0</v>
      </c>
      <c r="Z50" s="57">
        <v>0</v>
      </c>
      <c r="AA50" s="53">
        <f>+'A1'!M50+'A2'!Z50+'A3'!Q50+'A3'!Y50+'A3'!Z50</f>
        <v>7708.1778350403183</v>
      </c>
      <c r="AB50" s="47"/>
      <c r="AC50" s="31"/>
    </row>
    <row r="51" spans="1:29" s="7" customFormat="1" ht="17.100000000000001" customHeight="1">
      <c r="A51" s="36"/>
      <c r="B51" s="89"/>
      <c r="C51" s="25" t="s">
        <v>60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/>
      <c r="N51" s="57">
        <v>0</v>
      </c>
      <c r="O51" s="57">
        <v>0</v>
      </c>
      <c r="P51" s="57">
        <v>0</v>
      </c>
      <c r="Q51" s="58">
        <f t="shared" si="0"/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8">
        <f t="shared" si="1"/>
        <v>0</v>
      </c>
      <c r="Z51" s="57">
        <v>0</v>
      </c>
      <c r="AA51" s="53">
        <f>+'A1'!M51+'A2'!Z51+'A3'!Q51+'A3'!Y51+'A3'!Z51</f>
        <v>44.853190487148126</v>
      </c>
      <c r="AB51" s="47"/>
      <c r="AC51" s="31"/>
    </row>
    <row r="52" spans="1:29" s="8" customFormat="1" ht="30" customHeight="1">
      <c r="A52" s="32"/>
      <c r="B52" s="103"/>
      <c r="C52" s="28" t="s">
        <v>83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2"/>
      <c r="R52" s="60"/>
      <c r="S52" s="60"/>
      <c r="T52" s="60"/>
      <c r="U52" s="60"/>
      <c r="V52" s="60"/>
      <c r="W52" s="60"/>
      <c r="X52" s="60"/>
      <c r="Y52" s="62"/>
      <c r="Z52" s="60"/>
      <c r="AA52" s="53"/>
      <c r="AB52" s="42"/>
      <c r="AC52" s="117"/>
    </row>
    <row r="53" spans="1:29" s="7" customFormat="1" ht="17.100000000000001" customHeight="1">
      <c r="A53" s="36"/>
      <c r="B53" s="89"/>
      <c r="C53" s="20" t="s">
        <v>9</v>
      </c>
      <c r="D53" s="57">
        <v>0</v>
      </c>
      <c r="E53" s="57">
        <v>34.132620634669038</v>
      </c>
      <c r="F53" s="57">
        <v>1483.1385599730002</v>
      </c>
      <c r="G53" s="57">
        <v>0</v>
      </c>
      <c r="H53" s="57">
        <v>29.105085861900424</v>
      </c>
      <c r="I53" s="57">
        <v>802.54810658600002</v>
      </c>
      <c r="J53" s="57">
        <v>5.4216150000000001</v>
      </c>
      <c r="K53" s="57">
        <v>36.407728091999999</v>
      </c>
      <c r="L53" s="57">
        <v>96.757561999999993</v>
      </c>
      <c r="M53" s="57"/>
      <c r="N53" s="57">
        <v>102.65233057561724</v>
      </c>
      <c r="O53" s="57">
        <v>282.44846100000001</v>
      </c>
      <c r="P53" s="57">
        <v>217.69933380026779</v>
      </c>
      <c r="Q53" s="58">
        <f t="shared" si="0"/>
        <v>3090.3114035234548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8">
        <f t="shared" si="1"/>
        <v>0</v>
      </c>
      <c r="Z53" s="57">
        <v>0</v>
      </c>
      <c r="AA53" s="64">
        <f>+'A1'!M53+'A2'!Z53+'A3'!Q53+'A3'!Y53+'A3'!Z53</f>
        <v>81659.936266203033</v>
      </c>
      <c r="AB53" s="43"/>
      <c r="AC53" s="31"/>
    </row>
    <row r="54" spans="1:29" s="7" customFormat="1" ht="17.100000000000001" customHeight="1">
      <c r="A54" s="36"/>
      <c r="B54" s="90"/>
      <c r="C54" s="25" t="s">
        <v>53</v>
      </c>
      <c r="D54" s="57">
        <v>0</v>
      </c>
      <c r="E54" s="57">
        <v>0</v>
      </c>
      <c r="F54" s="57">
        <v>140.70159922900001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/>
      <c r="N54" s="57">
        <v>0</v>
      </c>
      <c r="O54" s="57">
        <v>0</v>
      </c>
      <c r="P54" s="57">
        <v>0</v>
      </c>
      <c r="Q54" s="58">
        <f t="shared" si="0"/>
        <v>140.70159922900001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8">
        <f t="shared" si="1"/>
        <v>0</v>
      </c>
      <c r="Z54" s="57">
        <v>0</v>
      </c>
      <c r="AA54" s="64">
        <f>+'A1'!M54+'A2'!Z54+'A3'!Q54+'A3'!Y54+'A3'!Z54</f>
        <v>13105.518750130686</v>
      </c>
      <c r="AB54" s="43"/>
      <c r="AC54" s="31"/>
    </row>
    <row r="55" spans="1:29" s="7" customFormat="1" ht="17.100000000000001" customHeight="1">
      <c r="A55" s="36"/>
      <c r="B55" s="90"/>
      <c r="C55" s="25" t="s">
        <v>54</v>
      </c>
      <c r="D55" s="57">
        <v>0</v>
      </c>
      <c r="E55" s="57">
        <v>34.132620634669038</v>
      </c>
      <c r="F55" s="57">
        <v>1342.4369607440001</v>
      </c>
      <c r="G55" s="57">
        <v>0</v>
      </c>
      <c r="H55" s="57">
        <v>29.105085861900424</v>
      </c>
      <c r="I55" s="57">
        <v>802.54810658600002</v>
      </c>
      <c r="J55" s="57">
        <v>5.4216150000000001</v>
      </c>
      <c r="K55" s="57">
        <v>36.407728091999999</v>
      </c>
      <c r="L55" s="57">
        <v>96.757561999999993</v>
      </c>
      <c r="M55" s="57"/>
      <c r="N55" s="57">
        <v>102.65233057561724</v>
      </c>
      <c r="O55" s="57">
        <v>282.44846100000001</v>
      </c>
      <c r="P55" s="57">
        <v>217.69933380026779</v>
      </c>
      <c r="Q55" s="58">
        <f t="shared" si="0"/>
        <v>2949.6098042944545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8">
        <f t="shared" si="1"/>
        <v>0</v>
      </c>
      <c r="Z55" s="57">
        <v>0</v>
      </c>
      <c r="AA55" s="64">
        <f>+'A1'!M55+'A2'!Z55+'A3'!Q55+'A3'!Y55+'A3'!Z55</f>
        <v>68554.417516072339</v>
      </c>
      <c r="AB55" s="43"/>
      <c r="AC55" s="31"/>
    </row>
    <row r="56" spans="1:29" s="7" customFormat="1" ht="30" customHeight="1">
      <c r="A56" s="36"/>
      <c r="B56" s="89"/>
      <c r="C56" s="20" t="s">
        <v>10</v>
      </c>
      <c r="D56" s="57">
        <v>0</v>
      </c>
      <c r="E56" s="57">
        <v>0</v>
      </c>
      <c r="F56" s="57">
        <v>85.783324725</v>
      </c>
      <c r="G56" s="57">
        <v>0</v>
      </c>
      <c r="H56" s="57">
        <v>0</v>
      </c>
      <c r="I56" s="57">
        <v>96.470499383997776</v>
      </c>
      <c r="J56" s="57">
        <v>20.135593977045943</v>
      </c>
      <c r="K56" s="57">
        <v>0</v>
      </c>
      <c r="L56" s="57">
        <v>0</v>
      </c>
      <c r="M56" s="57"/>
      <c r="N56" s="57">
        <v>0</v>
      </c>
      <c r="O56" s="57">
        <v>0</v>
      </c>
      <c r="P56" s="57">
        <v>2.5425353964761008</v>
      </c>
      <c r="Q56" s="58">
        <f t="shared" si="0"/>
        <v>204.93195348251982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8">
        <f t="shared" si="1"/>
        <v>0</v>
      </c>
      <c r="Z56" s="57">
        <v>5.8460710000000002</v>
      </c>
      <c r="AA56" s="64">
        <f>+'A1'!M56+'A2'!Z56+'A3'!Q56+'A3'!Y56+'A3'!Z56</f>
        <v>20131.163967979272</v>
      </c>
      <c r="AB56" s="43"/>
      <c r="AC56" s="31"/>
    </row>
    <row r="57" spans="1:29" s="7" customFormat="1" ht="17.100000000000001" customHeight="1">
      <c r="A57" s="36"/>
      <c r="B57" s="89"/>
      <c r="C57" s="25" t="s">
        <v>53</v>
      </c>
      <c r="D57" s="57">
        <v>0</v>
      </c>
      <c r="E57" s="57">
        <v>0</v>
      </c>
      <c r="F57" s="57">
        <v>2.6109450000000001</v>
      </c>
      <c r="G57" s="57">
        <v>0</v>
      </c>
      <c r="H57" s="57">
        <v>0</v>
      </c>
      <c r="I57" s="57">
        <v>5.6925340000000002</v>
      </c>
      <c r="J57" s="57">
        <v>0</v>
      </c>
      <c r="K57" s="57">
        <v>0</v>
      </c>
      <c r="L57" s="57">
        <v>0</v>
      </c>
      <c r="M57" s="57"/>
      <c r="N57" s="57">
        <v>0</v>
      </c>
      <c r="O57" s="57">
        <v>0</v>
      </c>
      <c r="P57" s="57">
        <v>0</v>
      </c>
      <c r="Q57" s="58">
        <f t="shared" si="0"/>
        <v>8.3034789999999994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8">
        <f t="shared" si="1"/>
        <v>0</v>
      </c>
      <c r="Z57" s="57">
        <v>0</v>
      </c>
      <c r="AA57" s="64">
        <f>+'A1'!M57+'A2'!Z57+'A3'!Q57+'A3'!Y57+'A3'!Z57</f>
        <v>6488.5000133837548</v>
      </c>
      <c r="AB57" s="43"/>
      <c r="AC57" s="31"/>
    </row>
    <row r="58" spans="1:29" s="7" customFormat="1" ht="17.100000000000001" customHeight="1">
      <c r="A58" s="36"/>
      <c r="B58" s="89"/>
      <c r="C58" s="25" t="s">
        <v>54</v>
      </c>
      <c r="D58" s="57">
        <v>0</v>
      </c>
      <c r="E58" s="57">
        <v>0</v>
      </c>
      <c r="F58" s="57">
        <v>83.172379724999999</v>
      </c>
      <c r="G58" s="57">
        <v>0</v>
      </c>
      <c r="H58" s="57">
        <v>0</v>
      </c>
      <c r="I58" s="57">
        <v>90.777965383997781</v>
      </c>
      <c r="J58" s="57">
        <v>20.135593977045943</v>
      </c>
      <c r="K58" s="57">
        <v>0</v>
      </c>
      <c r="L58" s="57">
        <v>0</v>
      </c>
      <c r="M58" s="57"/>
      <c r="N58" s="57">
        <v>0</v>
      </c>
      <c r="O58" s="57">
        <v>0</v>
      </c>
      <c r="P58" s="57">
        <v>2.5425353964761008</v>
      </c>
      <c r="Q58" s="58">
        <f t="shared" si="0"/>
        <v>196.62847448251983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8">
        <f t="shared" si="1"/>
        <v>0</v>
      </c>
      <c r="Z58" s="57">
        <v>5.8460710000000002</v>
      </c>
      <c r="AA58" s="64">
        <f>+'A1'!M58+'A2'!Z58+'A3'!Q58+'A3'!Y58+'A3'!Z58</f>
        <v>13642.663954595517</v>
      </c>
      <c r="AB58" s="43"/>
      <c r="AC58" s="31"/>
    </row>
    <row r="59" spans="1:29" s="8" customFormat="1" ht="30" customHeight="1">
      <c r="A59" s="32"/>
      <c r="B59" s="91"/>
      <c r="C59" s="92" t="s">
        <v>75</v>
      </c>
      <c r="D59" s="49">
        <v>0</v>
      </c>
      <c r="E59" s="49">
        <v>0</v>
      </c>
      <c r="F59" s="49">
        <v>85.783324725</v>
      </c>
      <c r="G59" s="49">
        <v>0</v>
      </c>
      <c r="H59" s="49">
        <v>0</v>
      </c>
      <c r="I59" s="49">
        <v>93.375763383997793</v>
      </c>
      <c r="J59" s="49">
        <v>20.135593977045943</v>
      </c>
      <c r="K59" s="49">
        <v>0</v>
      </c>
      <c r="L59" s="49">
        <v>0</v>
      </c>
      <c r="M59" s="49"/>
      <c r="N59" s="49">
        <v>0</v>
      </c>
      <c r="O59" s="49">
        <v>0</v>
      </c>
      <c r="P59" s="49">
        <v>2.5425353964761008</v>
      </c>
      <c r="Q59" s="61">
        <f t="shared" si="0"/>
        <v>201.83721748251983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61">
        <f t="shared" si="1"/>
        <v>0</v>
      </c>
      <c r="Z59" s="49">
        <v>5.8460710000000002</v>
      </c>
      <c r="AA59" s="64">
        <f>+'A1'!M59+'A2'!Z59+'A3'!Q59+'A3'!Y59+'A3'!Z59</f>
        <v>11660.919026286374</v>
      </c>
      <c r="AB59" s="44"/>
      <c r="AC59" s="117"/>
    </row>
    <row r="60" spans="1:29" s="7" customFormat="1" ht="17.100000000000001" customHeight="1">
      <c r="A60" s="36"/>
      <c r="B60" s="90"/>
      <c r="C60" s="25" t="s">
        <v>61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3.0947360000000002</v>
      </c>
      <c r="J60" s="57">
        <v>0</v>
      </c>
      <c r="K60" s="57">
        <v>0</v>
      </c>
      <c r="L60" s="57">
        <v>0</v>
      </c>
      <c r="M60" s="57"/>
      <c r="N60" s="57">
        <v>0</v>
      </c>
      <c r="O60" s="57">
        <v>0</v>
      </c>
      <c r="P60" s="57">
        <v>0</v>
      </c>
      <c r="Q60" s="58">
        <f t="shared" si="0"/>
        <v>3.0947360000000002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8">
        <f t="shared" si="1"/>
        <v>0</v>
      </c>
      <c r="Z60" s="57">
        <v>0</v>
      </c>
      <c r="AA60" s="64">
        <f>+'A1'!M60+'A2'!Z60+'A3'!Q60+'A3'!Y60+'A3'!Z60</f>
        <v>6185.8145148225294</v>
      </c>
      <c r="AB60" s="43"/>
      <c r="AC60" s="31"/>
    </row>
    <row r="61" spans="1:29" s="7" customFormat="1" ht="17.100000000000001" customHeight="1">
      <c r="A61" s="36"/>
      <c r="B61" s="90"/>
      <c r="C61" s="25" t="s">
        <v>91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/>
      <c r="N61" s="57">
        <v>0</v>
      </c>
      <c r="O61" s="57">
        <v>0</v>
      </c>
      <c r="P61" s="57">
        <v>0</v>
      </c>
      <c r="Q61" s="58">
        <f t="shared" si="0"/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8">
        <f t="shared" si="1"/>
        <v>0</v>
      </c>
      <c r="Z61" s="57">
        <v>0</v>
      </c>
      <c r="AA61" s="64">
        <f>+'A1'!M61+'A2'!Z61+'A3'!Q61+'A3'!Y61+'A3'!Z61</f>
        <v>0</v>
      </c>
      <c r="AB61" s="43"/>
      <c r="AC61" s="31"/>
    </row>
    <row r="62" spans="1:29" s="7" customFormat="1" ht="17.100000000000001" customHeight="1">
      <c r="A62" s="36"/>
      <c r="B62" s="90"/>
      <c r="C62" s="25" t="s">
        <v>76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/>
      <c r="N62" s="57">
        <v>0</v>
      </c>
      <c r="O62" s="57">
        <v>0</v>
      </c>
      <c r="P62" s="57">
        <v>0</v>
      </c>
      <c r="Q62" s="58">
        <f t="shared" si="0"/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8">
        <f t="shared" si="1"/>
        <v>0</v>
      </c>
      <c r="Z62" s="57">
        <v>0</v>
      </c>
      <c r="AA62" s="64">
        <f>+'A1'!M62+'A2'!Z62+'A3'!Q62+'A3'!Y62+'A3'!Z62</f>
        <v>0.236705</v>
      </c>
      <c r="AB62" s="43"/>
      <c r="AC62" s="31"/>
    </row>
    <row r="63" spans="1:29" s="7" customFormat="1" ht="17.100000000000001" customHeight="1">
      <c r="A63" s="36"/>
      <c r="B63" s="90"/>
      <c r="C63" s="107" t="s">
        <v>47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/>
      <c r="N63" s="57">
        <v>0</v>
      </c>
      <c r="O63" s="57">
        <v>0</v>
      </c>
      <c r="P63" s="57">
        <v>0</v>
      </c>
      <c r="Q63" s="58">
        <f t="shared" si="0"/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8">
        <f t="shared" si="1"/>
        <v>0</v>
      </c>
      <c r="Z63" s="57">
        <v>0</v>
      </c>
      <c r="AA63" s="64">
        <f>+'A1'!M63+'A2'!Z63+'A3'!Q63+'A3'!Y63+'A3'!Z63</f>
        <v>2284.1937223699993</v>
      </c>
      <c r="AB63" s="43"/>
      <c r="AC63" s="31"/>
    </row>
    <row r="64" spans="1:29" s="7" customFormat="1" ht="17.100000000000001" customHeight="1">
      <c r="A64" s="36"/>
      <c r="B64" s="90"/>
      <c r="C64" s="95" t="s">
        <v>80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>
        <f t="shared" si="0"/>
        <v>0</v>
      </c>
      <c r="R64" s="57"/>
      <c r="S64" s="57"/>
      <c r="T64" s="57"/>
      <c r="U64" s="57"/>
      <c r="V64" s="57"/>
      <c r="W64" s="57"/>
      <c r="X64" s="57"/>
      <c r="Y64" s="58">
        <f t="shared" si="1"/>
        <v>0</v>
      </c>
      <c r="Z64" s="57"/>
      <c r="AA64" s="64">
        <f>+'A1'!M64+'A2'!Z64+'A3'!Q64+'A3'!Y64+'A3'!Z64</f>
        <v>0</v>
      </c>
      <c r="AB64" s="43"/>
      <c r="AC64" s="31"/>
    </row>
    <row r="65" spans="1:29" s="8" customFormat="1" ht="24.95" customHeight="1">
      <c r="A65" s="32"/>
      <c r="B65" s="91"/>
      <c r="C65" s="24" t="s">
        <v>11</v>
      </c>
      <c r="D65" s="49">
        <v>0</v>
      </c>
      <c r="E65" s="49">
        <v>6.4619999999999999E-3</v>
      </c>
      <c r="F65" s="49">
        <v>0</v>
      </c>
      <c r="G65" s="49">
        <v>0</v>
      </c>
      <c r="H65" s="49">
        <v>0</v>
      </c>
      <c r="I65" s="49">
        <v>0</v>
      </c>
      <c r="J65" s="49">
        <v>1.301944</v>
      </c>
      <c r="K65" s="49">
        <v>0</v>
      </c>
      <c r="L65" s="49">
        <v>0</v>
      </c>
      <c r="M65" s="49"/>
      <c r="N65" s="49">
        <v>0</v>
      </c>
      <c r="O65" s="49">
        <v>0</v>
      </c>
      <c r="P65" s="49">
        <v>1.0991489999999999</v>
      </c>
      <c r="Q65" s="61">
        <f t="shared" si="0"/>
        <v>2.4075549999999999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61">
        <f t="shared" si="1"/>
        <v>0</v>
      </c>
      <c r="Z65" s="49">
        <v>0</v>
      </c>
      <c r="AA65" s="64">
        <f>+'A1'!M65+'A2'!Z65+'A3'!Q65+'A3'!Y65+'A3'!Z65</f>
        <v>971.76842301477666</v>
      </c>
      <c r="AB65" s="44"/>
      <c r="AC65" s="117"/>
    </row>
    <row r="66" spans="1:29" s="11" customFormat="1" ht="17.100000000000001" customHeight="1">
      <c r="A66" s="99"/>
      <c r="B66" s="38"/>
      <c r="C66" s="25" t="s">
        <v>53</v>
      </c>
      <c r="D66" s="96">
        <v>0</v>
      </c>
      <c r="E66" s="96">
        <v>6.4619999999999999E-3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/>
      <c r="N66" s="96">
        <v>0</v>
      </c>
      <c r="O66" s="96">
        <v>0</v>
      </c>
      <c r="P66" s="96">
        <v>1.0991489999999999</v>
      </c>
      <c r="Q66" s="96">
        <f t="shared" si="0"/>
        <v>1.1056109999999999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f t="shared" si="1"/>
        <v>0</v>
      </c>
      <c r="Z66" s="96">
        <v>0</v>
      </c>
      <c r="AA66" s="64">
        <f>+'A1'!M66+'A2'!Z66+'A3'!Q66+'A3'!Y66+'A3'!Z66</f>
        <v>960.6779440147767</v>
      </c>
      <c r="AB66" s="46"/>
      <c r="AC66" s="118"/>
    </row>
    <row r="67" spans="1:29" s="7" customFormat="1" ht="17.100000000000001" customHeight="1">
      <c r="A67" s="36"/>
      <c r="B67" s="90"/>
      <c r="C67" s="25" t="s">
        <v>54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1.301944</v>
      </c>
      <c r="K67" s="57">
        <v>0</v>
      </c>
      <c r="L67" s="57">
        <v>0</v>
      </c>
      <c r="M67" s="57"/>
      <c r="N67" s="57">
        <v>0</v>
      </c>
      <c r="O67" s="57">
        <v>0</v>
      </c>
      <c r="P67" s="57">
        <v>0</v>
      </c>
      <c r="Q67" s="58">
        <f t="shared" si="0"/>
        <v>1.301944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8">
        <f t="shared" si="1"/>
        <v>0</v>
      </c>
      <c r="Z67" s="57">
        <v>0</v>
      </c>
      <c r="AA67" s="64">
        <f>+'A1'!M67+'A2'!Z67+'A3'!Q67+'A3'!Y67+'A3'!Z67</f>
        <v>11.090479</v>
      </c>
      <c r="AB67" s="43"/>
      <c r="AC67" s="31"/>
    </row>
    <row r="68" spans="1:29" s="8" customFormat="1" ht="30" customHeight="1">
      <c r="A68" s="32"/>
      <c r="B68" s="100"/>
      <c r="C68" s="24" t="s">
        <v>50</v>
      </c>
      <c r="D68" s="61">
        <f t="shared" ref="D68:J68" si="6">+SUM(D65,D56,D53)</f>
        <v>0</v>
      </c>
      <c r="E68" s="61">
        <f t="shared" si="6"/>
        <v>34.139082634669037</v>
      </c>
      <c r="F68" s="61">
        <f t="shared" si="6"/>
        <v>1568.9218846980002</v>
      </c>
      <c r="G68" s="61">
        <f t="shared" si="6"/>
        <v>0</v>
      </c>
      <c r="H68" s="61">
        <f t="shared" si="6"/>
        <v>29.105085861900424</v>
      </c>
      <c r="I68" s="61">
        <f t="shared" si="6"/>
        <v>899.01860596999779</v>
      </c>
      <c r="J68" s="61">
        <f t="shared" si="6"/>
        <v>26.859152977045941</v>
      </c>
      <c r="K68" s="61">
        <f t="shared" ref="K68:Z68" si="7">+SUM(K65,K56,K53)</f>
        <v>36.407728091999999</v>
      </c>
      <c r="L68" s="61">
        <f t="shared" si="7"/>
        <v>96.757561999999993</v>
      </c>
      <c r="M68" s="61">
        <f t="shared" si="7"/>
        <v>0</v>
      </c>
      <c r="N68" s="61">
        <f t="shared" si="7"/>
        <v>102.65233057561724</v>
      </c>
      <c r="O68" s="61">
        <f t="shared" si="7"/>
        <v>282.44846100000001</v>
      </c>
      <c r="P68" s="61">
        <f t="shared" si="7"/>
        <v>221.3410181967439</v>
      </c>
      <c r="Q68" s="61">
        <f t="shared" si="0"/>
        <v>3297.6509120059745</v>
      </c>
      <c r="R68" s="61">
        <f t="shared" si="7"/>
        <v>0</v>
      </c>
      <c r="S68" s="61">
        <f t="shared" si="7"/>
        <v>0</v>
      </c>
      <c r="T68" s="61">
        <f t="shared" si="7"/>
        <v>0</v>
      </c>
      <c r="U68" s="61">
        <f t="shared" si="7"/>
        <v>0</v>
      </c>
      <c r="V68" s="61">
        <f>+SUM(V65,V56,V53)</f>
        <v>0</v>
      </c>
      <c r="W68" s="61">
        <f t="shared" si="7"/>
        <v>0</v>
      </c>
      <c r="X68" s="61">
        <f t="shared" si="7"/>
        <v>0</v>
      </c>
      <c r="Y68" s="61">
        <f t="shared" si="1"/>
        <v>0</v>
      </c>
      <c r="Z68" s="61">
        <f t="shared" si="7"/>
        <v>5.8460710000000002</v>
      </c>
      <c r="AA68" s="64">
        <f>+'A1'!M68+'A2'!Z68+'A3'!Q68+'A3'!Y68+'A3'!Z68</f>
        <v>102762.8686571971</v>
      </c>
      <c r="AB68" s="42"/>
      <c r="AC68" s="117"/>
    </row>
    <row r="69" spans="1:29" s="11" customFormat="1" ht="17.100000000000001" customHeight="1">
      <c r="A69" s="99"/>
      <c r="B69" s="38"/>
      <c r="C69" s="39" t="s">
        <v>85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/>
      <c r="N69" s="96">
        <v>0</v>
      </c>
      <c r="O69" s="96">
        <v>0</v>
      </c>
      <c r="P69" s="96">
        <v>0</v>
      </c>
      <c r="Q69" s="96">
        <f t="shared" si="0"/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f t="shared" si="1"/>
        <v>0</v>
      </c>
      <c r="Z69" s="96">
        <v>0</v>
      </c>
      <c r="AA69" s="119">
        <f>+'A1'!M69+'A2'!Z69+'A3'!Q69+'A3'!Y69+'A3'!Z69</f>
        <v>0</v>
      </c>
      <c r="AB69" s="45"/>
      <c r="AC69" s="118"/>
    </row>
    <row r="70" spans="1:29" s="11" customFormat="1" ht="16.5" customHeight="1">
      <c r="A70" s="99"/>
      <c r="B70" s="40"/>
      <c r="C70" s="41" t="s">
        <v>86</v>
      </c>
      <c r="D70" s="102">
        <v>0</v>
      </c>
      <c r="E70" s="102">
        <v>0</v>
      </c>
      <c r="F70" s="102">
        <v>26.848260556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/>
      <c r="N70" s="102">
        <v>0</v>
      </c>
      <c r="O70" s="102">
        <v>0</v>
      </c>
      <c r="P70" s="102">
        <v>0</v>
      </c>
      <c r="Q70" s="96">
        <f t="shared" si="0"/>
        <v>26.848260556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96">
        <f t="shared" si="1"/>
        <v>0</v>
      </c>
      <c r="Z70" s="102">
        <v>0</v>
      </c>
      <c r="AA70" s="119">
        <f>+'A1'!M70+'A2'!Z70+'A3'!Q70+'A3'!Y70+'A3'!Z70</f>
        <v>116.36861644880001</v>
      </c>
      <c r="AB70" s="46"/>
      <c r="AC70" s="118"/>
    </row>
    <row r="71" spans="1:29" s="7" customFormat="1" ht="24.95" customHeight="1">
      <c r="A71" s="36"/>
      <c r="B71" s="89"/>
      <c r="C71" s="110" t="s">
        <v>56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7"/>
      <c r="S71" s="57"/>
      <c r="T71" s="57"/>
      <c r="U71" s="57"/>
      <c r="V71" s="57"/>
      <c r="W71" s="57"/>
      <c r="X71" s="57"/>
      <c r="Y71" s="58"/>
      <c r="Z71" s="57"/>
      <c r="AA71" s="53"/>
      <c r="AB71" s="47"/>
      <c r="AC71" s="31"/>
    </row>
    <row r="72" spans="1:29" s="7" customFormat="1" ht="17.100000000000001" customHeight="1">
      <c r="A72" s="36"/>
      <c r="B72" s="90"/>
      <c r="C72" s="25" t="s">
        <v>58</v>
      </c>
      <c r="D72" s="57">
        <v>0</v>
      </c>
      <c r="E72" s="57">
        <v>34.132620634669038</v>
      </c>
      <c r="F72" s="57">
        <v>832.13765102200011</v>
      </c>
      <c r="G72" s="57">
        <v>0</v>
      </c>
      <c r="H72" s="57">
        <v>29.105085861900424</v>
      </c>
      <c r="I72" s="57">
        <v>634.39655562299993</v>
      </c>
      <c r="J72" s="57">
        <v>23.07709697704594</v>
      </c>
      <c r="K72" s="57">
        <v>0</v>
      </c>
      <c r="L72" s="57">
        <v>12.769615</v>
      </c>
      <c r="M72" s="57"/>
      <c r="N72" s="57">
        <v>72.035984575617249</v>
      </c>
      <c r="O72" s="57">
        <v>281.00039500000003</v>
      </c>
      <c r="P72" s="57">
        <v>207.79162774724392</v>
      </c>
      <c r="Q72" s="58">
        <f t="shared" si="0"/>
        <v>2126.4466324414766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8">
        <f t="shared" si="1"/>
        <v>0</v>
      </c>
      <c r="Z72" s="57">
        <v>1.3633</v>
      </c>
      <c r="AA72" s="53">
        <f>+'A1'!M72+'A2'!Z72+'A3'!Q72+'A3'!Y72+'A3'!Z72</f>
        <v>86213.069172552568</v>
      </c>
      <c r="AB72" s="47"/>
      <c r="AC72" s="31"/>
    </row>
    <row r="73" spans="1:29" s="7" customFormat="1" ht="17.100000000000001" customHeight="1">
      <c r="A73" s="36"/>
      <c r="B73" s="90"/>
      <c r="C73" s="25" t="s">
        <v>59</v>
      </c>
      <c r="D73" s="57">
        <v>0</v>
      </c>
      <c r="E73" s="57">
        <v>6.4619999999999999E-3</v>
      </c>
      <c r="F73" s="57">
        <v>683.01881867999998</v>
      </c>
      <c r="G73" s="57">
        <v>0</v>
      </c>
      <c r="H73" s="57">
        <v>0</v>
      </c>
      <c r="I73" s="57">
        <v>262.51439834799777</v>
      </c>
      <c r="J73" s="57">
        <v>0</v>
      </c>
      <c r="K73" s="57">
        <v>36.407728091999999</v>
      </c>
      <c r="L73" s="57">
        <v>75.179851999999997</v>
      </c>
      <c r="M73" s="57"/>
      <c r="N73" s="57">
        <v>28.785354999999999</v>
      </c>
      <c r="O73" s="57">
        <v>1.4480659999999999</v>
      </c>
      <c r="P73" s="57">
        <v>13.555234449499999</v>
      </c>
      <c r="Q73" s="58">
        <f t="shared" si="0"/>
        <v>1100.9159145694978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8">
        <f t="shared" si="1"/>
        <v>0</v>
      </c>
      <c r="Z73" s="57">
        <v>4.4827719999999998</v>
      </c>
      <c r="AA73" s="53">
        <f>+'A1'!M73+'A2'!Z73+'A3'!Q73+'A3'!Y73+'A3'!Z73</f>
        <v>15917.006971617127</v>
      </c>
      <c r="AB73" s="47"/>
      <c r="AC73" s="31"/>
    </row>
    <row r="74" spans="1:29" s="7" customFormat="1" ht="17.100000000000001" customHeight="1">
      <c r="A74" s="36"/>
      <c r="B74" s="89"/>
      <c r="C74" s="25" t="s">
        <v>60</v>
      </c>
      <c r="D74" s="57">
        <v>0</v>
      </c>
      <c r="E74" s="57">
        <v>0</v>
      </c>
      <c r="F74" s="57">
        <v>53.765414999999997</v>
      </c>
      <c r="G74" s="57">
        <v>0</v>
      </c>
      <c r="H74" s="57">
        <v>0</v>
      </c>
      <c r="I74" s="57">
        <v>2.1076519999999999</v>
      </c>
      <c r="J74" s="57">
        <v>3.7820559999999999</v>
      </c>
      <c r="K74" s="57">
        <v>0</v>
      </c>
      <c r="L74" s="57">
        <v>8.8080949999999998</v>
      </c>
      <c r="M74" s="57"/>
      <c r="N74" s="57">
        <v>1.830991</v>
      </c>
      <c r="O74" s="57">
        <v>0</v>
      </c>
      <c r="P74" s="57">
        <v>0</v>
      </c>
      <c r="Q74" s="58">
        <f t="shared" si="0"/>
        <v>70.294208999999995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8">
        <f t="shared" si="1"/>
        <v>0</v>
      </c>
      <c r="Z74" s="57">
        <v>0</v>
      </c>
      <c r="AA74" s="53">
        <f>+'A1'!M74+'A2'!Z74+'A3'!Q74+'A3'!Y74+'A3'!Z74</f>
        <v>632.79836053405086</v>
      </c>
      <c r="AB74" s="47"/>
      <c r="AC74" s="31"/>
    </row>
    <row r="75" spans="1:29" s="8" customFormat="1" ht="30" customHeight="1">
      <c r="A75" s="32"/>
      <c r="B75" s="103"/>
      <c r="C75" s="28" t="s">
        <v>84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2"/>
      <c r="R75" s="60"/>
      <c r="S75" s="60"/>
      <c r="T75" s="60"/>
      <c r="U75" s="60"/>
      <c r="V75" s="60"/>
      <c r="W75" s="60"/>
      <c r="X75" s="60"/>
      <c r="Y75" s="62"/>
      <c r="Z75" s="60"/>
      <c r="AA75" s="53"/>
      <c r="AB75" s="42"/>
      <c r="AC75" s="117"/>
    </row>
    <row r="76" spans="1:29" s="7" customFormat="1" ht="17.100000000000001" customHeight="1">
      <c r="A76" s="36"/>
      <c r="B76" s="89"/>
      <c r="C76" s="20" t="s">
        <v>9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25.631174869238063</v>
      </c>
      <c r="K76" s="57">
        <v>0</v>
      </c>
      <c r="L76" s="57">
        <v>0</v>
      </c>
      <c r="M76" s="57"/>
      <c r="N76" s="57">
        <v>0</v>
      </c>
      <c r="O76" s="57">
        <v>0</v>
      </c>
      <c r="P76" s="57">
        <v>0</v>
      </c>
      <c r="Q76" s="58">
        <f t="shared" si="0"/>
        <v>25.631174869238063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8">
        <f t="shared" si="1"/>
        <v>0</v>
      </c>
      <c r="Z76" s="57">
        <v>0</v>
      </c>
      <c r="AA76" s="64">
        <f>+'A1'!M76+'A2'!Z76+'A3'!Q76+'A3'!Y76+'A3'!Z76</f>
        <v>2305.7840385609497</v>
      </c>
      <c r="AB76" s="43"/>
      <c r="AC76" s="31"/>
    </row>
    <row r="77" spans="1:29" s="7" customFormat="1" ht="17.100000000000001" customHeight="1">
      <c r="A77" s="36"/>
      <c r="B77" s="90"/>
      <c r="C77" s="25" t="s">
        <v>53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/>
      <c r="N77" s="57">
        <v>0</v>
      </c>
      <c r="O77" s="57">
        <v>0</v>
      </c>
      <c r="P77" s="57">
        <v>0</v>
      </c>
      <c r="Q77" s="58">
        <f t="shared" si="0"/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8">
        <f t="shared" si="1"/>
        <v>0</v>
      </c>
      <c r="Z77" s="57">
        <v>0</v>
      </c>
      <c r="AA77" s="64">
        <f>+'A1'!M77+'A2'!Z77+'A3'!Q77+'A3'!Y77+'A3'!Z77</f>
        <v>0</v>
      </c>
      <c r="AB77" s="43"/>
      <c r="AC77" s="31"/>
    </row>
    <row r="78" spans="1:29" s="7" customFormat="1" ht="17.100000000000001" customHeight="1">
      <c r="A78" s="36"/>
      <c r="B78" s="90"/>
      <c r="C78" s="25" t="s">
        <v>54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25.631174869238063</v>
      </c>
      <c r="K78" s="57">
        <v>0</v>
      </c>
      <c r="L78" s="57">
        <v>0</v>
      </c>
      <c r="M78" s="57"/>
      <c r="N78" s="57">
        <v>0</v>
      </c>
      <c r="O78" s="57">
        <v>0</v>
      </c>
      <c r="P78" s="57">
        <v>0</v>
      </c>
      <c r="Q78" s="58">
        <f t="shared" ref="Q78:Q137" si="8">+SUM(D78:P78)</f>
        <v>25.631174869238063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8">
        <f t="shared" ref="Y78:Y137" si="9">+SUM(R78:X78)</f>
        <v>0</v>
      </c>
      <c r="Z78" s="57">
        <v>0</v>
      </c>
      <c r="AA78" s="64">
        <f>+'A1'!M78+'A2'!Z78+'A3'!Q78+'A3'!Y78+'A3'!Z78</f>
        <v>2305.7840385609497</v>
      </c>
      <c r="AB78" s="43"/>
      <c r="AC78" s="31"/>
    </row>
    <row r="79" spans="1:29" s="7" customFormat="1" ht="30" customHeight="1">
      <c r="A79" s="36"/>
      <c r="B79" s="89"/>
      <c r="C79" s="20" t="s">
        <v>10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/>
      <c r="N79" s="57">
        <v>0</v>
      </c>
      <c r="O79" s="57">
        <v>0</v>
      </c>
      <c r="P79" s="57">
        <v>0</v>
      </c>
      <c r="Q79" s="58">
        <f t="shared" si="8"/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8">
        <f t="shared" si="9"/>
        <v>0</v>
      </c>
      <c r="Z79" s="57">
        <v>0</v>
      </c>
      <c r="AA79" s="53">
        <f>+'A1'!M79+'A2'!Z79+'A3'!Q79+'A3'!Y79+'A3'!Z79</f>
        <v>321.76381500000002</v>
      </c>
      <c r="AB79" s="43"/>
      <c r="AC79" s="31"/>
    </row>
    <row r="80" spans="1:29" s="7" customFormat="1" ht="17.100000000000001" customHeight="1">
      <c r="A80" s="36"/>
      <c r="B80" s="89"/>
      <c r="C80" s="25" t="s">
        <v>53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  <c r="N80" s="57">
        <v>0</v>
      </c>
      <c r="O80" s="57">
        <v>0</v>
      </c>
      <c r="P80" s="57">
        <v>0</v>
      </c>
      <c r="Q80" s="58">
        <f t="shared" si="8"/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8">
        <f t="shared" si="9"/>
        <v>0</v>
      </c>
      <c r="Z80" s="57">
        <v>0</v>
      </c>
      <c r="AA80" s="64">
        <f>+'A1'!M80+'A2'!Z80+'A3'!Q80+'A3'!Y80+'A3'!Z80</f>
        <v>0</v>
      </c>
      <c r="AB80" s="43"/>
      <c r="AC80" s="31"/>
    </row>
    <row r="81" spans="1:29" s="7" customFormat="1" ht="17.100000000000001" customHeight="1">
      <c r="A81" s="36"/>
      <c r="B81" s="89"/>
      <c r="C81" s="25" t="s">
        <v>54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/>
      <c r="N81" s="57">
        <v>0</v>
      </c>
      <c r="O81" s="57">
        <v>0</v>
      </c>
      <c r="P81" s="57">
        <v>0</v>
      </c>
      <c r="Q81" s="58">
        <f t="shared" si="8"/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8">
        <f t="shared" si="9"/>
        <v>0</v>
      </c>
      <c r="Z81" s="57">
        <v>0</v>
      </c>
      <c r="AA81" s="64">
        <f>+'A1'!M81+'A2'!Z81+'A3'!Q81+'A3'!Y81+'A3'!Z81</f>
        <v>321.76381500000002</v>
      </c>
      <c r="AB81" s="43"/>
      <c r="AC81" s="31"/>
    </row>
    <row r="82" spans="1:29" s="8" customFormat="1" ht="30" customHeight="1">
      <c r="A82" s="32"/>
      <c r="B82" s="91"/>
      <c r="C82" s="92" t="s">
        <v>75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  <c r="Q82" s="61">
        <f t="shared" si="8"/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61">
        <f t="shared" si="9"/>
        <v>0</v>
      </c>
      <c r="Z82" s="49">
        <v>0</v>
      </c>
      <c r="AA82" s="64">
        <f>+'A1'!M82+'A2'!Z82+'A3'!Q82+'A3'!Y82+'A3'!Z82</f>
        <v>145.80808500000001</v>
      </c>
      <c r="AB82" s="44"/>
      <c r="AC82" s="117"/>
    </row>
    <row r="83" spans="1:29" s="7" customFormat="1" ht="17.100000000000001" customHeight="1">
      <c r="A83" s="36"/>
      <c r="B83" s="90"/>
      <c r="C83" s="25" t="s">
        <v>61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/>
      <c r="N83" s="57">
        <v>0</v>
      </c>
      <c r="O83" s="57">
        <v>0</v>
      </c>
      <c r="P83" s="57">
        <v>0</v>
      </c>
      <c r="Q83" s="58">
        <f t="shared" si="8"/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8">
        <f t="shared" si="9"/>
        <v>0</v>
      </c>
      <c r="Z83" s="57">
        <v>0</v>
      </c>
      <c r="AA83" s="64">
        <f>+'A1'!M83+'A2'!Z83+'A3'!Q83+'A3'!Y83+'A3'!Z83</f>
        <v>0</v>
      </c>
      <c r="AB83" s="43"/>
      <c r="AC83" s="31"/>
    </row>
    <row r="84" spans="1:29" s="7" customFormat="1" ht="17.100000000000001" customHeight="1">
      <c r="A84" s="36"/>
      <c r="B84" s="90"/>
      <c r="C84" s="25" t="s">
        <v>91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/>
      <c r="N84" s="57">
        <v>0</v>
      </c>
      <c r="O84" s="57">
        <v>0</v>
      </c>
      <c r="P84" s="57">
        <v>0</v>
      </c>
      <c r="Q84" s="58">
        <f t="shared" si="8"/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8">
        <f t="shared" si="9"/>
        <v>0</v>
      </c>
      <c r="Z84" s="57">
        <v>0</v>
      </c>
      <c r="AA84" s="64">
        <f>+'A1'!M84+'A2'!Z84+'A3'!Q84+'A3'!Y84+'A3'!Z84</f>
        <v>0</v>
      </c>
      <c r="AB84" s="43"/>
      <c r="AC84" s="31"/>
    </row>
    <row r="85" spans="1:29" s="7" customFormat="1" ht="17.100000000000001" customHeight="1">
      <c r="A85" s="36"/>
      <c r="B85" s="90"/>
      <c r="C85" s="25" t="s">
        <v>76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/>
      <c r="N85" s="57">
        <v>0</v>
      </c>
      <c r="O85" s="57">
        <v>0</v>
      </c>
      <c r="P85" s="57">
        <v>0</v>
      </c>
      <c r="Q85" s="58">
        <f t="shared" si="8"/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8">
        <f t="shared" si="9"/>
        <v>0</v>
      </c>
      <c r="Z85" s="57">
        <v>0</v>
      </c>
      <c r="AA85" s="64">
        <f>+'A1'!M85+'A2'!Z85+'A3'!Q85+'A3'!Y85+'A3'!Z85</f>
        <v>175.95572999999999</v>
      </c>
      <c r="AB85" s="43"/>
      <c r="AC85" s="31"/>
    </row>
    <row r="86" spans="1:29" s="7" customFormat="1" ht="17.100000000000001" customHeight="1">
      <c r="A86" s="36"/>
      <c r="B86" s="90"/>
      <c r="C86" s="107" t="s">
        <v>47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/>
      <c r="N86" s="57">
        <v>0</v>
      </c>
      <c r="O86" s="57">
        <v>0</v>
      </c>
      <c r="P86" s="57">
        <v>0</v>
      </c>
      <c r="Q86" s="58">
        <f t="shared" si="8"/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8">
        <f t="shared" si="9"/>
        <v>0</v>
      </c>
      <c r="Z86" s="57">
        <v>0</v>
      </c>
      <c r="AA86" s="64">
        <f>+'A1'!M86+'A2'!Z86+'A3'!Q86+'A3'!Y86+'A3'!Z86</f>
        <v>0</v>
      </c>
      <c r="AB86" s="43"/>
      <c r="AC86" s="31"/>
    </row>
    <row r="87" spans="1:29" s="7" customFormat="1" ht="17.100000000000001" customHeight="1">
      <c r="A87" s="36"/>
      <c r="B87" s="90"/>
      <c r="C87" s="95" t="s">
        <v>80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>
        <f t="shared" si="8"/>
        <v>0</v>
      </c>
      <c r="R87" s="57"/>
      <c r="S87" s="57"/>
      <c r="T87" s="57"/>
      <c r="U87" s="57"/>
      <c r="V87" s="57"/>
      <c r="W87" s="57"/>
      <c r="X87" s="57"/>
      <c r="Y87" s="58">
        <f t="shared" si="9"/>
        <v>0</v>
      </c>
      <c r="Z87" s="57"/>
      <c r="AA87" s="64">
        <f>+'A1'!M87+'A2'!Z87+'A3'!Q87+'A3'!Y87+'A3'!Z87</f>
        <v>0</v>
      </c>
      <c r="AB87" s="43"/>
      <c r="AC87" s="31"/>
    </row>
    <row r="88" spans="1:29" s="8" customFormat="1" ht="24.95" customHeight="1">
      <c r="A88" s="32"/>
      <c r="B88" s="91"/>
      <c r="C88" s="24" t="s">
        <v>11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/>
      <c r="N88" s="49">
        <v>0</v>
      </c>
      <c r="O88" s="49">
        <v>0</v>
      </c>
      <c r="P88" s="49">
        <v>0</v>
      </c>
      <c r="Q88" s="61">
        <f t="shared" si="8"/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61">
        <f t="shared" si="9"/>
        <v>0</v>
      </c>
      <c r="Z88" s="49">
        <v>0</v>
      </c>
      <c r="AA88" s="64">
        <f>+'A1'!M88+'A2'!Z88+'A3'!Q88+'A3'!Y88+'A3'!Z88</f>
        <v>2.1141559999999999</v>
      </c>
      <c r="AB88" s="44"/>
      <c r="AC88" s="117"/>
    </row>
    <row r="89" spans="1:29" s="11" customFormat="1" ht="17.100000000000001" customHeight="1">
      <c r="A89" s="99"/>
      <c r="B89" s="38"/>
      <c r="C89" s="25" t="s">
        <v>53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/>
      <c r="N89" s="96">
        <v>0</v>
      </c>
      <c r="O89" s="96">
        <v>0</v>
      </c>
      <c r="P89" s="96">
        <v>0</v>
      </c>
      <c r="Q89" s="96">
        <f t="shared" si="8"/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f t="shared" si="9"/>
        <v>0</v>
      </c>
      <c r="Z89" s="96">
        <v>0</v>
      </c>
      <c r="AA89" s="64">
        <f>+'A1'!M89+'A2'!Z89+'A3'!Q89+'A3'!Y89+'A3'!Z89</f>
        <v>2.1141559999999999</v>
      </c>
      <c r="AB89" s="46"/>
      <c r="AC89" s="118"/>
    </row>
    <row r="90" spans="1:29" s="7" customFormat="1" ht="17.100000000000001" customHeight="1">
      <c r="A90" s="36"/>
      <c r="B90" s="90"/>
      <c r="C90" s="25" t="s">
        <v>54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/>
      <c r="N90" s="57">
        <v>0</v>
      </c>
      <c r="O90" s="57">
        <v>0</v>
      </c>
      <c r="P90" s="57">
        <v>0</v>
      </c>
      <c r="Q90" s="58">
        <f t="shared" si="8"/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8">
        <f t="shared" si="9"/>
        <v>0</v>
      </c>
      <c r="Z90" s="57">
        <v>0</v>
      </c>
      <c r="AA90" s="64">
        <f>+'A1'!M90+'A2'!Z90+'A3'!Q90+'A3'!Y90+'A3'!Z90</f>
        <v>0</v>
      </c>
      <c r="AB90" s="43"/>
      <c r="AC90" s="31"/>
    </row>
    <row r="91" spans="1:29" s="8" customFormat="1" ht="30" customHeight="1">
      <c r="A91" s="32"/>
      <c r="B91" s="100"/>
      <c r="C91" s="24" t="s">
        <v>44</v>
      </c>
      <c r="D91" s="61">
        <f t="shared" ref="D91:J91" si="10">+SUM(D88,D79,D76)</f>
        <v>0</v>
      </c>
      <c r="E91" s="61">
        <f t="shared" si="10"/>
        <v>0</v>
      </c>
      <c r="F91" s="61">
        <f t="shared" si="10"/>
        <v>0</v>
      </c>
      <c r="G91" s="61">
        <f t="shared" si="10"/>
        <v>0</v>
      </c>
      <c r="H91" s="61">
        <f t="shared" si="10"/>
        <v>0</v>
      </c>
      <c r="I91" s="61">
        <f t="shared" si="10"/>
        <v>0</v>
      </c>
      <c r="J91" s="61">
        <f t="shared" si="10"/>
        <v>25.631174869238063</v>
      </c>
      <c r="K91" s="61">
        <f t="shared" ref="K91:Z91" si="11">+SUM(K88,K79,K76)</f>
        <v>0</v>
      </c>
      <c r="L91" s="61">
        <f t="shared" si="11"/>
        <v>0</v>
      </c>
      <c r="M91" s="61">
        <f t="shared" si="11"/>
        <v>0</v>
      </c>
      <c r="N91" s="61">
        <f t="shared" si="11"/>
        <v>0</v>
      </c>
      <c r="O91" s="61">
        <f t="shared" si="11"/>
        <v>0</v>
      </c>
      <c r="P91" s="61">
        <f t="shared" si="11"/>
        <v>0</v>
      </c>
      <c r="Q91" s="61">
        <f t="shared" si="8"/>
        <v>25.631174869238063</v>
      </c>
      <c r="R91" s="61">
        <f t="shared" si="11"/>
        <v>0</v>
      </c>
      <c r="S91" s="61">
        <f t="shared" si="11"/>
        <v>0</v>
      </c>
      <c r="T91" s="61">
        <f t="shared" si="11"/>
        <v>0</v>
      </c>
      <c r="U91" s="61">
        <f t="shared" si="11"/>
        <v>0</v>
      </c>
      <c r="V91" s="61">
        <f>+SUM(V88,V79,V76)</f>
        <v>0</v>
      </c>
      <c r="W91" s="61">
        <f t="shared" si="11"/>
        <v>0</v>
      </c>
      <c r="X91" s="61">
        <f t="shared" si="11"/>
        <v>0</v>
      </c>
      <c r="Y91" s="61">
        <f t="shared" si="9"/>
        <v>0</v>
      </c>
      <c r="Z91" s="61">
        <f t="shared" si="11"/>
        <v>0</v>
      </c>
      <c r="AA91" s="64">
        <f>+'A1'!M91+'A2'!Z91+'A3'!Q91+'A3'!Y91+'A3'!Z91</f>
        <v>2629.6620095609496</v>
      </c>
      <c r="AB91" s="42"/>
      <c r="AC91" s="117"/>
    </row>
    <row r="92" spans="1:29" s="11" customFormat="1" ht="17.100000000000001" customHeight="1">
      <c r="A92" s="99"/>
      <c r="B92" s="38"/>
      <c r="C92" s="39" t="s">
        <v>85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/>
      <c r="N92" s="96">
        <v>0</v>
      </c>
      <c r="O92" s="96">
        <v>0</v>
      </c>
      <c r="P92" s="96">
        <v>0</v>
      </c>
      <c r="Q92" s="96">
        <f t="shared" si="8"/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f t="shared" si="9"/>
        <v>0</v>
      </c>
      <c r="Z92" s="96">
        <v>0</v>
      </c>
      <c r="AA92" s="119">
        <f>+'A1'!M92+'A2'!Z92+'A3'!Q92+'A3'!Y92+'A3'!Z92</f>
        <v>0</v>
      </c>
      <c r="AB92" s="45"/>
      <c r="AC92" s="118"/>
    </row>
    <row r="93" spans="1:29" s="11" customFormat="1" ht="17.100000000000001" customHeight="1">
      <c r="A93" s="99"/>
      <c r="B93" s="40"/>
      <c r="C93" s="41" t="s">
        <v>86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/>
      <c r="N93" s="102">
        <v>0</v>
      </c>
      <c r="O93" s="102">
        <v>0</v>
      </c>
      <c r="P93" s="102">
        <v>0</v>
      </c>
      <c r="Q93" s="96">
        <f t="shared" si="8"/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96">
        <f t="shared" si="9"/>
        <v>0</v>
      </c>
      <c r="Z93" s="102">
        <v>0</v>
      </c>
      <c r="AA93" s="119">
        <f>+'A1'!M93+'A2'!Z93+'A3'!Q93+'A3'!Y93+'A3'!Z93</f>
        <v>0</v>
      </c>
      <c r="AB93" s="46"/>
      <c r="AC93" s="118"/>
    </row>
    <row r="94" spans="1:29" s="8" customFormat="1" ht="24.95" customHeight="1">
      <c r="A94" s="32"/>
      <c r="B94" s="103"/>
      <c r="C94" s="28" t="s">
        <v>20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2"/>
      <c r="R94" s="60"/>
      <c r="S94" s="60"/>
      <c r="T94" s="60"/>
      <c r="U94" s="60"/>
      <c r="V94" s="60"/>
      <c r="W94" s="60"/>
      <c r="X94" s="60"/>
      <c r="Y94" s="62"/>
      <c r="Z94" s="60"/>
      <c r="AA94" s="53"/>
      <c r="AB94" s="42"/>
      <c r="AC94" s="117"/>
    </row>
    <row r="95" spans="1:29" s="8" customFormat="1" ht="30" customHeight="1">
      <c r="A95" s="32"/>
      <c r="B95" s="103"/>
      <c r="C95" s="28" t="s">
        <v>16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2"/>
      <c r="R95" s="60"/>
      <c r="S95" s="60"/>
      <c r="T95" s="60"/>
      <c r="U95" s="60"/>
      <c r="V95" s="60"/>
      <c r="W95" s="60"/>
      <c r="X95" s="60"/>
      <c r="Y95" s="62"/>
      <c r="Z95" s="60"/>
      <c r="AA95" s="53"/>
      <c r="AB95" s="42"/>
      <c r="AC95" s="117"/>
    </row>
    <row r="96" spans="1:29" s="7" customFormat="1" ht="17.100000000000001" customHeight="1">
      <c r="A96" s="36"/>
      <c r="B96" s="89"/>
      <c r="C96" s="20" t="s">
        <v>9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25.880127000000002</v>
      </c>
      <c r="L96" s="57">
        <v>0</v>
      </c>
      <c r="M96" s="57"/>
      <c r="N96" s="57">
        <v>0</v>
      </c>
      <c r="O96" s="57">
        <v>0</v>
      </c>
      <c r="P96" s="57">
        <v>0</v>
      </c>
      <c r="Q96" s="58">
        <f t="shared" si="8"/>
        <v>25.880127000000002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8">
        <f t="shared" si="9"/>
        <v>0</v>
      </c>
      <c r="Z96" s="57">
        <v>0</v>
      </c>
      <c r="AA96" s="64">
        <f>+'A1'!M96+'A2'!Z96+'A3'!Q96+'A3'!Y96+'A3'!Z96</f>
        <v>464.84872244425725</v>
      </c>
      <c r="AB96" s="43"/>
      <c r="AC96" s="31"/>
    </row>
    <row r="97" spans="1:30" s="7" customFormat="1" ht="17.100000000000001" customHeight="1">
      <c r="A97" s="36"/>
      <c r="B97" s="90"/>
      <c r="C97" s="25" t="s">
        <v>53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/>
      <c r="N97" s="57">
        <v>0</v>
      </c>
      <c r="O97" s="57">
        <v>0</v>
      </c>
      <c r="P97" s="57">
        <v>0</v>
      </c>
      <c r="Q97" s="58">
        <f t="shared" si="8"/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8">
        <f t="shared" si="9"/>
        <v>0</v>
      </c>
      <c r="Z97" s="57">
        <v>0</v>
      </c>
      <c r="AA97" s="64">
        <f>+'A1'!M97+'A2'!Z97+'A3'!Q97+'A3'!Y97+'A3'!Z97</f>
        <v>6.1326309999999999</v>
      </c>
      <c r="AB97" s="43"/>
      <c r="AC97" s="31"/>
    </row>
    <row r="98" spans="1:30" s="7" customFormat="1" ht="17.100000000000001" customHeight="1">
      <c r="A98" s="36"/>
      <c r="B98" s="90"/>
      <c r="C98" s="25" t="s">
        <v>54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25.880127000000002</v>
      </c>
      <c r="L98" s="57">
        <v>0</v>
      </c>
      <c r="M98" s="57"/>
      <c r="N98" s="57">
        <v>0</v>
      </c>
      <c r="O98" s="57">
        <v>0</v>
      </c>
      <c r="P98" s="57">
        <v>0</v>
      </c>
      <c r="Q98" s="58">
        <f t="shared" si="8"/>
        <v>25.880127000000002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8">
        <f t="shared" si="9"/>
        <v>0</v>
      </c>
      <c r="Z98" s="57">
        <v>0</v>
      </c>
      <c r="AA98" s="64">
        <f>+'A1'!M98+'A2'!Z98+'A3'!Q98+'A3'!Y98+'A3'!Z98</f>
        <v>458.71609144425724</v>
      </c>
      <c r="AB98" s="43"/>
      <c r="AC98" s="31"/>
    </row>
    <row r="99" spans="1:30" s="7" customFormat="1" ht="30" customHeight="1">
      <c r="A99" s="36"/>
      <c r="B99" s="89"/>
      <c r="C99" s="20" t="s">
        <v>10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/>
      <c r="N99" s="57">
        <v>0</v>
      </c>
      <c r="O99" s="57">
        <v>0</v>
      </c>
      <c r="P99" s="57">
        <v>0</v>
      </c>
      <c r="Q99" s="58">
        <f t="shared" si="8"/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8">
        <f t="shared" si="9"/>
        <v>0</v>
      </c>
      <c r="Z99" s="57">
        <v>0</v>
      </c>
      <c r="AA99" s="64">
        <f>+'A1'!M99+'A2'!Z99+'A3'!Q99+'A3'!Y99+'A3'!Z99</f>
        <v>86.812033923366712</v>
      </c>
      <c r="AB99" s="43"/>
      <c r="AC99" s="31"/>
    </row>
    <row r="100" spans="1:30" s="7" customFormat="1" ht="17.100000000000001" customHeight="1">
      <c r="A100" s="36"/>
      <c r="B100" s="89"/>
      <c r="C100" s="25" t="s">
        <v>53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/>
      <c r="N100" s="57">
        <v>0</v>
      </c>
      <c r="O100" s="57">
        <v>0</v>
      </c>
      <c r="P100" s="57">
        <v>0</v>
      </c>
      <c r="Q100" s="58">
        <f t="shared" si="8"/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8">
        <f t="shared" si="9"/>
        <v>0</v>
      </c>
      <c r="Z100" s="57">
        <v>0</v>
      </c>
      <c r="AA100" s="64">
        <f>+'A1'!M100+'A2'!Z100+'A3'!Q100+'A3'!Y100+'A3'!Z100</f>
        <v>63.724884923366716</v>
      </c>
      <c r="AB100" s="43"/>
      <c r="AC100" s="31"/>
    </row>
    <row r="101" spans="1:30" s="7" customFormat="1" ht="17.100000000000001" customHeight="1">
      <c r="A101" s="36"/>
      <c r="B101" s="89"/>
      <c r="C101" s="25" t="s">
        <v>54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/>
      <c r="N101" s="57">
        <v>0</v>
      </c>
      <c r="O101" s="57">
        <v>0</v>
      </c>
      <c r="P101" s="57">
        <v>0</v>
      </c>
      <c r="Q101" s="58">
        <f t="shared" si="8"/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8">
        <f t="shared" si="9"/>
        <v>0</v>
      </c>
      <c r="Z101" s="57">
        <v>0</v>
      </c>
      <c r="AA101" s="64">
        <f>+'A1'!M101+'A2'!Z101+'A3'!Q101+'A3'!Y101+'A3'!Z101</f>
        <v>23.087148999999997</v>
      </c>
      <c r="AB101" s="43"/>
      <c r="AC101" s="31"/>
    </row>
    <row r="102" spans="1:30" s="8" customFormat="1" ht="30" customHeight="1">
      <c r="A102" s="32"/>
      <c r="B102" s="91"/>
      <c r="C102" s="92" t="s">
        <v>75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/>
      <c r="N102" s="49">
        <v>0</v>
      </c>
      <c r="O102" s="49">
        <v>0</v>
      </c>
      <c r="P102" s="49">
        <v>0</v>
      </c>
      <c r="Q102" s="61">
        <f t="shared" si="8"/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61">
        <f t="shared" si="9"/>
        <v>0</v>
      </c>
      <c r="Z102" s="49">
        <v>0</v>
      </c>
      <c r="AA102" s="64">
        <f>+'A1'!M102+'A2'!Z102+'A3'!Q102+'A3'!Y102+'A3'!Z102</f>
        <v>26.002671923366698</v>
      </c>
      <c r="AB102" s="44"/>
      <c r="AC102" s="117"/>
    </row>
    <row r="103" spans="1:30" s="7" customFormat="1" ht="17.100000000000001" customHeight="1">
      <c r="A103" s="36"/>
      <c r="B103" s="90"/>
      <c r="C103" s="25" t="s">
        <v>61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/>
      <c r="N103" s="57">
        <v>0</v>
      </c>
      <c r="O103" s="57">
        <v>0</v>
      </c>
      <c r="P103" s="57">
        <v>0</v>
      </c>
      <c r="Q103" s="58">
        <f t="shared" si="8"/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8">
        <f t="shared" si="9"/>
        <v>0</v>
      </c>
      <c r="Z103" s="57">
        <v>0</v>
      </c>
      <c r="AA103" s="64">
        <f>+'A1'!M103+'A2'!Z103+'A3'!Q103+'A3'!Y103+'A3'!Z103</f>
        <v>0</v>
      </c>
      <c r="AB103" s="43"/>
      <c r="AC103" s="31"/>
    </row>
    <row r="104" spans="1:30" s="7" customFormat="1" ht="17.100000000000001" customHeight="1">
      <c r="A104" s="36"/>
      <c r="B104" s="90"/>
      <c r="C104" s="25" t="s">
        <v>91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/>
      <c r="N104" s="57">
        <v>0</v>
      </c>
      <c r="O104" s="57">
        <v>0</v>
      </c>
      <c r="P104" s="57">
        <v>0</v>
      </c>
      <c r="Q104" s="58">
        <f t="shared" si="8"/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8">
        <f t="shared" si="9"/>
        <v>0</v>
      </c>
      <c r="Z104" s="57">
        <v>0</v>
      </c>
      <c r="AA104" s="64">
        <f>+'A1'!M104+'A2'!Z104+'A3'!Q104+'A3'!Y104+'A3'!Z104</f>
        <v>0</v>
      </c>
      <c r="AB104" s="43"/>
      <c r="AC104" s="31"/>
    </row>
    <row r="105" spans="1:30" s="7" customFormat="1" ht="17.100000000000001" customHeight="1">
      <c r="A105" s="36"/>
      <c r="B105" s="90"/>
      <c r="C105" s="25" t="s">
        <v>76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/>
      <c r="N105" s="57">
        <v>0</v>
      </c>
      <c r="O105" s="57">
        <v>0</v>
      </c>
      <c r="P105" s="57">
        <v>0</v>
      </c>
      <c r="Q105" s="58">
        <f t="shared" si="8"/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8">
        <f t="shared" si="9"/>
        <v>0</v>
      </c>
      <c r="Z105" s="57">
        <v>0</v>
      </c>
      <c r="AA105" s="64">
        <f>+'A1'!M105+'A2'!Z105+'A3'!Q105+'A3'!Y105+'A3'!Z105</f>
        <v>0</v>
      </c>
      <c r="AB105" s="43"/>
      <c r="AC105" s="31"/>
    </row>
    <row r="106" spans="1:30" s="7" customFormat="1" ht="17.100000000000001" customHeight="1">
      <c r="A106" s="36"/>
      <c r="B106" s="90"/>
      <c r="C106" s="107" t="s">
        <v>47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/>
      <c r="N106" s="57">
        <v>0</v>
      </c>
      <c r="O106" s="57">
        <v>0</v>
      </c>
      <c r="P106" s="57">
        <v>0</v>
      </c>
      <c r="Q106" s="58">
        <f t="shared" si="8"/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8">
        <f t="shared" si="9"/>
        <v>0</v>
      </c>
      <c r="Z106" s="57">
        <v>0</v>
      </c>
      <c r="AA106" s="64">
        <f>+'A1'!M106+'A2'!Z106+'A3'!Q106+'A3'!Y106+'A3'!Z106</f>
        <v>60.809361999999986</v>
      </c>
      <c r="AB106" s="43"/>
      <c r="AC106" s="31"/>
    </row>
    <row r="107" spans="1:30" s="7" customFormat="1" ht="17.100000000000001" customHeight="1">
      <c r="A107" s="36"/>
      <c r="B107" s="90"/>
      <c r="C107" s="95" t="s">
        <v>80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>
        <f t="shared" si="8"/>
        <v>0</v>
      </c>
      <c r="R107" s="57"/>
      <c r="S107" s="57"/>
      <c r="T107" s="57"/>
      <c r="U107" s="57"/>
      <c r="V107" s="57"/>
      <c r="W107" s="57"/>
      <c r="X107" s="57"/>
      <c r="Y107" s="58">
        <f t="shared" si="9"/>
        <v>0</v>
      </c>
      <c r="Z107" s="57"/>
      <c r="AA107" s="64">
        <f>+'A1'!M107+'A2'!Z107+'A3'!Q107+'A3'!Y107+'A3'!Z107</f>
        <v>0</v>
      </c>
      <c r="AB107" s="43"/>
      <c r="AC107" s="31"/>
    </row>
    <row r="108" spans="1:30" s="8" customFormat="1" ht="24.95" customHeight="1">
      <c r="A108" s="32"/>
      <c r="B108" s="91"/>
      <c r="C108" s="24" t="s">
        <v>11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/>
      <c r="N108" s="49">
        <v>0</v>
      </c>
      <c r="O108" s="49">
        <v>0</v>
      </c>
      <c r="P108" s="49">
        <v>0</v>
      </c>
      <c r="Q108" s="61">
        <f t="shared" si="8"/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61">
        <f t="shared" si="9"/>
        <v>0</v>
      </c>
      <c r="Z108" s="49">
        <v>0</v>
      </c>
      <c r="AA108" s="64">
        <f>+'A1'!M108+'A2'!Z108+'A3'!Q108+'A3'!Y108+'A3'!Z108</f>
        <v>200.90453749996112</v>
      </c>
      <c r="AB108" s="44"/>
      <c r="AC108" s="117"/>
    </row>
    <row r="109" spans="1:30" s="11" customFormat="1" ht="17.100000000000001" customHeight="1">
      <c r="A109" s="99"/>
      <c r="B109" s="38"/>
      <c r="C109" s="25" t="s">
        <v>53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/>
      <c r="N109" s="96">
        <v>0</v>
      </c>
      <c r="O109" s="96">
        <v>0</v>
      </c>
      <c r="P109" s="96">
        <v>0</v>
      </c>
      <c r="Q109" s="96">
        <f t="shared" si="8"/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f t="shared" si="9"/>
        <v>0</v>
      </c>
      <c r="Z109" s="96">
        <v>0</v>
      </c>
      <c r="AA109" s="64">
        <f>+'A1'!M109+'A2'!Z109+'A3'!Q109+'A3'!Y109+'A3'!Z109</f>
        <v>198.35252349996114</v>
      </c>
      <c r="AB109" s="46"/>
      <c r="AC109" s="118"/>
      <c r="AD109" s="7"/>
    </row>
    <row r="110" spans="1:30" s="7" customFormat="1" ht="17.100000000000001" customHeight="1">
      <c r="A110" s="36"/>
      <c r="B110" s="90"/>
      <c r="C110" s="25" t="s">
        <v>54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/>
      <c r="N110" s="57">
        <v>0</v>
      </c>
      <c r="O110" s="57">
        <v>0</v>
      </c>
      <c r="P110" s="57">
        <v>0</v>
      </c>
      <c r="Q110" s="58">
        <f t="shared" si="8"/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8">
        <f t="shared" si="9"/>
        <v>0</v>
      </c>
      <c r="Z110" s="57">
        <v>0</v>
      </c>
      <c r="AA110" s="64">
        <f>+'A1'!M110+'A2'!Z110+'A3'!Q110+'A3'!Y110+'A3'!Z110</f>
        <v>2.5520140000000002</v>
      </c>
      <c r="AB110" s="43"/>
      <c r="AC110" s="31"/>
    </row>
    <row r="111" spans="1:30" s="8" customFormat="1" ht="30" customHeight="1">
      <c r="A111" s="32"/>
      <c r="B111" s="100"/>
      <c r="C111" s="24" t="s">
        <v>45</v>
      </c>
      <c r="D111" s="61">
        <f t="shared" ref="D111:J111" si="12">+SUM(D108,D99,D96)</f>
        <v>0</v>
      </c>
      <c r="E111" s="61">
        <f t="shared" si="12"/>
        <v>0</v>
      </c>
      <c r="F111" s="61">
        <f t="shared" si="12"/>
        <v>0</v>
      </c>
      <c r="G111" s="61">
        <f t="shared" si="12"/>
        <v>0</v>
      </c>
      <c r="H111" s="61">
        <f t="shared" si="12"/>
        <v>0</v>
      </c>
      <c r="I111" s="61">
        <f t="shared" si="12"/>
        <v>0</v>
      </c>
      <c r="J111" s="61">
        <f t="shared" si="12"/>
        <v>0</v>
      </c>
      <c r="K111" s="61">
        <f t="shared" ref="K111:Z111" si="13">+SUM(K108,K99,K96)</f>
        <v>25.880127000000002</v>
      </c>
      <c r="L111" s="61">
        <f t="shared" si="13"/>
        <v>0</v>
      </c>
      <c r="M111" s="61">
        <f t="shared" si="13"/>
        <v>0</v>
      </c>
      <c r="N111" s="61">
        <f t="shared" si="13"/>
        <v>0</v>
      </c>
      <c r="O111" s="61">
        <f t="shared" si="13"/>
        <v>0</v>
      </c>
      <c r="P111" s="61">
        <f t="shared" si="13"/>
        <v>0</v>
      </c>
      <c r="Q111" s="61">
        <f t="shared" si="8"/>
        <v>25.880127000000002</v>
      </c>
      <c r="R111" s="61">
        <f t="shared" si="13"/>
        <v>0</v>
      </c>
      <c r="S111" s="61">
        <f t="shared" si="13"/>
        <v>0</v>
      </c>
      <c r="T111" s="61">
        <f t="shared" si="13"/>
        <v>0</v>
      </c>
      <c r="U111" s="61">
        <f t="shared" si="13"/>
        <v>0</v>
      </c>
      <c r="V111" s="61">
        <f>+SUM(V108,V99,V96)</f>
        <v>0</v>
      </c>
      <c r="W111" s="61">
        <f t="shared" si="13"/>
        <v>0</v>
      </c>
      <c r="X111" s="61">
        <f t="shared" si="13"/>
        <v>0</v>
      </c>
      <c r="Y111" s="61">
        <f t="shared" si="9"/>
        <v>0</v>
      </c>
      <c r="Z111" s="61">
        <f t="shared" si="13"/>
        <v>0</v>
      </c>
      <c r="AA111" s="64">
        <f>+'A1'!M111+'A2'!Z111+'A3'!Q111+'A3'!Y111+'A3'!Z111</f>
        <v>752.56529386758496</v>
      </c>
      <c r="AB111" s="42"/>
      <c r="AC111" s="117"/>
    </row>
    <row r="112" spans="1:30" s="11" customFormat="1" ht="17.100000000000001" customHeight="1">
      <c r="A112" s="99"/>
      <c r="B112" s="38"/>
      <c r="C112" s="39" t="s">
        <v>85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/>
      <c r="N112" s="96">
        <v>0</v>
      </c>
      <c r="O112" s="96">
        <v>0</v>
      </c>
      <c r="P112" s="96">
        <v>0</v>
      </c>
      <c r="Q112" s="96">
        <f t="shared" si="8"/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f t="shared" si="9"/>
        <v>0</v>
      </c>
      <c r="Z112" s="96">
        <v>0</v>
      </c>
      <c r="AA112" s="119">
        <f>+'A1'!M112+'A2'!Z112+'A3'!Q112+'A3'!Y112+'A3'!Z112</f>
        <v>0</v>
      </c>
      <c r="AB112" s="45"/>
      <c r="AC112" s="118"/>
    </row>
    <row r="113" spans="1:29" s="11" customFormat="1" ht="17.100000000000001" customHeight="1">
      <c r="A113" s="99"/>
      <c r="B113" s="40"/>
      <c r="C113" s="41" t="s">
        <v>86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/>
      <c r="N113" s="102">
        <v>0</v>
      </c>
      <c r="O113" s="102">
        <v>0</v>
      </c>
      <c r="P113" s="102">
        <v>0</v>
      </c>
      <c r="Q113" s="96">
        <f t="shared" si="8"/>
        <v>0</v>
      </c>
      <c r="R113" s="102">
        <v>0</v>
      </c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96">
        <f t="shared" si="9"/>
        <v>0</v>
      </c>
      <c r="Z113" s="102">
        <v>0</v>
      </c>
      <c r="AA113" s="119">
        <f>+'A1'!M113+'A2'!Z113+'A3'!Q113+'A3'!Y113+'A3'!Z113</f>
        <v>0</v>
      </c>
      <c r="AB113" s="46"/>
      <c r="AC113" s="118"/>
    </row>
    <row r="114" spans="1:29" s="8" customFormat="1" ht="30" customHeight="1">
      <c r="A114" s="32"/>
      <c r="B114" s="103"/>
      <c r="C114" s="28" t="s">
        <v>17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2"/>
      <c r="R114" s="60"/>
      <c r="S114" s="60"/>
      <c r="T114" s="60"/>
      <c r="U114" s="60"/>
      <c r="V114" s="60"/>
      <c r="W114" s="60"/>
      <c r="X114" s="60"/>
      <c r="Y114" s="62"/>
      <c r="Z114" s="60"/>
      <c r="AA114" s="53"/>
      <c r="AB114" s="42"/>
      <c r="AC114" s="117"/>
    </row>
    <row r="115" spans="1:29" s="7" customFormat="1" ht="17.100000000000001" customHeight="1">
      <c r="A115" s="36"/>
      <c r="B115" s="89"/>
      <c r="C115" s="20" t="s">
        <v>9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32.566006000000002</v>
      </c>
      <c r="L115" s="57">
        <v>0</v>
      </c>
      <c r="M115" s="57"/>
      <c r="N115" s="57">
        <v>0</v>
      </c>
      <c r="O115" s="57">
        <v>0</v>
      </c>
      <c r="P115" s="57">
        <v>0</v>
      </c>
      <c r="Q115" s="58">
        <f t="shared" si="8"/>
        <v>32.566006000000002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8">
        <f t="shared" si="9"/>
        <v>0</v>
      </c>
      <c r="Z115" s="57">
        <v>0</v>
      </c>
      <c r="AA115" s="64">
        <f>+'A1'!M115+'A2'!Z115+'A3'!Q115+'A3'!Y115+'A3'!Z115</f>
        <v>403.21047434412782</v>
      </c>
      <c r="AB115" s="43"/>
      <c r="AC115" s="31"/>
    </row>
    <row r="116" spans="1:29" s="7" customFormat="1" ht="17.100000000000001" customHeight="1">
      <c r="A116" s="36"/>
      <c r="B116" s="90"/>
      <c r="C116" s="25" t="s">
        <v>53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/>
      <c r="N116" s="57">
        <v>0</v>
      </c>
      <c r="O116" s="57">
        <v>0</v>
      </c>
      <c r="P116" s="57">
        <v>0</v>
      </c>
      <c r="Q116" s="58">
        <f t="shared" si="8"/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8">
        <f t="shared" si="9"/>
        <v>0</v>
      </c>
      <c r="Z116" s="57">
        <v>0</v>
      </c>
      <c r="AA116" s="64">
        <f>+'A1'!M116+'A2'!Z116+'A3'!Q116+'A3'!Y116+'A3'!Z116</f>
        <v>24.377966000000001</v>
      </c>
      <c r="AB116" s="43"/>
      <c r="AC116" s="31"/>
    </row>
    <row r="117" spans="1:29" s="7" customFormat="1" ht="17.100000000000001" customHeight="1">
      <c r="A117" s="36"/>
      <c r="B117" s="90"/>
      <c r="C117" s="25" t="s">
        <v>54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32.566006000000002</v>
      </c>
      <c r="L117" s="57">
        <v>0</v>
      </c>
      <c r="M117" s="57"/>
      <c r="N117" s="57">
        <v>0</v>
      </c>
      <c r="O117" s="57">
        <v>0</v>
      </c>
      <c r="P117" s="57">
        <v>0</v>
      </c>
      <c r="Q117" s="58">
        <f t="shared" si="8"/>
        <v>32.566006000000002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8">
        <f t="shared" si="9"/>
        <v>0</v>
      </c>
      <c r="Z117" s="57">
        <v>0</v>
      </c>
      <c r="AA117" s="64">
        <f>+'A1'!M117+'A2'!Z117+'A3'!Q117+'A3'!Y117+'A3'!Z117</f>
        <v>378.8325083441278</v>
      </c>
      <c r="AB117" s="43"/>
      <c r="AC117" s="31"/>
    </row>
    <row r="118" spans="1:29" s="7" customFormat="1" ht="30" customHeight="1">
      <c r="A118" s="36"/>
      <c r="B118" s="89"/>
      <c r="C118" s="20" t="s">
        <v>10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/>
      <c r="N118" s="57">
        <v>0</v>
      </c>
      <c r="O118" s="57">
        <v>0</v>
      </c>
      <c r="P118" s="57">
        <v>0</v>
      </c>
      <c r="Q118" s="58">
        <f t="shared" si="8"/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8">
        <f t="shared" si="9"/>
        <v>0</v>
      </c>
      <c r="Z118" s="57">
        <v>0</v>
      </c>
      <c r="AA118" s="64">
        <f>+'A1'!M118+'A2'!Z118+'A3'!Q118+'A3'!Y118+'A3'!Z118</f>
        <v>97.712684602857522</v>
      </c>
      <c r="AB118" s="43"/>
      <c r="AC118" s="31"/>
    </row>
    <row r="119" spans="1:29" s="7" customFormat="1" ht="17.100000000000001" customHeight="1">
      <c r="A119" s="36"/>
      <c r="B119" s="89"/>
      <c r="C119" s="25" t="s">
        <v>53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/>
      <c r="N119" s="57">
        <v>0</v>
      </c>
      <c r="O119" s="57">
        <v>0</v>
      </c>
      <c r="P119" s="57">
        <v>0</v>
      </c>
      <c r="Q119" s="58">
        <f t="shared" si="8"/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8">
        <f t="shared" si="9"/>
        <v>0</v>
      </c>
      <c r="Z119" s="57">
        <v>0</v>
      </c>
      <c r="AA119" s="64">
        <f>+'A1'!M119+'A2'!Z119+'A3'!Q119+'A3'!Y119+'A3'!Z119</f>
        <v>34.80439760285752</v>
      </c>
      <c r="AB119" s="43"/>
      <c r="AC119" s="31"/>
    </row>
    <row r="120" spans="1:29" s="7" customFormat="1" ht="17.100000000000001" customHeight="1">
      <c r="A120" s="36"/>
      <c r="B120" s="89"/>
      <c r="C120" s="25" t="s">
        <v>54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/>
      <c r="N120" s="57">
        <v>0</v>
      </c>
      <c r="O120" s="57">
        <v>0</v>
      </c>
      <c r="P120" s="57">
        <v>0</v>
      </c>
      <c r="Q120" s="58">
        <f t="shared" si="8"/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8">
        <f t="shared" si="9"/>
        <v>0</v>
      </c>
      <c r="Z120" s="57">
        <v>0</v>
      </c>
      <c r="AA120" s="64">
        <f>+'A1'!M120+'A2'!Z120+'A3'!Q120+'A3'!Y120+'A3'!Z120</f>
        <v>62.908286999999994</v>
      </c>
      <c r="AB120" s="43"/>
      <c r="AC120" s="31"/>
    </row>
    <row r="121" spans="1:29" s="7" customFormat="1" ht="17.100000000000001" customHeight="1">
      <c r="A121" s="36"/>
      <c r="B121" s="90"/>
      <c r="C121" s="92" t="s">
        <v>75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/>
      <c r="N121" s="57">
        <v>0</v>
      </c>
      <c r="O121" s="57">
        <v>0</v>
      </c>
      <c r="P121" s="57">
        <v>0</v>
      </c>
      <c r="Q121" s="58">
        <f t="shared" si="8"/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8">
        <f t="shared" si="9"/>
        <v>0</v>
      </c>
      <c r="Z121" s="57">
        <v>0</v>
      </c>
      <c r="AA121" s="64">
        <f>+'A1'!M121+'A2'!Z121+'A3'!Q121+'A3'!Y121+'A3'!Z121</f>
        <v>89.089569602857523</v>
      </c>
      <c r="AB121" s="43"/>
      <c r="AC121" s="31"/>
    </row>
    <row r="122" spans="1:29" s="7" customFormat="1" ht="17.100000000000001" customHeight="1">
      <c r="A122" s="36"/>
      <c r="B122" s="90"/>
      <c r="C122" s="25" t="s">
        <v>61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/>
      <c r="N122" s="57">
        <v>0</v>
      </c>
      <c r="O122" s="57">
        <v>0</v>
      </c>
      <c r="P122" s="57">
        <v>0</v>
      </c>
      <c r="Q122" s="58">
        <f t="shared" si="8"/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8">
        <f t="shared" si="9"/>
        <v>0</v>
      </c>
      <c r="Z122" s="57">
        <v>0</v>
      </c>
      <c r="AA122" s="64">
        <f>+'A1'!M122+'A2'!Z122+'A3'!Q122+'A3'!Y122+'A3'!Z122</f>
        <v>0</v>
      </c>
      <c r="AB122" s="43"/>
      <c r="AC122" s="31"/>
    </row>
    <row r="123" spans="1:29" s="7" customFormat="1" ht="17.100000000000001" customHeight="1">
      <c r="A123" s="36"/>
      <c r="B123" s="90"/>
      <c r="C123" s="25" t="s">
        <v>91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/>
      <c r="N123" s="57">
        <v>0</v>
      </c>
      <c r="O123" s="57">
        <v>0</v>
      </c>
      <c r="P123" s="57">
        <v>0</v>
      </c>
      <c r="Q123" s="58">
        <f t="shared" si="8"/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8">
        <f t="shared" si="9"/>
        <v>0</v>
      </c>
      <c r="Z123" s="57">
        <v>0</v>
      </c>
      <c r="AA123" s="64">
        <f>+'A1'!M123+'A2'!Z123+'A3'!Q123+'A3'!Y123+'A3'!Z123</f>
        <v>0</v>
      </c>
      <c r="AB123" s="43"/>
      <c r="AC123" s="31"/>
    </row>
    <row r="124" spans="1:29" s="7" customFormat="1" ht="17.100000000000001" customHeight="1">
      <c r="A124" s="36"/>
      <c r="B124" s="90"/>
      <c r="C124" s="25" t="s">
        <v>76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/>
      <c r="N124" s="57">
        <v>0</v>
      </c>
      <c r="O124" s="57">
        <v>0</v>
      </c>
      <c r="P124" s="57">
        <v>0</v>
      </c>
      <c r="Q124" s="58">
        <f t="shared" si="8"/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8">
        <f t="shared" si="9"/>
        <v>0</v>
      </c>
      <c r="Z124" s="57">
        <v>0</v>
      </c>
      <c r="AA124" s="64">
        <f>+'A1'!M124+'A2'!Z124+'A3'!Q124+'A3'!Y124+'A3'!Z124</f>
        <v>0</v>
      </c>
      <c r="AB124" s="43"/>
      <c r="AC124" s="31"/>
    </row>
    <row r="125" spans="1:29" s="7" customFormat="1" ht="17.100000000000001" customHeight="1">
      <c r="A125" s="36"/>
      <c r="B125" s="90"/>
      <c r="C125" s="107" t="s">
        <v>47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/>
      <c r="N125" s="57">
        <v>0</v>
      </c>
      <c r="O125" s="57">
        <v>0</v>
      </c>
      <c r="P125" s="57">
        <v>0</v>
      </c>
      <c r="Q125" s="58">
        <f t="shared" si="8"/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8">
        <f t="shared" si="9"/>
        <v>0</v>
      </c>
      <c r="Z125" s="57">
        <v>0</v>
      </c>
      <c r="AA125" s="64">
        <f>+'A1'!M125+'A2'!Z125+'A3'!Q125+'A3'!Y125+'A3'!Z125</f>
        <v>8.6231150000000003</v>
      </c>
      <c r="AB125" s="43"/>
      <c r="AC125" s="31"/>
    </row>
    <row r="126" spans="1:29" s="7" customFormat="1" ht="17.100000000000001" customHeight="1">
      <c r="A126" s="36"/>
      <c r="B126" s="90"/>
      <c r="C126" s="95" t="s">
        <v>80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8">
        <f t="shared" si="8"/>
        <v>0</v>
      </c>
      <c r="R126" s="57"/>
      <c r="S126" s="57"/>
      <c r="T126" s="57"/>
      <c r="U126" s="57"/>
      <c r="V126" s="57"/>
      <c r="W126" s="57"/>
      <c r="X126" s="57"/>
      <c r="Y126" s="58">
        <f t="shared" si="9"/>
        <v>0</v>
      </c>
      <c r="Z126" s="57"/>
      <c r="AA126" s="64">
        <f>+'A1'!M126+'A2'!Z126+'A3'!Q126+'A3'!Y126+'A3'!Z126</f>
        <v>0</v>
      </c>
      <c r="AB126" s="43"/>
      <c r="AC126" s="31"/>
    </row>
    <row r="127" spans="1:29" s="8" customFormat="1" ht="24.95" customHeight="1">
      <c r="A127" s="32"/>
      <c r="B127" s="91"/>
      <c r="C127" s="24" t="s">
        <v>11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/>
      <c r="N127" s="49">
        <v>0</v>
      </c>
      <c r="O127" s="49">
        <v>0</v>
      </c>
      <c r="P127" s="49">
        <v>0</v>
      </c>
      <c r="Q127" s="61">
        <f t="shared" si="8"/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61">
        <f t="shared" si="9"/>
        <v>0</v>
      </c>
      <c r="Z127" s="49">
        <v>0</v>
      </c>
      <c r="AA127" s="64">
        <f>+'A1'!M127+'A2'!Z127+'A3'!Q127+'A3'!Y127+'A3'!Z127</f>
        <v>226.98527968105461</v>
      </c>
      <c r="AB127" s="44"/>
      <c r="AC127" s="117"/>
    </row>
    <row r="128" spans="1:29" s="11" customFormat="1" ht="17.100000000000001" customHeight="1">
      <c r="A128" s="99"/>
      <c r="B128" s="38"/>
      <c r="C128" s="25" t="s">
        <v>53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/>
      <c r="N128" s="96">
        <v>0</v>
      </c>
      <c r="O128" s="96">
        <v>0</v>
      </c>
      <c r="P128" s="96">
        <v>0</v>
      </c>
      <c r="Q128" s="96">
        <f t="shared" si="8"/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f t="shared" si="9"/>
        <v>0</v>
      </c>
      <c r="Z128" s="96">
        <v>0</v>
      </c>
      <c r="AA128" s="64">
        <f>+'A1'!M128+'A2'!Z128+'A3'!Q128+'A3'!Y128+'A3'!Z128</f>
        <v>226.98527968105461</v>
      </c>
      <c r="AB128" s="46"/>
      <c r="AC128" s="118"/>
    </row>
    <row r="129" spans="1:30" s="7" customFormat="1" ht="17.100000000000001" customHeight="1">
      <c r="A129" s="36"/>
      <c r="B129" s="90"/>
      <c r="C129" s="25" t="s">
        <v>54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/>
      <c r="N129" s="57">
        <v>0</v>
      </c>
      <c r="O129" s="57">
        <v>0</v>
      </c>
      <c r="P129" s="57">
        <v>0</v>
      </c>
      <c r="Q129" s="58">
        <f t="shared" si="8"/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8">
        <f t="shared" si="9"/>
        <v>0</v>
      </c>
      <c r="Z129" s="57">
        <v>0</v>
      </c>
      <c r="AA129" s="64">
        <f>+'A1'!M129+'A2'!Z129+'A3'!Q129+'A3'!Y129+'A3'!Z129</f>
        <v>0</v>
      </c>
      <c r="AB129" s="43"/>
      <c r="AC129" s="31"/>
    </row>
    <row r="130" spans="1:30" s="8" customFormat="1" ht="30" customHeight="1">
      <c r="A130" s="32"/>
      <c r="B130" s="100"/>
      <c r="C130" s="24" t="s">
        <v>46</v>
      </c>
      <c r="D130" s="61">
        <f t="shared" ref="D130:J130" si="14">+SUM(D127,D118,D115)</f>
        <v>0</v>
      </c>
      <c r="E130" s="61">
        <f t="shared" si="14"/>
        <v>0</v>
      </c>
      <c r="F130" s="61">
        <f t="shared" si="14"/>
        <v>0</v>
      </c>
      <c r="G130" s="61">
        <f t="shared" si="14"/>
        <v>0</v>
      </c>
      <c r="H130" s="61">
        <f t="shared" si="14"/>
        <v>0</v>
      </c>
      <c r="I130" s="61">
        <f t="shared" si="14"/>
        <v>0</v>
      </c>
      <c r="J130" s="61">
        <f t="shared" si="14"/>
        <v>0</v>
      </c>
      <c r="K130" s="61">
        <f t="shared" ref="K130:Z130" si="15">+SUM(K127,K118,K115)</f>
        <v>32.566006000000002</v>
      </c>
      <c r="L130" s="61">
        <f t="shared" si="15"/>
        <v>0</v>
      </c>
      <c r="M130" s="61">
        <f t="shared" si="15"/>
        <v>0</v>
      </c>
      <c r="N130" s="61">
        <f t="shared" si="15"/>
        <v>0</v>
      </c>
      <c r="O130" s="61">
        <f t="shared" si="15"/>
        <v>0</v>
      </c>
      <c r="P130" s="61">
        <f t="shared" si="15"/>
        <v>0</v>
      </c>
      <c r="Q130" s="61">
        <f t="shared" si="8"/>
        <v>32.566006000000002</v>
      </c>
      <c r="R130" s="61">
        <f t="shared" si="15"/>
        <v>0</v>
      </c>
      <c r="S130" s="61">
        <f t="shared" si="15"/>
        <v>0</v>
      </c>
      <c r="T130" s="61">
        <f t="shared" si="15"/>
        <v>0</v>
      </c>
      <c r="U130" s="61">
        <f t="shared" si="15"/>
        <v>0</v>
      </c>
      <c r="V130" s="61">
        <f>+SUM(V127,V118,V115)</f>
        <v>0</v>
      </c>
      <c r="W130" s="61">
        <f t="shared" si="15"/>
        <v>0</v>
      </c>
      <c r="X130" s="61">
        <f t="shared" si="15"/>
        <v>0</v>
      </c>
      <c r="Y130" s="61">
        <f t="shared" si="9"/>
        <v>0</v>
      </c>
      <c r="Z130" s="61">
        <f t="shared" si="15"/>
        <v>0</v>
      </c>
      <c r="AA130" s="64">
        <f>+'A1'!M130+'A2'!Z130+'A3'!Q130+'A3'!Y130+'A3'!Z130</f>
        <v>727.9084386280399</v>
      </c>
      <c r="AB130" s="42"/>
      <c r="AC130" s="117"/>
    </row>
    <row r="131" spans="1:30" s="11" customFormat="1" ht="17.100000000000001" customHeight="1">
      <c r="A131" s="99"/>
      <c r="B131" s="38"/>
      <c r="C131" s="39" t="s">
        <v>85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/>
      <c r="N131" s="96">
        <v>0</v>
      </c>
      <c r="O131" s="96">
        <v>0</v>
      </c>
      <c r="P131" s="96">
        <v>0</v>
      </c>
      <c r="Q131" s="96">
        <f t="shared" si="8"/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f t="shared" si="9"/>
        <v>0</v>
      </c>
      <c r="Z131" s="96">
        <v>0</v>
      </c>
      <c r="AA131" s="119">
        <f>+'A1'!M131+'A2'!Z131+'A3'!Q131+'A3'!Y131+'A3'!Z131</f>
        <v>0</v>
      </c>
      <c r="AB131" s="45"/>
      <c r="AC131" s="118"/>
    </row>
    <row r="132" spans="1:30" s="11" customFormat="1" ht="17.100000000000001" customHeight="1">
      <c r="A132" s="99"/>
      <c r="B132" s="40"/>
      <c r="C132" s="41" t="s">
        <v>86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/>
      <c r="N132" s="102">
        <v>0</v>
      </c>
      <c r="O132" s="102">
        <v>0</v>
      </c>
      <c r="P132" s="102">
        <v>0</v>
      </c>
      <c r="Q132" s="96">
        <f t="shared" si="8"/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96">
        <f t="shared" si="9"/>
        <v>0</v>
      </c>
      <c r="Z132" s="102">
        <v>0</v>
      </c>
      <c r="AA132" s="119">
        <f>+'A1'!M132+'A2'!Z132+'A3'!Q132+'A3'!Y132+'A3'!Z132</f>
        <v>0</v>
      </c>
      <c r="AB132" s="46"/>
      <c r="AC132" s="118"/>
    </row>
    <row r="133" spans="1:30" s="8" customFormat="1" ht="30" customHeight="1">
      <c r="A133" s="32"/>
      <c r="B133" s="103"/>
      <c r="C133" s="28" t="s">
        <v>18</v>
      </c>
      <c r="D133" s="62">
        <f>+D130+D111</f>
        <v>0</v>
      </c>
      <c r="E133" s="62">
        <f t="shared" ref="E133:P133" si="16">+E130+E111</f>
        <v>0</v>
      </c>
      <c r="F133" s="62">
        <f t="shared" si="16"/>
        <v>0</v>
      </c>
      <c r="G133" s="62">
        <f t="shared" si="16"/>
        <v>0</v>
      </c>
      <c r="H133" s="62">
        <f t="shared" si="16"/>
        <v>0</v>
      </c>
      <c r="I133" s="62">
        <f t="shared" si="16"/>
        <v>0</v>
      </c>
      <c r="J133" s="62">
        <f t="shared" si="16"/>
        <v>0</v>
      </c>
      <c r="K133" s="62">
        <f t="shared" si="16"/>
        <v>58.446133000000003</v>
      </c>
      <c r="L133" s="62">
        <f t="shared" si="16"/>
        <v>0</v>
      </c>
      <c r="M133" s="62">
        <f t="shared" si="16"/>
        <v>0</v>
      </c>
      <c r="N133" s="62">
        <f t="shared" si="16"/>
        <v>0</v>
      </c>
      <c r="O133" s="62">
        <f t="shared" si="16"/>
        <v>0</v>
      </c>
      <c r="P133" s="62">
        <f t="shared" si="16"/>
        <v>0</v>
      </c>
      <c r="Q133" s="62">
        <f t="shared" si="8"/>
        <v>58.446133000000003</v>
      </c>
      <c r="R133" s="62">
        <f>+R130+R111</f>
        <v>0</v>
      </c>
      <c r="S133" s="62">
        <f t="shared" ref="S133:Z133" si="17">+S130+S111</f>
        <v>0</v>
      </c>
      <c r="T133" s="62">
        <f t="shared" si="17"/>
        <v>0</v>
      </c>
      <c r="U133" s="62">
        <f t="shared" si="17"/>
        <v>0</v>
      </c>
      <c r="V133" s="62">
        <f t="shared" si="17"/>
        <v>0</v>
      </c>
      <c r="W133" s="62">
        <f t="shared" si="17"/>
        <v>0</v>
      </c>
      <c r="X133" s="62">
        <f t="shared" si="17"/>
        <v>0</v>
      </c>
      <c r="Y133" s="62">
        <f t="shared" si="9"/>
        <v>0</v>
      </c>
      <c r="Z133" s="62">
        <f t="shared" si="17"/>
        <v>0</v>
      </c>
      <c r="AA133" s="63">
        <f>+'A1'!M133+'A2'!Z133+'A3'!Q133+'A3'!Y133+'A3'!Z133</f>
        <v>1480.4737324956245</v>
      </c>
      <c r="AB133" s="42"/>
      <c r="AC133" s="117"/>
    </row>
    <row r="134" spans="1:30" s="8" customFormat="1" ht="30" customHeight="1">
      <c r="A134" s="32"/>
      <c r="B134" s="103"/>
      <c r="C134" s="28" t="s">
        <v>94</v>
      </c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63"/>
      <c r="AB134" s="42"/>
      <c r="AC134" s="117"/>
    </row>
    <row r="135" spans="1:30" s="8" customFormat="1" ht="30" customHeight="1">
      <c r="A135" s="32"/>
      <c r="B135" s="103"/>
      <c r="C135" s="28" t="s">
        <v>19</v>
      </c>
      <c r="D135" s="62">
        <f t="shared" ref="D135:Z135" si="18">+D25+D44+D68+D91+D133</f>
        <v>9.8736458196973711</v>
      </c>
      <c r="E135" s="62">
        <f t="shared" si="18"/>
        <v>46.77032583471933</v>
      </c>
      <c r="F135" s="62">
        <f t="shared" si="18"/>
        <v>2070.9318129341223</v>
      </c>
      <c r="G135" s="62">
        <f t="shared" si="18"/>
        <v>0</v>
      </c>
      <c r="H135" s="62">
        <f t="shared" si="18"/>
        <v>56.953413665773155</v>
      </c>
      <c r="I135" s="62">
        <f t="shared" si="18"/>
        <v>1536.6381526494467</v>
      </c>
      <c r="J135" s="62">
        <f t="shared" si="18"/>
        <v>285.9007969822099</v>
      </c>
      <c r="K135" s="62">
        <f t="shared" si="18"/>
        <v>704.08659942675104</v>
      </c>
      <c r="L135" s="62">
        <f t="shared" si="18"/>
        <v>190.74246274500479</v>
      </c>
      <c r="M135" s="62">
        <f t="shared" si="18"/>
        <v>0</v>
      </c>
      <c r="N135" s="62">
        <f t="shared" si="18"/>
        <v>168.12411676963183</v>
      </c>
      <c r="O135" s="62">
        <f t="shared" si="18"/>
        <v>292.60688464873272</v>
      </c>
      <c r="P135" s="62">
        <f t="shared" si="18"/>
        <v>616.42057046829655</v>
      </c>
      <c r="Q135" s="62">
        <f t="shared" si="8"/>
        <v>5979.0487819443852</v>
      </c>
      <c r="R135" s="62">
        <f t="shared" si="18"/>
        <v>0</v>
      </c>
      <c r="S135" s="62">
        <f t="shared" si="18"/>
        <v>0</v>
      </c>
      <c r="T135" s="62">
        <f t="shared" si="18"/>
        <v>3.406228</v>
      </c>
      <c r="U135" s="62">
        <f>+U25+U44+U68+U91+U133</f>
        <v>0</v>
      </c>
      <c r="V135" s="62">
        <f>+V25+V44+V68+V91+V133</f>
        <v>0</v>
      </c>
      <c r="W135" s="62">
        <f t="shared" si="18"/>
        <v>0</v>
      </c>
      <c r="X135" s="62">
        <f t="shared" si="18"/>
        <v>10.829379000000001</v>
      </c>
      <c r="Y135" s="62">
        <f t="shared" si="9"/>
        <v>14.235607000000002</v>
      </c>
      <c r="Z135" s="62">
        <f t="shared" si="18"/>
        <v>16.510221330100002</v>
      </c>
      <c r="AA135" s="63">
        <f>+'A1'!M134+'A2'!Z134+'A3'!Q135+'A3'!Y135+'A3'!Z135+AA134</f>
        <v>166149.59671484114</v>
      </c>
      <c r="AB135" s="42"/>
      <c r="AC135" s="117"/>
      <c r="AD135" s="11"/>
    </row>
    <row r="136" spans="1:30" s="11" customFormat="1" ht="17.100000000000001" customHeight="1">
      <c r="A136" s="99"/>
      <c r="B136" s="38"/>
      <c r="C136" s="39" t="s">
        <v>85</v>
      </c>
      <c r="D136" s="96">
        <f t="shared" ref="D136:Z136" si="19">+D26+D45+D69+D92+D112+D131</f>
        <v>0</v>
      </c>
      <c r="E136" s="96">
        <f t="shared" si="19"/>
        <v>0</v>
      </c>
      <c r="F136" s="96">
        <f t="shared" si="19"/>
        <v>0</v>
      </c>
      <c r="G136" s="96">
        <f t="shared" si="19"/>
        <v>0</v>
      </c>
      <c r="H136" s="96">
        <f t="shared" si="19"/>
        <v>0</v>
      </c>
      <c r="I136" s="96">
        <f t="shared" si="19"/>
        <v>0</v>
      </c>
      <c r="J136" s="96">
        <f t="shared" si="19"/>
        <v>0</v>
      </c>
      <c r="K136" s="96">
        <f t="shared" si="19"/>
        <v>0</v>
      </c>
      <c r="L136" s="96">
        <f t="shared" si="19"/>
        <v>0</v>
      </c>
      <c r="M136" s="96">
        <f t="shared" si="19"/>
        <v>0</v>
      </c>
      <c r="N136" s="96">
        <f t="shared" si="19"/>
        <v>0</v>
      </c>
      <c r="O136" s="96">
        <f t="shared" si="19"/>
        <v>0</v>
      </c>
      <c r="P136" s="96">
        <f t="shared" si="19"/>
        <v>0</v>
      </c>
      <c r="Q136" s="96">
        <f t="shared" si="8"/>
        <v>0</v>
      </c>
      <c r="R136" s="96">
        <f t="shared" si="19"/>
        <v>0</v>
      </c>
      <c r="S136" s="96">
        <f t="shared" si="19"/>
        <v>0</v>
      </c>
      <c r="T136" s="96">
        <f t="shared" si="19"/>
        <v>0</v>
      </c>
      <c r="U136" s="96">
        <f t="shared" si="19"/>
        <v>0</v>
      </c>
      <c r="V136" s="96">
        <f>+V26+V45+V69+V92+V112+V131</f>
        <v>0</v>
      </c>
      <c r="W136" s="96">
        <f t="shared" si="19"/>
        <v>0</v>
      </c>
      <c r="X136" s="96">
        <f t="shared" si="19"/>
        <v>0</v>
      </c>
      <c r="Y136" s="96">
        <f t="shared" si="9"/>
        <v>0</v>
      </c>
      <c r="Z136" s="96">
        <f t="shared" si="19"/>
        <v>0</v>
      </c>
      <c r="AA136" s="101">
        <f>+'A1'!M135+'A2'!Z135+'A3'!Q136+'A3'!Y136+'A3'!Z136</f>
        <v>0</v>
      </c>
      <c r="AB136" s="45"/>
      <c r="AC136" s="118"/>
    </row>
    <row r="137" spans="1:30" s="11" customFormat="1" ht="17.100000000000001" customHeight="1">
      <c r="A137" s="99"/>
      <c r="B137" s="38"/>
      <c r="C137" s="39" t="s">
        <v>86</v>
      </c>
      <c r="D137" s="96">
        <f t="shared" ref="D137:Z137" si="20">+D27+D46+D70+D93+D113+D132</f>
        <v>0</v>
      </c>
      <c r="E137" s="96">
        <f t="shared" si="20"/>
        <v>0</v>
      </c>
      <c r="F137" s="96">
        <f t="shared" si="20"/>
        <v>33.177955191656217</v>
      </c>
      <c r="G137" s="96">
        <f t="shared" si="20"/>
        <v>0</v>
      </c>
      <c r="H137" s="96">
        <f t="shared" si="20"/>
        <v>0</v>
      </c>
      <c r="I137" s="96">
        <f t="shared" si="20"/>
        <v>0.25652027288727636</v>
      </c>
      <c r="J137" s="96">
        <f t="shared" si="20"/>
        <v>0</v>
      </c>
      <c r="K137" s="96">
        <f t="shared" si="20"/>
        <v>1.8868134999999999E-3</v>
      </c>
      <c r="L137" s="96">
        <f t="shared" si="20"/>
        <v>1.8337525871676487E-5</v>
      </c>
      <c r="M137" s="96">
        <f t="shared" si="20"/>
        <v>0</v>
      </c>
      <c r="N137" s="96">
        <f t="shared" si="20"/>
        <v>2.5004233572296339E-2</v>
      </c>
      <c r="O137" s="96">
        <f t="shared" si="20"/>
        <v>0</v>
      </c>
      <c r="P137" s="96">
        <f t="shared" si="20"/>
        <v>0</v>
      </c>
      <c r="Q137" s="96">
        <f t="shared" si="8"/>
        <v>33.461384849141666</v>
      </c>
      <c r="R137" s="96">
        <f t="shared" si="20"/>
        <v>0</v>
      </c>
      <c r="S137" s="96">
        <f t="shared" si="20"/>
        <v>0</v>
      </c>
      <c r="T137" s="96">
        <f t="shared" si="20"/>
        <v>0</v>
      </c>
      <c r="U137" s="96">
        <f t="shared" si="20"/>
        <v>0</v>
      </c>
      <c r="V137" s="96">
        <f>+V27+V46+V70+V93+V113+V132</f>
        <v>0</v>
      </c>
      <c r="W137" s="96">
        <f t="shared" si="20"/>
        <v>0</v>
      </c>
      <c r="X137" s="96">
        <f t="shared" si="20"/>
        <v>0</v>
      </c>
      <c r="Y137" s="96">
        <f t="shared" si="9"/>
        <v>0</v>
      </c>
      <c r="Z137" s="96">
        <f t="shared" si="20"/>
        <v>3.0308999999999999E-2</v>
      </c>
      <c r="AA137" s="101">
        <f>+'A1'!M136+'A2'!Z136+'A3'!Q137+'A3'!Y137+'A3'!Z137</f>
        <v>623.04869532807675</v>
      </c>
      <c r="AB137" s="45"/>
      <c r="AC137" s="118"/>
      <c r="AD137" s="18"/>
    </row>
    <row r="138" spans="1:30" s="35" customFormat="1" ht="16.5" customHeight="1">
      <c r="A138" s="123"/>
      <c r="B138" s="38"/>
      <c r="C138" s="39" t="s">
        <v>101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101">
        <v>36621.579511830285</v>
      </c>
      <c r="AB138" s="45"/>
      <c r="AC138" s="124"/>
      <c r="AD138" s="9"/>
    </row>
    <row r="139" spans="1:30" s="19" customFormat="1" ht="9.9499999999999993" customHeight="1">
      <c r="A139" s="125"/>
      <c r="B139" s="139"/>
      <c r="C139" s="143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0"/>
      <c r="AB139" s="48"/>
      <c r="AC139" s="126"/>
      <c r="AD139" s="9"/>
    </row>
    <row r="140" spans="1:30"/>
    <row r="141" spans="1:30" hidden="1"/>
    <row r="142" spans="1:30" hidden="1"/>
  </sheetData>
  <dataConsolidate/>
  <mergeCells count="9">
    <mergeCell ref="C2:AA2"/>
    <mergeCell ref="C3:AA3"/>
    <mergeCell ref="C4:AA4"/>
    <mergeCell ref="C5:AA5"/>
    <mergeCell ref="Z7:Z8"/>
    <mergeCell ref="AA7:AA8"/>
    <mergeCell ref="D6:AB6"/>
    <mergeCell ref="D7:Q7"/>
    <mergeCell ref="R7:Y7"/>
  </mergeCells>
  <phoneticPr fontId="0" type="noConversion"/>
  <conditionalFormatting sqref="AB132 AB29:AB43 AB113 AB93 AB70 AB53:AB67 AB27 AB46 AB76:AB90 AB96:AB110 AB115:AB129 AB10:AB24">
    <cfRule type="expression" dxfId="8" priority="1" stopIfTrue="1">
      <formula>AB10=1</formula>
    </cfRule>
  </conditionalFormatting>
  <conditionalFormatting sqref="D9:AA139">
    <cfRule type="expression" dxfId="7" priority="2" stopIfTrue="1">
      <formula>AND(D9&lt;&gt;"",OR(D9&lt;0,NOT(ISNUMBER(D9))))</formula>
    </cfRule>
  </conditionalFormatting>
  <conditionalFormatting sqref="D6:F6">
    <cfRule type="expression" dxfId="6" priority="3" stopIfTrue="1">
      <formula>COUNTA(D10:AA138)&lt;&gt;COUNTIF(D10:AA138,"&gt;=0")</formula>
    </cfRule>
  </conditionalFormatting>
  <conditionalFormatting sqref="G6:AB6">
    <cfRule type="expression" dxfId="5" priority="8" stopIfTrue="1">
      <formula>COUNTA(G10:AC138)&lt;&gt;COUNTIF(G10:AC138,"&gt;=0")</formula>
    </cfRule>
  </conditionalFormatting>
  <pageMargins left="0.74803149606299213" right="0.45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</sheetPr>
  <dimension ref="A1:AR140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" zeroHeight="1"/>
  <cols>
    <col min="1" max="2" width="1.7109375" style="14" customWidth="1"/>
    <col min="3" max="3" width="50.7109375" style="14" customWidth="1"/>
    <col min="4" max="28" width="7.7109375" style="14" customWidth="1"/>
    <col min="29" max="29" width="7.7109375" style="34" customWidth="1"/>
    <col min="30" max="40" width="7.7109375" style="17" customWidth="1"/>
    <col min="41" max="41" width="8.85546875" style="17" customWidth="1"/>
    <col min="42" max="43" width="1.7109375" style="14" customWidth="1"/>
    <col min="44" max="256" width="0" style="9" hidden="1" customWidth="1"/>
    <col min="257" max="16384" width="9.140625" style="9"/>
  </cols>
  <sheetData>
    <row r="1" spans="1:44" s="5" customFormat="1" ht="20.100000000000001" customHeight="1">
      <c r="A1" s="13"/>
      <c r="B1" s="79" t="s">
        <v>15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13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82"/>
      <c r="AP1" s="12"/>
      <c r="AQ1" s="81"/>
    </row>
    <row r="2" spans="1:44" s="5" customFormat="1" ht="20.100000000000001" customHeight="1">
      <c r="A2" s="13"/>
      <c r="B2" s="16"/>
      <c r="C2" s="227" t="s">
        <v>55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12"/>
      <c r="AQ2" s="83"/>
    </row>
    <row r="3" spans="1:44" s="5" customFormat="1" ht="20.100000000000001" customHeight="1">
      <c r="A3" s="13"/>
      <c r="B3" s="13"/>
      <c r="C3" s="227" t="s">
        <v>98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12"/>
      <c r="AQ3" s="83"/>
    </row>
    <row r="4" spans="1:44" s="5" customFormat="1" ht="20.100000000000001" customHeight="1">
      <c r="A4" s="13"/>
      <c r="B4" s="13"/>
      <c r="C4" s="227" t="s">
        <v>52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12"/>
      <c r="AQ4" s="127"/>
    </row>
    <row r="5" spans="1:44" s="5" customFormat="1" ht="20.100000000000001" customHeight="1">
      <c r="A5" s="13"/>
      <c r="B5" s="13"/>
      <c r="C5" s="227" t="s">
        <v>93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3"/>
      <c r="AQ5" s="127"/>
      <c r="AR5" s="10"/>
    </row>
    <row r="6" spans="1:44" s="5" customFormat="1" ht="39.950000000000003" customHeight="1">
      <c r="A6" s="13"/>
      <c r="B6" s="13"/>
      <c r="C6" s="1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81"/>
    </row>
    <row r="7" spans="1:44" s="7" customFormat="1" ht="27.95" customHeight="1">
      <c r="A7" s="36"/>
      <c r="B7" s="158"/>
      <c r="C7" s="154" t="s">
        <v>0</v>
      </c>
      <c r="D7" s="239" t="s">
        <v>102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159"/>
      <c r="AQ7" s="86"/>
    </row>
    <row r="8" spans="1:44" s="7" customFormat="1" ht="27.95" customHeight="1">
      <c r="A8" s="36"/>
      <c r="B8" s="158"/>
      <c r="C8" s="154"/>
      <c r="D8" s="160" t="s">
        <v>64</v>
      </c>
      <c r="E8" s="160" t="s">
        <v>7</v>
      </c>
      <c r="F8" s="160" t="s">
        <v>87</v>
      </c>
      <c r="G8" s="160" t="s">
        <v>65</v>
      </c>
      <c r="H8" s="160" t="s">
        <v>25</v>
      </c>
      <c r="I8" s="160" t="s">
        <v>6</v>
      </c>
      <c r="J8" s="160" t="s">
        <v>5</v>
      </c>
      <c r="K8" s="160" t="s">
        <v>63</v>
      </c>
      <c r="L8" s="160" t="s">
        <v>37</v>
      </c>
      <c r="M8" s="160" t="s">
        <v>66</v>
      </c>
      <c r="N8" s="160" t="s">
        <v>26</v>
      </c>
      <c r="O8" s="160" t="s">
        <v>23</v>
      </c>
      <c r="P8" s="160" t="s">
        <v>4</v>
      </c>
      <c r="Q8" s="160" t="s">
        <v>27</v>
      </c>
      <c r="R8" s="160" t="s">
        <v>28</v>
      </c>
      <c r="S8" s="160" t="s">
        <v>38</v>
      </c>
      <c r="T8" s="160" t="s">
        <v>67</v>
      </c>
      <c r="U8" s="160" t="s">
        <v>39</v>
      </c>
      <c r="V8" s="160" t="s">
        <v>29</v>
      </c>
      <c r="W8" s="160" t="s">
        <v>68</v>
      </c>
      <c r="X8" s="160" t="s">
        <v>69</v>
      </c>
      <c r="Y8" s="160" t="s">
        <v>30</v>
      </c>
      <c r="Z8" s="160" t="s">
        <v>70</v>
      </c>
      <c r="AA8" s="160" t="s">
        <v>41</v>
      </c>
      <c r="AB8" s="160" t="s">
        <v>40</v>
      </c>
      <c r="AC8" s="160" t="s">
        <v>71</v>
      </c>
      <c r="AD8" s="160" t="s">
        <v>31</v>
      </c>
      <c r="AE8" s="161" t="s">
        <v>32</v>
      </c>
      <c r="AF8" s="160" t="s">
        <v>88</v>
      </c>
      <c r="AG8" s="160" t="s">
        <v>33</v>
      </c>
      <c r="AH8" s="160" t="s">
        <v>72</v>
      </c>
      <c r="AI8" s="160" t="s">
        <v>24</v>
      </c>
      <c r="AJ8" s="160" t="s">
        <v>42</v>
      </c>
      <c r="AK8" s="160" t="s">
        <v>34</v>
      </c>
      <c r="AL8" s="160" t="s">
        <v>90</v>
      </c>
      <c r="AM8" s="160" t="s">
        <v>35</v>
      </c>
      <c r="AN8" s="160" t="s">
        <v>36</v>
      </c>
      <c r="AO8" s="162" t="s">
        <v>89</v>
      </c>
      <c r="AP8" s="159"/>
      <c r="AQ8" s="87"/>
    </row>
    <row r="9" spans="1:44" s="8" customFormat="1" ht="30" customHeight="1">
      <c r="A9" s="32"/>
      <c r="B9" s="103"/>
      <c r="C9" s="28" t="s">
        <v>81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120"/>
      <c r="AP9" s="42"/>
      <c r="AQ9" s="117"/>
    </row>
    <row r="10" spans="1:44" s="7" customFormat="1" ht="17.100000000000001" customHeight="1">
      <c r="A10" s="36"/>
      <c r="B10" s="89"/>
      <c r="C10" s="20" t="s">
        <v>9</v>
      </c>
      <c r="D10" s="57">
        <v>0</v>
      </c>
      <c r="E10" s="57">
        <v>0.12275999999999999</v>
      </c>
      <c r="F10" s="57">
        <v>0.1818670945643685</v>
      </c>
      <c r="G10" s="57">
        <v>0</v>
      </c>
      <c r="H10" s="57">
        <v>0</v>
      </c>
      <c r="I10" s="57">
        <v>4.5786E-2</v>
      </c>
      <c r="J10" s="57">
        <v>4.2407911242000003</v>
      </c>
      <c r="K10" s="57">
        <v>0</v>
      </c>
      <c r="L10" s="57">
        <v>1.7206650022857719</v>
      </c>
      <c r="M10" s="57">
        <v>0</v>
      </c>
      <c r="N10" s="57">
        <v>158.9504630537302</v>
      </c>
      <c r="O10" s="57">
        <v>4.8969843321721065</v>
      </c>
      <c r="P10" s="57">
        <v>4.0906021242000001</v>
      </c>
      <c r="Q10" s="57">
        <v>4.0789760721493443E-2</v>
      </c>
      <c r="R10" s="57">
        <v>4.8478499494637122</v>
      </c>
      <c r="S10" s="57">
        <v>0</v>
      </c>
      <c r="T10" s="57">
        <v>2.6674476992794412E-4</v>
      </c>
      <c r="U10" s="57">
        <v>6.7210444106976602E-2</v>
      </c>
      <c r="V10" s="57">
        <v>0</v>
      </c>
      <c r="W10" s="57">
        <v>5.8800892442118426</v>
      </c>
      <c r="X10" s="57">
        <v>5.9429125023304552E-2</v>
      </c>
      <c r="Y10" s="57">
        <v>4.1529999999999996E-3</v>
      </c>
      <c r="Z10" s="57">
        <v>0</v>
      </c>
      <c r="AA10" s="57">
        <v>9.6156208978510378</v>
      </c>
      <c r="AB10" s="57">
        <v>1.3865724742024712E-4</v>
      </c>
      <c r="AC10" s="57">
        <v>0</v>
      </c>
      <c r="AD10" s="57">
        <v>0</v>
      </c>
      <c r="AE10" s="57"/>
      <c r="AF10" s="57">
        <v>71.446760611852142</v>
      </c>
      <c r="AG10" s="57">
        <v>41.735680042117217</v>
      </c>
      <c r="AH10" s="57">
        <v>0</v>
      </c>
      <c r="AI10" s="57">
        <v>4.3965500000000004</v>
      </c>
      <c r="AJ10" s="57">
        <v>0</v>
      </c>
      <c r="AK10" s="57">
        <v>0.7864267004612201</v>
      </c>
      <c r="AL10" s="57">
        <v>17.831685255838458</v>
      </c>
      <c r="AM10" s="57">
        <v>0</v>
      </c>
      <c r="AN10" s="57">
        <v>0.64176754145135828</v>
      </c>
      <c r="AO10" s="120">
        <v>2.0483000000000001E-2</v>
      </c>
      <c r="AP10" s="47"/>
      <c r="AQ10" s="36"/>
    </row>
    <row r="11" spans="1:44" s="7" customFormat="1" ht="17.100000000000001" customHeight="1">
      <c r="A11" s="36"/>
      <c r="B11" s="90"/>
      <c r="C11" s="25" t="s">
        <v>53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1.6791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0.104549</v>
      </c>
      <c r="AB11" s="57">
        <v>0</v>
      </c>
      <c r="AC11" s="57">
        <v>0</v>
      </c>
      <c r="AD11" s="57">
        <v>0</v>
      </c>
      <c r="AE11" s="57"/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120">
        <v>2.0483000000000001E-2</v>
      </c>
      <c r="AP11" s="47"/>
      <c r="AQ11" s="36"/>
    </row>
    <row r="12" spans="1:44" s="7" customFormat="1" ht="17.100000000000001" customHeight="1">
      <c r="A12" s="36"/>
      <c r="B12" s="90"/>
      <c r="C12" s="25" t="s">
        <v>54</v>
      </c>
      <c r="D12" s="57">
        <v>0</v>
      </c>
      <c r="E12" s="57">
        <v>0.12275999999999999</v>
      </c>
      <c r="F12" s="57">
        <v>0.1818670945643685</v>
      </c>
      <c r="G12" s="57">
        <v>0</v>
      </c>
      <c r="H12" s="57">
        <v>0</v>
      </c>
      <c r="I12" s="57">
        <v>4.5786E-2</v>
      </c>
      <c r="J12" s="57">
        <v>4.2407911242000003</v>
      </c>
      <c r="K12" s="57">
        <v>0</v>
      </c>
      <c r="L12" s="57">
        <v>1.7206650022857719</v>
      </c>
      <c r="M12" s="57">
        <v>0</v>
      </c>
      <c r="N12" s="57">
        <v>157.2713630537302</v>
      </c>
      <c r="O12" s="57">
        <v>4.8969843321721065</v>
      </c>
      <c r="P12" s="57">
        <v>4.0906021242000001</v>
      </c>
      <c r="Q12" s="57">
        <v>4.0789760721493443E-2</v>
      </c>
      <c r="R12" s="57">
        <v>4.8478499494637122</v>
      </c>
      <c r="S12" s="57">
        <v>0</v>
      </c>
      <c r="T12" s="57">
        <v>2.6674476992794412E-4</v>
      </c>
      <c r="U12" s="57">
        <v>6.7210444106976602E-2</v>
      </c>
      <c r="V12" s="57">
        <v>0</v>
      </c>
      <c r="W12" s="57">
        <v>5.8800892442118426</v>
      </c>
      <c r="X12" s="57">
        <v>5.9429125023304552E-2</v>
      </c>
      <c r="Y12" s="57">
        <v>4.1529999999999996E-3</v>
      </c>
      <c r="Z12" s="57">
        <v>0</v>
      </c>
      <c r="AA12" s="57">
        <v>9.5110718978510373</v>
      </c>
      <c r="AB12" s="57">
        <v>1.3865724742024712E-4</v>
      </c>
      <c r="AC12" s="57">
        <v>0</v>
      </c>
      <c r="AD12" s="57">
        <v>0</v>
      </c>
      <c r="AE12" s="57"/>
      <c r="AF12" s="57">
        <v>71.446760611852142</v>
      </c>
      <c r="AG12" s="57">
        <v>41.735680042117217</v>
      </c>
      <c r="AH12" s="57">
        <v>0</v>
      </c>
      <c r="AI12" s="57">
        <v>4.3965500000000004</v>
      </c>
      <c r="AJ12" s="57">
        <v>0</v>
      </c>
      <c r="AK12" s="57">
        <v>0.7864267004612201</v>
      </c>
      <c r="AL12" s="57">
        <v>17.831685255838458</v>
      </c>
      <c r="AM12" s="57">
        <v>0</v>
      </c>
      <c r="AN12" s="57">
        <v>0.64176754145135828</v>
      </c>
      <c r="AO12" s="120">
        <v>0</v>
      </c>
      <c r="AP12" s="47"/>
      <c r="AQ12" s="36"/>
    </row>
    <row r="13" spans="1:44" s="7" customFormat="1" ht="30" customHeight="1">
      <c r="A13" s="36"/>
      <c r="B13" s="89"/>
      <c r="C13" s="20" t="s">
        <v>10</v>
      </c>
      <c r="D13" s="57">
        <v>0</v>
      </c>
      <c r="E13" s="57">
        <v>0.76746300000000001</v>
      </c>
      <c r="F13" s="57">
        <v>0</v>
      </c>
      <c r="G13" s="57">
        <v>0</v>
      </c>
      <c r="H13" s="57">
        <v>0</v>
      </c>
      <c r="I13" s="57">
        <v>0</v>
      </c>
      <c r="J13" s="57">
        <v>4.0087780000000004</v>
      </c>
      <c r="K13" s="57">
        <v>0</v>
      </c>
      <c r="L13" s="57">
        <v>0</v>
      </c>
      <c r="M13" s="57">
        <v>0</v>
      </c>
      <c r="N13" s="57">
        <v>89.46479526565642</v>
      </c>
      <c r="O13" s="57">
        <v>19.964656166723032</v>
      </c>
      <c r="P13" s="57">
        <v>10.634717</v>
      </c>
      <c r="Q13" s="57">
        <v>7.0377999999999996E-2</v>
      </c>
      <c r="R13" s="57">
        <v>32.620841526491837</v>
      </c>
      <c r="S13" s="57">
        <v>0</v>
      </c>
      <c r="T13" s="57">
        <v>0</v>
      </c>
      <c r="U13" s="57">
        <v>0</v>
      </c>
      <c r="V13" s="57">
        <v>0</v>
      </c>
      <c r="W13" s="57">
        <v>2.5399999999999999E-4</v>
      </c>
      <c r="X13" s="57">
        <v>0.39031203846274709</v>
      </c>
      <c r="Y13" s="57">
        <v>0</v>
      </c>
      <c r="Z13" s="57">
        <v>0</v>
      </c>
      <c r="AA13" s="57">
        <v>29.196523214086863</v>
      </c>
      <c r="AB13" s="57">
        <v>0</v>
      </c>
      <c r="AC13" s="57">
        <v>0</v>
      </c>
      <c r="AD13" s="57">
        <v>0</v>
      </c>
      <c r="AE13" s="57"/>
      <c r="AF13" s="57">
        <v>45.434981533503326</v>
      </c>
      <c r="AG13" s="57">
        <v>6.4768589893487913</v>
      </c>
      <c r="AH13" s="57">
        <v>0</v>
      </c>
      <c r="AI13" s="57">
        <v>0.87056600000000006</v>
      </c>
      <c r="AJ13" s="57">
        <v>0</v>
      </c>
      <c r="AK13" s="57">
        <v>0</v>
      </c>
      <c r="AL13" s="57">
        <v>178.14815325566076</v>
      </c>
      <c r="AM13" s="57">
        <v>0</v>
      </c>
      <c r="AN13" s="57">
        <v>1.4784E-2</v>
      </c>
      <c r="AO13" s="120">
        <v>7.6086000000000001E-2</v>
      </c>
      <c r="AP13" s="47"/>
      <c r="AQ13" s="36"/>
    </row>
    <row r="14" spans="1:44" s="7" customFormat="1" ht="17.100000000000001" customHeight="1">
      <c r="A14" s="36"/>
      <c r="B14" s="89"/>
      <c r="C14" s="25" t="s">
        <v>53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36.308567141485831</v>
      </c>
      <c r="O14" s="57">
        <v>17.949796166723033</v>
      </c>
      <c r="P14" s="57">
        <v>0</v>
      </c>
      <c r="Q14" s="57">
        <v>0</v>
      </c>
      <c r="R14" s="57">
        <v>27.249913526491838</v>
      </c>
      <c r="S14" s="57">
        <v>0</v>
      </c>
      <c r="T14" s="57">
        <v>0</v>
      </c>
      <c r="U14" s="57">
        <v>0</v>
      </c>
      <c r="V14" s="57">
        <v>0</v>
      </c>
      <c r="W14" s="57">
        <v>2.5399999999999999E-4</v>
      </c>
      <c r="X14" s="57">
        <v>0</v>
      </c>
      <c r="Y14" s="57">
        <v>0</v>
      </c>
      <c r="Z14" s="57">
        <v>0</v>
      </c>
      <c r="AA14" s="57">
        <v>28.955873214086864</v>
      </c>
      <c r="AB14" s="57">
        <v>0</v>
      </c>
      <c r="AC14" s="57">
        <v>0</v>
      </c>
      <c r="AD14" s="57">
        <v>0</v>
      </c>
      <c r="AE14" s="57"/>
      <c r="AF14" s="57">
        <v>20.604870063732356</v>
      </c>
      <c r="AG14" s="57">
        <v>2.2374609893487918</v>
      </c>
      <c r="AH14" s="57">
        <v>0</v>
      </c>
      <c r="AI14" s="57">
        <v>0</v>
      </c>
      <c r="AJ14" s="57">
        <v>0</v>
      </c>
      <c r="AK14" s="57">
        <v>0</v>
      </c>
      <c r="AL14" s="57">
        <v>178.14815325566076</v>
      </c>
      <c r="AM14" s="57">
        <v>0</v>
      </c>
      <c r="AN14" s="57">
        <v>0</v>
      </c>
      <c r="AO14" s="120">
        <v>0</v>
      </c>
      <c r="AP14" s="47"/>
      <c r="AQ14" s="36"/>
    </row>
    <row r="15" spans="1:44" s="7" customFormat="1" ht="17.100000000000001" customHeight="1">
      <c r="A15" s="36"/>
      <c r="B15" s="89"/>
      <c r="C15" s="25" t="s">
        <v>54</v>
      </c>
      <c r="D15" s="57">
        <v>0</v>
      </c>
      <c r="E15" s="57">
        <v>0.76746300000000001</v>
      </c>
      <c r="F15" s="57">
        <v>0</v>
      </c>
      <c r="G15" s="57">
        <v>0</v>
      </c>
      <c r="H15" s="57">
        <v>0</v>
      </c>
      <c r="I15" s="57">
        <v>0</v>
      </c>
      <c r="J15" s="57">
        <v>4.0087780000000004</v>
      </c>
      <c r="K15" s="57">
        <v>0</v>
      </c>
      <c r="L15" s="57">
        <v>0</v>
      </c>
      <c r="M15" s="57">
        <v>0</v>
      </c>
      <c r="N15" s="57">
        <v>53.156228124170596</v>
      </c>
      <c r="O15" s="57">
        <v>2.0148600000000001</v>
      </c>
      <c r="P15" s="57">
        <v>10.634717</v>
      </c>
      <c r="Q15" s="57">
        <v>7.0377999999999996E-2</v>
      </c>
      <c r="R15" s="57">
        <v>5.3709280000000001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0.39031203846274709</v>
      </c>
      <c r="Y15" s="57">
        <v>0</v>
      </c>
      <c r="Z15" s="57">
        <v>0</v>
      </c>
      <c r="AA15" s="57">
        <v>0.24065</v>
      </c>
      <c r="AB15" s="57">
        <v>0</v>
      </c>
      <c r="AC15" s="57">
        <v>0</v>
      </c>
      <c r="AD15" s="57">
        <v>0</v>
      </c>
      <c r="AE15" s="57"/>
      <c r="AF15" s="57">
        <v>24.830111469770969</v>
      </c>
      <c r="AG15" s="57">
        <v>4.2393979999999996</v>
      </c>
      <c r="AH15" s="57">
        <v>0</v>
      </c>
      <c r="AI15" s="57">
        <v>0.87056600000000006</v>
      </c>
      <c r="AJ15" s="57">
        <v>0</v>
      </c>
      <c r="AK15" s="57">
        <v>0</v>
      </c>
      <c r="AL15" s="57">
        <v>0</v>
      </c>
      <c r="AM15" s="57">
        <v>0</v>
      </c>
      <c r="AN15" s="57">
        <v>1.4784E-2</v>
      </c>
      <c r="AO15" s="120">
        <v>7.6086000000000001E-2</v>
      </c>
      <c r="AP15" s="47"/>
      <c r="AQ15" s="36"/>
    </row>
    <row r="16" spans="1:44" s="8" customFormat="1" ht="30" customHeight="1">
      <c r="A16" s="32"/>
      <c r="B16" s="91"/>
      <c r="C16" s="92" t="s">
        <v>75</v>
      </c>
      <c r="D16" s="49">
        <v>0</v>
      </c>
      <c r="E16" s="49">
        <v>0.76746300000000001</v>
      </c>
      <c r="F16" s="49">
        <v>0</v>
      </c>
      <c r="G16" s="49">
        <v>0</v>
      </c>
      <c r="H16" s="49">
        <v>0</v>
      </c>
      <c r="I16" s="49">
        <v>0</v>
      </c>
      <c r="J16" s="49">
        <v>0.64324999999999999</v>
      </c>
      <c r="K16" s="49">
        <v>0</v>
      </c>
      <c r="L16" s="49">
        <v>0</v>
      </c>
      <c r="M16" s="49">
        <v>0</v>
      </c>
      <c r="N16" s="49">
        <v>46.808117061418848</v>
      </c>
      <c r="O16" s="49">
        <v>2.5341119193634505</v>
      </c>
      <c r="P16" s="49">
        <v>7.2691889999999999</v>
      </c>
      <c r="Q16" s="49">
        <v>7.0377999999999996E-2</v>
      </c>
      <c r="R16" s="49">
        <v>5.3991170604212444</v>
      </c>
      <c r="S16" s="49">
        <v>0</v>
      </c>
      <c r="T16" s="49">
        <v>0</v>
      </c>
      <c r="U16" s="49">
        <v>0</v>
      </c>
      <c r="V16" s="49">
        <v>0</v>
      </c>
      <c r="W16" s="49">
        <v>2.5399999999999999E-4</v>
      </c>
      <c r="X16" s="49">
        <v>0.39031203846274709</v>
      </c>
      <c r="Y16" s="49">
        <v>0</v>
      </c>
      <c r="Z16" s="49">
        <v>0</v>
      </c>
      <c r="AA16" s="49">
        <v>1.3316705476820512</v>
      </c>
      <c r="AB16" s="49">
        <v>0</v>
      </c>
      <c r="AC16" s="49">
        <v>0</v>
      </c>
      <c r="AD16" s="49">
        <v>0</v>
      </c>
      <c r="AE16" s="49"/>
      <c r="AF16" s="49">
        <v>23.527171035646788</v>
      </c>
      <c r="AG16" s="49">
        <v>4.2931089999999994</v>
      </c>
      <c r="AH16" s="49">
        <v>0</v>
      </c>
      <c r="AI16" s="49">
        <v>0.87056600000000006</v>
      </c>
      <c r="AJ16" s="49">
        <v>0</v>
      </c>
      <c r="AK16" s="49">
        <v>0</v>
      </c>
      <c r="AL16" s="49">
        <v>0</v>
      </c>
      <c r="AM16" s="49">
        <v>0</v>
      </c>
      <c r="AN16" s="49">
        <v>1.4784E-2</v>
      </c>
      <c r="AO16" s="104">
        <v>7.6086000000000001E-2</v>
      </c>
      <c r="AP16" s="42"/>
      <c r="AQ16" s="32"/>
    </row>
    <row r="17" spans="1:43" s="7" customFormat="1" ht="17.100000000000001" customHeight="1">
      <c r="A17" s="36"/>
      <c r="B17" s="90"/>
      <c r="C17" s="25" t="s">
        <v>61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3.3655279999999999</v>
      </c>
      <c r="K17" s="57">
        <v>0</v>
      </c>
      <c r="L17" s="57">
        <v>0</v>
      </c>
      <c r="M17" s="57">
        <v>0</v>
      </c>
      <c r="N17" s="57">
        <v>30.13481999543556</v>
      </c>
      <c r="O17" s="57">
        <v>8.3047738971595848</v>
      </c>
      <c r="P17" s="57">
        <v>3.3655279999999999</v>
      </c>
      <c r="Q17" s="57">
        <v>0</v>
      </c>
      <c r="R17" s="57">
        <v>27.026250022614843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1.137059602604809</v>
      </c>
      <c r="AB17" s="57">
        <v>0</v>
      </c>
      <c r="AC17" s="57">
        <v>0</v>
      </c>
      <c r="AD17" s="57">
        <v>0</v>
      </c>
      <c r="AE17" s="57"/>
      <c r="AF17" s="57">
        <v>20.601232095932357</v>
      </c>
      <c r="AG17" s="57">
        <v>2.1226339483487919</v>
      </c>
      <c r="AH17" s="57">
        <v>0</v>
      </c>
      <c r="AI17" s="57">
        <v>0</v>
      </c>
      <c r="AJ17" s="57">
        <v>0</v>
      </c>
      <c r="AK17" s="57">
        <v>0</v>
      </c>
      <c r="AL17" s="57">
        <v>178.10780822524285</v>
      </c>
      <c r="AM17" s="57">
        <v>0</v>
      </c>
      <c r="AN17" s="57">
        <v>0</v>
      </c>
      <c r="AO17" s="120">
        <v>0</v>
      </c>
      <c r="AP17" s="47"/>
      <c r="AQ17" s="36"/>
    </row>
    <row r="18" spans="1:43" s="7" customFormat="1" ht="17.100000000000001" customHeight="1">
      <c r="A18" s="36"/>
      <c r="B18" s="90"/>
      <c r="C18" s="25" t="s">
        <v>91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/>
      <c r="AF18" s="57">
        <v>3.6379678E-3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3.1189924999999999E-3</v>
      </c>
      <c r="AM18" s="57">
        <v>0</v>
      </c>
      <c r="AN18" s="57">
        <v>0</v>
      </c>
      <c r="AO18" s="120">
        <v>0</v>
      </c>
      <c r="AP18" s="47"/>
      <c r="AQ18" s="36"/>
    </row>
    <row r="19" spans="1:43" s="7" customFormat="1" ht="17.100000000000001" customHeight="1">
      <c r="A19" s="36"/>
      <c r="B19" s="90"/>
      <c r="C19" s="25" t="s">
        <v>76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0.35911799999999999</v>
      </c>
      <c r="O19" s="57">
        <v>1.071569</v>
      </c>
      <c r="P19" s="57">
        <v>0</v>
      </c>
      <c r="Q19" s="57">
        <v>0</v>
      </c>
      <c r="R19" s="57">
        <v>2.1735000000000001E-2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2.11443</v>
      </c>
      <c r="AB19" s="57">
        <v>0</v>
      </c>
      <c r="AC19" s="57">
        <v>0</v>
      </c>
      <c r="AD19" s="57">
        <v>0</v>
      </c>
      <c r="AE19" s="57"/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120">
        <v>0</v>
      </c>
      <c r="AP19" s="47"/>
      <c r="AQ19" s="36"/>
    </row>
    <row r="20" spans="1:43" s="7" customFormat="1" ht="17.100000000000001" customHeight="1">
      <c r="A20" s="36"/>
      <c r="B20" s="90"/>
      <c r="C20" s="107" t="s">
        <v>47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12.162740208802004</v>
      </c>
      <c r="O20" s="57">
        <v>8.0542013501999996</v>
      </c>
      <c r="P20" s="57">
        <v>0</v>
      </c>
      <c r="Q20" s="57">
        <v>0</v>
      </c>
      <c r="R20" s="57">
        <v>0.17373944345574954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24.613363063800005</v>
      </c>
      <c r="AB20" s="57">
        <v>0</v>
      </c>
      <c r="AC20" s="57">
        <v>0</v>
      </c>
      <c r="AD20" s="57">
        <v>0</v>
      </c>
      <c r="AE20" s="57"/>
      <c r="AF20" s="57">
        <v>1.3029404341241799</v>
      </c>
      <c r="AG20" s="57">
        <v>6.1116041000000003E-2</v>
      </c>
      <c r="AH20" s="57">
        <v>0</v>
      </c>
      <c r="AI20" s="57">
        <v>0</v>
      </c>
      <c r="AJ20" s="57">
        <v>0</v>
      </c>
      <c r="AK20" s="57">
        <v>0</v>
      </c>
      <c r="AL20" s="57">
        <v>3.7226037917939041E-2</v>
      </c>
      <c r="AM20" s="57">
        <v>0</v>
      </c>
      <c r="AN20" s="57">
        <v>0</v>
      </c>
      <c r="AO20" s="120">
        <v>0</v>
      </c>
      <c r="AP20" s="47"/>
      <c r="AQ20" s="36"/>
    </row>
    <row r="21" spans="1:43" s="7" customFormat="1" ht="16.5" customHeight="1">
      <c r="A21" s="36"/>
      <c r="B21" s="90"/>
      <c r="C21" s="95" t="s">
        <v>80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120"/>
      <c r="AP21" s="47"/>
      <c r="AQ21" s="36"/>
    </row>
    <row r="22" spans="1:43" s="8" customFormat="1" ht="24.95" customHeight="1">
      <c r="A22" s="32"/>
      <c r="B22" s="91"/>
      <c r="C22" s="24" t="s">
        <v>11</v>
      </c>
      <c r="D22" s="49">
        <v>0</v>
      </c>
      <c r="E22" s="49">
        <v>0.122724</v>
      </c>
      <c r="F22" s="49">
        <v>0.12403099999999999</v>
      </c>
      <c r="G22" s="49">
        <v>0</v>
      </c>
      <c r="H22" s="49">
        <v>0</v>
      </c>
      <c r="I22" s="49">
        <v>0</v>
      </c>
      <c r="J22" s="49">
        <v>0.65826096420000002</v>
      </c>
      <c r="K22" s="49">
        <v>0</v>
      </c>
      <c r="L22" s="49">
        <v>3.2256973715424104</v>
      </c>
      <c r="M22" s="49">
        <v>0</v>
      </c>
      <c r="N22" s="49">
        <v>97.040412183059075</v>
      </c>
      <c r="O22" s="49">
        <v>21.123275970204666</v>
      </c>
      <c r="P22" s="49">
        <v>0.78429003520000007</v>
      </c>
      <c r="Q22" s="49">
        <v>9.8946999999999993E-2</v>
      </c>
      <c r="R22" s="49">
        <v>9.3001207196356575</v>
      </c>
      <c r="S22" s="49">
        <v>0</v>
      </c>
      <c r="T22" s="49">
        <v>0</v>
      </c>
      <c r="U22" s="49">
        <v>0</v>
      </c>
      <c r="V22" s="49">
        <v>0</v>
      </c>
      <c r="W22" s="49">
        <v>3.2260899344869975</v>
      </c>
      <c r="X22" s="49">
        <v>0.73297613527412575</v>
      </c>
      <c r="Y22" s="49">
        <v>1.9999999999999999E-6</v>
      </c>
      <c r="Z22" s="49">
        <v>0</v>
      </c>
      <c r="AA22" s="49">
        <v>33.598226916003242</v>
      </c>
      <c r="AB22" s="49">
        <v>2.7612999999999999E-2</v>
      </c>
      <c r="AC22" s="49">
        <v>0</v>
      </c>
      <c r="AD22" s="49">
        <v>0</v>
      </c>
      <c r="AE22" s="49"/>
      <c r="AF22" s="49">
        <v>10.28152058088288</v>
      </c>
      <c r="AG22" s="49">
        <v>59.143748101289766</v>
      </c>
      <c r="AH22" s="49">
        <v>0</v>
      </c>
      <c r="AI22" s="49">
        <v>1.37E-4</v>
      </c>
      <c r="AJ22" s="49">
        <v>0</v>
      </c>
      <c r="AK22" s="49">
        <v>0</v>
      </c>
      <c r="AL22" s="49">
        <v>0.2379202554</v>
      </c>
      <c r="AM22" s="49">
        <v>0</v>
      </c>
      <c r="AN22" s="49">
        <v>0.85626080451899611</v>
      </c>
      <c r="AO22" s="104">
        <v>0.45135664731148095</v>
      </c>
      <c r="AP22" s="42"/>
      <c r="AQ22" s="32"/>
    </row>
    <row r="23" spans="1:43" s="11" customFormat="1" ht="17.100000000000001" customHeight="1">
      <c r="A23" s="99"/>
      <c r="B23" s="38"/>
      <c r="C23" s="25" t="s">
        <v>53</v>
      </c>
      <c r="D23" s="96">
        <v>0</v>
      </c>
      <c r="E23" s="96">
        <v>0.122724</v>
      </c>
      <c r="F23" s="96">
        <v>0.12403099999999999</v>
      </c>
      <c r="G23" s="96">
        <v>0</v>
      </c>
      <c r="H23" s="96">
        <v>0</v>
      </c>
      <c r="I23" s="96">
        <v>0</v>
      </c>
      <c r="J23" s="96">
        <v>0.65061096419999997</v>
      </c>
      <c r="K23" s="96">
        <v>0</v>
      </c>
      <c r="L23" s="96">
        <v>3.2256973715424104</v>
      </c>
      <c r="M23" s="96">
        <v>0</v>
      </c>
      <c r="N23" s="96">
        <v>95.281216402074449</v>
      </c>
      <c r="O23" s="96">
        <v>21.035411970204667</v>
      </c>
      <c r="P23" s="96">
        <v>0.77664003520000002</v>
      </c>
      <c r="Q23" s="96">
        <v>9.8946999999999993E-2</v>
      </c>
      <c r="R23" s="96">
        <v>9.2530977196356581</v>
      </c>
      <c r="S23" s="96">
        <v>0</v>
      </c>
      <c r="T23" s="96">
        <v>0</v>
      </c>
      <c r="U23" s="96">
        <v>0</v>
      </c>
      <c r="V23" s="96">
        <v>0</v>
      </c>
      <c r="W23" s="96">
        <v>3.2259589344869974</v>
      </c>
      <c r="X23" s="96">
        <v>0.71619413527412579</v>
      </c>
      <c r="Y23" s="96">
        <v>1.9999999999999999E-6</v>
      </c>
      <c r="Z23" s="96">
        <v>0</v>
      </c>
      <c r="AA23" s="96">
        <v>33.253695903703239</v>
      </c>
      <c r="AB23" s="96">
        <v>2.7612999999999999E-2</v>
      </c>
      <c r="AC23" s="96">
        <v>0</v>
      </c>
      <c r="AD23" s="96">
        <v>0</v>
      </c>
      <c r="AE23" s="96"/>
      <c r="AF23" s="96">
        <v>10.278599580882879</v>
      </c>
      <c r="AG23" s="96">
        <v>30.512623101289766</v>
      </c>
      <c r="AH23" s="96">
        <v>0</v>
      </c>
      <c r="AI23" s="96">
        <v>1.37E-4</v>
      </c>
      <c r="AJ23" s="96">
        <v>0</v>
      </c>
      <c r="AK23" s="96">
        <v>0</v>
      </c>
      <c r="AL23" s="96">
        <v>0.2379202554</v>
      </c>
      <c r="AM23" s="96">
        <v>0</v>
      </c>
      <c r="AN23" s="96">
        <v>0.85626080451899611</v>
      </c>
      <c r="AO23" s="101">
        <v>0.45135664731148095</v>
      </c>
      <c r="AP23" s="45"/>
      <c r="AQ23" s="99"/>
    </row>
    <row r="24" spans="1:43" s="7" customFormat="1" ht="17.100000000000001" customHeight="1">
      <c r="A24" s="36"/>
      <c r="B24" s="90"/>
      <c r="C24" s="25" t="s">
        <v>54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7.6499999999999997E-3</v>
      </c>
      <c r="K24" s="57">
        <v>0</v>
      </c>
      <c r="L24" s="57">
        <v>0</v>
      </c>
      <c r="M24" s="57">
        <v>0</v>
      </c>
      <c r="N24" s="57">
        <v>1.7591957809846224</v>
      </c>
      <c r="O24" s="57">
        <v>8.7863999999999998E-2</v>
      </c>
      <c r="P24" s="57">
        <v>7.6499999999999997E-3</v>
      </c>
      <c r="Q24" s="57">
        <v>0</v>
      </c>
      <c r="R24" s="57">
        <v>4.7023000000000009E-2</v>
      </c>
      <c r="S24" s="57">
        <v>0</v>
      </c>
      <c r="T24" s="57">
        <v>0</v>
      </c>
      <c r="U24" s="57">
        <v>0</v>
      </c>
      <c r="V24" s="57">
        <v>0</v>
      </c>
      <c r="W24" s="57">
        <v>1.3100000000000001E-4</v>
      </c>
      <c r="X24" s="57">
        <v>1.6781999999999998E-2</v>
      </c>
      <c r="Y24" s="57">
        <v>0</v>
      </c>
      <c r="Z24" s="57">
        <v>0</v>
      </c>
      <c r="AA24" s="57">
        <v>0.34453101230000005</v>
      </c>
      <c r="AB24" s="57">
        <v>0</v>
      </c>
      <c r="AC24" s="57">
        <v>0</v>
      </c>
      <c r="AD24" s="57">
        <v>0</v>
      </c>
      <c r="AE24" s="57"/>
      <c r="AF24" s="57">
        <v>2.921E-3</v>
      </c>
      <c r="AG24" s="57">
        <v>28.631125000000001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120">
        <v>0</v>
      </c>
      <c r="AP24" s="47"/>
      <c r="AQ24" s="36"/>
    </row>
    <row r="25" spans="1:43" s="8" customFormat="1" ht="30" customHeight="1">
      <c r="A25" s="32"/>
      <c r="B25" s="100"/>
      <c r="C25" s="24" t="s">
        <v>48</v>
      </c>
      <c r="D25" s="61">
        <f t="shared" ref="D25:K25" si="0">+SUM(D22,D13,D10)</f>
        <v>0</v>
      </c>
      <c r="E25" s="61">
        <f t="shared" si="0"/>
        <v>1.012947</v>
      </c>
      <c r="F25" s="61">
        <f t="shared" si="0"/>
        <v>0.30589809456436851</v>
      </c>
      <c r="G25" s="61">
        <f t="shared" si="0"/>
        <v>0</v>
      </c>
      <c r="H25" s="61">
        <f t="shared" si="0"/>
        <v>0</v>
      </c>
      <c r="I25" s="61">
        <f t="shared" si="0"/>
        <v>4.5786E-2</v>
      </c>
      <c r="J25" s="61">
        <f t="shared" si="0"/>
        <v>8.9078300884000008</v>
      </c>
      <c r="K25" s="61">
        <f t="shared" si="0"/>
        <v>0</v>
      </c>
      <c r="L25" s="61">
        <f t="shared" ref="L25:AO25" si="1">+SUM(L22,L13,L10)</f>
        <v>4.9463623738281823</v>
      </c>
      <c r="M25" s="61">
        <f t="shared" si="1"/>
        <v>0</v>
      </c>
      <c r="N25" s="61">
        <f t="shared" si="1"/>
        <v>345.45567050244574</v>
      </c>
      <c r="O25" s="61">
        <f t="shared" si="1"/>
        <v>45.984916469099801</v>
      </c>
      <c r="P25" s="61">
        <f t="shared" si="1"/>
        <v>15.5096091594</v>
      </c>
      <c r="Q25" s="61">
        <f t="shared" si="1"/>
        <v>0.21011476072149343</v>
      </c>
      <c r="R25" s="61">
        <f t="shared" si="1"/>
        <v>46.76881219559121</v>
      </c>
      <c r="S25" s="61">
        <f t="shared" si="1"/>
        <v>0</v>
      </c>
      <c r="T25" s="61">
        <f t="shared" si="1"/>
        <v>2.6674476992794412E-4</v>
      </c>
      <c r="U25" s="61">
        <f t="shared" si="1"/>
        <v>6.7210444106976602E-2</v>
      </c>
      <c r="V25" s="61">
        <f t="shared" si="1"/>
        <v>0</v>
      </c>
      <c r="W25" s="61">
        <f t="shared" si="1"/>
        <v>9.1064331786988397</v>
      </c>
      <c r="X25" s="61">
        <f t="shared" si="1"/>
        <v>1.1827172987601775</v>
      </c>
      <c r="Y25" s="61">
        <f t="shared" si="1"/>
        <v>4.1549999999999998E-3</v>
      </c>
      <c r="Z25" s="61">
        <f t="shared" si="1"/>
        <v>0</v>
      </c>
      <c r="AA25" s="61">
        <f t="shared" si="1"/>
        <v>72.410371027941153</v>
      </c>
      <c r="AB25" s="61">
        <f t="shared" si="1"/>
        <v>2.7751657247420247E-2</v>
      </c>
      <c r="AC25" s="61">
        <f t="shared" si="1"/>
        <v>0</v>
      </c>
      <c r="AD25" s="61">
        <f t="shared" si="1"/>
        <v>0</v>
      </c>
      <c r="AE25" s="61">
        <f t="shared" si="1"/>
        <v>0</v>
      </c>
      <c r="AF25" s="61">
        <f t="shared" si="1"/>
        <v>127.16326272623834</v>
      </c>
      <c r="AG25" s="61">
        <f t="shared" si="1"/>
        <v>107.35628713275577</v>
      </c>
      <c r="AH25" s="61">
        <f t="shared" si="1"/>
        <v>0</v>
      </c>
      <c r="AI25" s="61">
        <f t="shared" si="1"/>
        <v>5.2672530000000002</v>
      </c>
      <c r="AJ25" s="61">
        <f t="shared" si="1"/>
        <v>0</v>
      </c>
      <c r="AK25" s="61">
        <f t="shared" si="1"/>
        <v>0.7864267004612201</v>
      </c>
      <c r="AL25" s="61">
        <f t="shared" si="1"/>
        <v>196.21775876689924</v>
      </c>
      <c r="AM25" s="61">
        <f t="shared" si="1"/>
        <v>0</v>
      </c>
      <c r="AN25" s="61">
        <f t="shared" si="1"/>
        <v>1.5128123459703544</v>
      </c>
      <c r="AO25" s="64">
        <f t="shared" si="1"/>
        <v>0.54792564731148097</v>
      </c>
      <c r="AP25" s="42"/>
      <c r="AQ25" s="117"/>
    </row>
    <row r="26" spans="1:43" s="11" customFormat="1" ht="17.100000000000001" customHeight="1">
      <c r="A26" s="99"/>
      <c r="B26" s="38"/>
      <c r="C26" s="39" t="s">
        <v>85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/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101">
        <v>0</v>
      </c>
      <c r="AP26" s="45"/>
      <c r="AQ26" s="118"/>
    </row>
    <row r="27" spans="1:43" s="11" customFormat="1" ht="17.100000000000001" customHeight="1">
      <c r="A27" s="99"/>
      <c r="B27" s="38"/>
      <c r="C27" s="41" t="s">
        <v>86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3.0308999999999999E-2</v>
      </c>
      <c r="K27" s="96">
        <v>0</v>
      </c>
      <c r="L27" s="96">
        <v>0</v>
      </c>
      <c r="M27" s="96">
        <v>0</v>
      </c>
      <c r="N27" s="96">
        <v>0.75045546590308865</v>
      </c>
      <c r="O27" s="96">
        <v>1.7291730681465192</v>
      </c>
      <c r="P27" s="96">
        <v>3.0308999999999999E-2</v>
      </c>
      <c r="Q27" s="96">
        <v>0</v>
      </c>
      <c r="R27" s="96">
        <v>9.6341805602377789E-2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1.6781999999999998E-2</v>
      </c>
      <c r="Y27" s="96">
        <v>0</v>
      </c>
      <c r="Z27" s="96">
        <v>0</v>
      </c>
      <c r="AA27" s="96">
        <v>3.6772606253999998</v>
      </c>
      <c r="AB27" s="96">
        <v>0</v>
      </c>
      <c r="AC27" s="96">
        <v>0</v>
      </c>
      <c r="AD27" s="96">
        <v>0</v>
      </c>
      <c r="AE27" s="96"/>
      <c r="AF27" s="96">
        <v>0.18502832529999999</v>
      </c>
      <c r="AG27" s="96">
        <v>0.34372765233924901</v>
      </c>
      <c r="AH27" s="96">
        <v>0</v>
      </c>
      <c r="AI27" s="96">
        <v>0</v>
      </c>
      <c r="AJ27" s="96">
        <v>0</v>
      </c>
      <c r="AK27" s="96">
        <v>0</v>
      </c>
      <c r="AL27" s="96">
        <v>0.23090556349999999</v>
      </c>
      <c r="AM27" s="96">
        <v>0</v>
      </c>
      <c r="AN27" s="96">
        <v>0</v>
      </c>
      <c r="AO27" s="101">
        <v>0</v>
      </c>
      <c r="AP27" s="45"/>
      <c r="AQ27" s="118"/>
    </row>
    <row r="28" spans="1:43" s="8" customFormat="1" ht="30" customHeight="1">
      <c r="A28" s="32"/>
      <c r="B28" s="103"/>
      <c r="C28" s="28" t="s">
        <v>82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104"/>
      <c r="AP28" s="42"/>
      <c r="AQ28" s="117"/>
    </row>
    <row r="29" spans="1:43" s="7" customFormat="1" ht="17.100000000000001" customHeight="1">
      <c r="A29" s="36"/>
      <c r="B29" s="89"/>
      <c r="C29" s="20" t="s">
        <v>9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1.2964E-2</v>
      </c>
      <c r="O29" s="57">
        <v>0.19291780859755522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/>
      <c r="AF29" s="57">
        <v>0</v>
      </c>
      <c r="AG29" s="57">
        <v>5.1592140572524041</v>
      </c>
      <c r="AH29" s="57">
        <v>0</v>
      </c>
      <c r="AI29" s="57">
        <v>0</v>
      </c>
      <c r="AJ29" s="57">
        <v>0</v>
      </c>
      <c r="AK29" s="57">
        <v>0</v>
      </c>
      <c r="AL29" s="57">
        <v>0.16798334174659263</v>
      </c>
      <c r="AM29" s="57">
        <v>0</v>
      </c>
      <c r="AN29" s="57">
        <v>0</v>
      </c>
      <c r="AO29" s="120">
        <v>0</v>
      </c>
      <c r="AP29" s="47"/>
      <c r="AQ29" s="36"/>
    </row>
    <row r="30" spans="1:43" s="7" customFormat="1" ht="17.100000000000001" customHeight="1">
      <c r="A30" s="36"/>
      <c r="B30" s="90"/>
      <c r="C30" s="25" t="s">
        <v>53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1.2964E-2</v>
      </c>
      <c r="O30" s="57">
        <v>0.10298499999999999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/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120">
        <v>0</v>
      </c>
      <c r="AP30" s="47"/>
      <c r="AQ30" s="36"/>
    </row>
    <row r="31" spans="1:43" s="7" customFormat="1" ht="17.100000000000001" customHeight="1">
      <c r="A31" s="36"/>
      <c r="B31" s="90"/>
      <c r="C31" s="25" t="s">
        <v>54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8.993280859755523E-2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/>
      <c r="AF31" s="57">
        <v>0</v>
      </c>
      <c r="AG31" s="57">
        <v>5.1592140572524041</v>
      </c>
      <c r="AH31" s="57">
        <v>0</v>
      </c>
      <c r="AI31" s="57">
        <v>0</v>
      </c>
      <c r="AJ31" s="57">
        <v>0</v>
      </c>
      <c r="AK31" s="57">
        <v>0</v>
      </c>
      <c r="AL31" s="57">
        <v>0.16798334174659263</v>
      </c>
      <c r="AM31" s="57">
        <v>0</v>
      </c>
      <c r="AN31" s="57">
        <v>0</v>
      </c>
      <c r="AO31" s="120">
        <v>0</v>
      </c>
      <c r="AP31" s="47"/>
      <c r="AQ31" s="36"/>
    </row>
    <row r="32" spans="1:43" s="7" customFormat="1" ht="30" customHeight="1">
      <c r="A32" s="36"/>
      <c r="B32" s="89"/>
      <c r="C32" s="20" t="s">
        <v>10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2.5288000000000001E-2</v>
      </c>
      <c r="O32" s="57">
        <v>8.0529975794999995</v>
      </c>
      <c r="P32" s="57">
        <v>0</v>
      </c>
      <c r="Q32" s="57">
        <v>0</v>
      </c>
      <c r="R32" s="57">
        <v>2.0131166870999997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0.40886129119999998</v>
      </c>
      <c r="AB32" s="57">
        <v>0</v>
      </c>
      <c r="AC32" s="57">
        <v>0</v>
      </c>
      <c r="AD32" s="57">
        <v>0</v>
      </c>
      <c r="AE32" s="57"/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22.22107500894472</v>
      </c>
      <c r="AM32" s="57">
        <v>0</v>
      </c>
      <c r="AN32" s="57">
        <v>0</v>
      </c>
      <c r="AO32" s="120">
        <v>0</v>
      </c>
      <c r="AP32" s="47"/>
      <c r="AQ32" s="36"/>
    </row>
    <row r="33" spans="1:43" s="7" customFormat="1" ht="17.100000000000001" customHeight="1">
      <c r="A33" s="36"/>
      <c r="B33" s="89"/>
      <c r="C33" s="25" t="s">
        <v>53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2.5288000000000001E-2</v>
      </c>
      <c r="O33" s="57">
        <v>8.0529975794999995</v>
      </c>
      <c r="P33" s="57">
        <v>0</v>
      </c>
      <c r="Q33" s="57">
        <v>0</v>
      </c>
      <c r="R33" s="57">
        <v>2.0131166870999997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0.40886129119999998</v>
      </c>
      <c r="AB33" s="57">
        <v>0</v>
      </c>
      <c r="AC33" s="57">
        <v>0</v>
      </c>
      <c r="AD33" s="57">
        <v>0</v>
      </c>
      <c r="AE33" s="57"/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22.22107500894472</v>
      </c>
      <c r="AM33" s="57">
        <v>0</v>
      </c>
      <c r="AN33" s="57">
        <v>0</v>
      </c>
      <c r="AO33" s="120">
        <v>0</v>
      </c>
      <c r="AP33" s="47"/>
      <c r="AQ33" s="36"/>
    </row>
    <row r="34" spans="1:43" s="7" customFormat="1" ht="17.100000000000001" customHeight="1">
      <c r="A34" s="36"/>
      <c r="B34" s="89"/>
      <c r="C34" s="25" t="s">
        <v>54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/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120">
        <v>0</v>
      </c>
      <c r="AP34" s="47"/>
      <c r="AQ34" s="36"/>
    </row>
    <row r="35" spans="1:43" s="8" customFormat="1" ht="30" customHeight="1">
      <c r="A35" s="32"/>
      <c r="B35" s="91"/>
      <c r="C35" s="92" t="s">
        <v>75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/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104">
        <v>0</v>
      </c>
      <c r="AP35" s="42"/>
      <c r="AQ35" s="32"/>
    </row>
    <row r="36" spans="1:43" s="7" customFormat="1" ht="17.100000000000001" customHeight="1">
      <c r="A36" s="36"/>
      <c r="B36" s="90"/>
      <c r="C36" s="25" t="s">
        <v>61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7.8816281264999999</v>
      </c>
      <c r="P36" s="57">
        <v>0</v>
      </c>
      <c r="Q36" s="57">
        <v>0</v>
      </c>
      <c r="R36" s="57">
        <v>1.3391536870999998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0.25919399999999998</v>
      </c>
      <c r="AB36" s="57">
        <v>0</v>
      </c>
      <c r="AC36" s="57">
        <v>0</v>
      </c>
      <c r="AD36" s="57">
        <v>0</v>
      </c>
      <c r="AE36" s="57"/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22.22107500894472</v>
      </c>
      <c r="AM36" s="57">
        <v>0</v>
      </c>
      <c r="AN36" s="57">
        <v>0</v>
      </c>
      <c r="AO36" s="120">
        <v>0</v>
      </c>
      <c r="AP36" s="47"/>
      <c r="AQ36" s="36"/>
    </row>
    <row r="37" spans="1:43" s="7" customFormat="1" ht="17.100000000000001" customHeight="1">
      <c r="A37" s="36"/>
      <c r="B37" s="90"/>
      <c r="C37" s="25" t="s">
        <v>91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/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120">
        <v>0</v>
      </c>
      <c r="AP37" s="47"/>
      <c r="AQ37" s="36"/>
    </row>
    <row r="38" spans="1:43" s="7" customFormat="1" ht="17.100000000000001" customHeight="1">
      <c r="A38" s="36"/>
      <c r="B38" s="90"/>
      <c r="C38" s="25" t="s">
        <v>76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2.5288000000000001E-2</v>
      </c>
      <c r="O38" s="57">
        <v>7.0122999999999991E-2</v>
      </c>
      <c r="P38" s="57">
        <v>0</v>
      </c>
      <c r="Q38" s="57">
        <v>0</v>
      </c>
      <c r="R38" s="57">
        <v>1.0163999999999999E-2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3.4547000000000001E-2</v>
      </c>
      <c r="AB38" s="57">
        <v>0</v>
      </c>
      <c r="AC38" s="57">
        <v>0</v>
      </c>
      <c r="AD38" s="57">
        <v>0</v>
      </c>
      <c r="AE38" s="57"/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120">
        <v>0</v>
      </c>
      <c r="AP38" s="47"/>
      <c r="AQ38" s="36"/>
    </row>
    <row r="39" spans="1:43" s="7" customFormat="1" ht="17.100000000000001" customHeight="1">
      <c r="A39" s="36"/>
      <c r="B39" s="90"/>
      <c r="C39" s="107" t="s">
        <v>47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0.10124645300000001</v>
      </c>
      <c r="P39" s="57">
        <v>0</v>
      </c>
      <c r="Q39" s="57">
        <v>0</v>
      </c>
      <c r="R39" s="57">
        <v>0.66379900000000003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0.1151202912</v>
      </c>
      <c r="AB39" s="57">
        <v>0</v>
      </c>
      <c r="AC39" s="57">
        <v>0</v>
      </c>
      <c r="AD39" s="57">
        <v>0</v>
      </c>
      <c r="AE39" s="57"/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120">
        <v>0</v>
      </c>
      <c r="AP39" s="47"/>
      <c r="AQ39" s="36"/>
    </row>
    <row r="40" spans="1:43" s="7" customFormat="1" ht="16.5" customHeight="1">
      <c r="A40" s="36"/>
      <c r="B40" s="90"/>
      <c r="C40" s="95" t="s">
        <v>80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120"/>
      <c r="AP40" s="47"/>
      <c r="AQ40" s="36"/>
    </row>
    <row r="41" spans="1:43" s="8" customFormat="1" ht="24.95" customHeight="1">
      <c r="A41" s="32"/>
      <c r="B41" s="91"/>
      <c r="C41" s="24" t="s">
        <v>11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0.27765499999999999</v>
      </c>
      <c r="K41" s="49">
        <v>0</v>
      </c>
      <c r="L41" s="49">
        <v>0</v>
      </c>
      <c r="M41" s="49">
        <v>0</v>
      </c>
      <c r="N41" s="49">
        <v>33.68661056549545</v>
      </c>
      <c r="O41" s="49">
        <v>2.3912588454975556</v>
      </c>
      <c r="P41" s="49">
        <v>0.28811399999999998</v>
      </c>
      <c r="Q41" s="49">
        <v>7.1735999999999994E-2</v>
      </c>
      <c r="R41" s="49">
        <v>3.669807</v>
      </c>
      <c r="S41" s="49">
        <v>0</v>
      </c>
      <c r="T41" s="49">
        <v>0</v>
      </c>
      <c r="U41" s="49">
        <v>0</v>
      </c>
      <c r="V41" s="49">
        <v>0</v>
      </c>
      <c r="W41" s="49">
        <v>0.81148199999999993</v>
      </c>
      <c r="X41" s="49">
        <v>0</v>
      </c>
      <c r="Y41" s="49">
        <v>0</v>
      </c>
      <c r="Z41" s="49">
        <v>0</v>
      </c>
      <c r="AA41" s="49">
        <v>15.009615327100001</v>
      </c>
      <c r="AB41" s="49">
        <v>0</v>
      </c>
      <c r="AC41" s="49">
        <v>0</v>
      </c>
      <c r="AD41" s="49">
        <v>0</v>
      </c>
      <c r="AE41" s="49"/>
      <c r="AF41" s="49">
        <v>4.0298712172000002</v>
      </c>
      <c r="AG41" s="49">
        <v>23.978780806793328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104">
        <v>0</v>
      </c>
      <c r="AP41" s="42"/>
      <c r="AQ41" s="32"/>
    </row>
    <row r="42" spans="1:43" s="11" customFormat="1" ht="17.100000000000001" customHeight="1">
      <c r="A42" s="99"/>
      <c r="B42" s="38"/>
      <c r="C42" s="25" t="s">
        <v>53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0.27765499999999999</v>
      </c>
      <c r="K42" s="96">
        <v>0</v>
      </c>
      <c r="L42" s="96">
        <v>0</v>
      </c>
      <c r="M42" s="96">
        <v>0</v>
      </c>
      <c r="N42" s="96">
        <v>32.708872565495447</v>
      </c>
      <c r="O42" s="96">
        <v>2.3912588454975556</v>
      </c>
      <c r="P42" s="96">
        <v>0.28811399999999998</v>
      </c>
      <c r="Q42" s="96">
        <v>7.1735999999999994E-2</v>
      </c>
      <c r="R42" s="96">
        <v>3.669807</v>
      </c>
      <c r="S42" s="96">
        <v>0</v>
      </c>
      <c r="T42" s="96">
        <v>0</v>
      </c>
      <c r="U42" s="96">
        <v>0</v>
      </c>
      <c r="V42" s="96">
        <v>0</v>
      </c>
      <c r="W42" s="96">
        <v>0.81148199999999993</v>
      </c>
      <c r="X42" s="96">
        <v>0</v>
      </c>
      <c r="Y42" s="96">
        <v>0</v>
      </c>
      <c r="Z42" s="96">
        <v>0</v>
      </c>
      <c r="AA42" s="96">
        <v>15.009615327100001</v>
      </c>
      <c r="AB42" s="96">
        <v>0</v>
      </c>
      <c r="AC42" s="96">
        <v>0</v>
      </c>
      <c r="AD42" s="96">
        <v>0</v>
      </c>
      <c r="AE42" s="96"/>
      <c r="AF42" s="96">
        <v>4.0298712172000002</v>
      </c>
      <c r="AG42" s="96">
        <v>23.978780806793328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101">
        <v>0</v>
      </c>
      <c r="AP42" s="45"/>
      <c r="AQ42" s="99"/>
    </row>
    <row r="43" spans="1:43" s="7" customFormat="1" ht="17.100000000000001" customHeight="1">
      <c r="A43" s="36"/>
      <c r="B43" s="90"/>
      <c r="C43" s="25" t="s">
        <v>54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0.977738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/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120">
        <v>0</v>
      </c>
      <c r="AP43" s="47"/>
      <c r="AQ43" s="36"/>
    </row>
    <row r="44" spans="1:43" s="8" customFormat="1" ht="30" customHeight="1">
      <c r="A44" s="32"/>
      <c r="B44" s="100"/>
      <c r="C44" s="24" t="s">
        <v>49</v>
      </c>
      <c r="D44" s="61">
        <f t="shared" ref="D44:K44" si="2">+SUM(D41,D32,D29)</f>
        <v>0</v>
      </c>
      <c r="E44" s="61">
        <f t="shared" si="2"/>
        <v>0</v>
      </c>
      <c r="F44" s="61">
        <f t="shared" si="2"/>
        <v>0</v>
      </c>
      <c r="G44" s="61">
        <f t="shared" si="2"/>
        <v>0</v>
      </c>
      <c r="H44" s="61">
        <f t="shared" si="2"/>
        <v>0</v>
      </c>
      <c r="I44" s="61">
        <f t="shared" si="2"/>
        <v>0</v>
      </c>
      <c r="J44" s="61">
        <f t="shared" si="2"/>
        <v>0.27765499999999999</v>
      </c>
      <c r="K44" s="61">
        <f t="shared" si="2"/>
        <v>0</v>
      </c>
      <c r="L44" s="61">
        <f t="shared" ref="L44:AO44" si="3">+SUM(L41,L32,L29)</f>
        <v>0</v>
      </c>
      <c r="M44" s="61">
        <f t="shared" si="3"/>
        <v>0</v>
      </c>
      <c r="N44" s="61">
        <f t="shared" si="3"/>
        <v>33.724862565495449</v>
      </c>
      <c r="O44" s="61">
        <f t="shared" si="3"/>
        <v>10.637174233595109</v>
      </c>
      <c r="P44" s="61">
        <f t="shared" si="3"/>
        <v>0.28811399999999998</v>
      </c>
      <c r="Q44" s="61">
        <f t="shared" si="3"/>
        <v>7.1735999999999994E-2</v>
      </c>
      <c r="R44" s="61">
        <f t="shared" si="3"/>
        <v>5.6829236870999997</v>
      </c>
      <c r="S44" s="61">
        <f t="shared" si="3"/>
        <v>0</v>
      </c>
      <c r="T44" s="61">
        <f t="shared" si="3"/>
        <v>0</v>
      </c>
      <c r="U44" s="61">
        <f t="shared" si="3"/>
        <v>0</v>
      </c>
      <c r="V44" s="61">
        <f t="shared" si="3"/>
        <v>0</v>
      </c>
      <c r="W44" s="61">
        <f t="shared" si="3"/>
        <v>0.81148199999999993</v>
      </c>
      <c r="X44" s="61">
        <f t="shared" si="3"/>
        <v>0</v>
      </c>
      <c r="Y44" s="61">
        <f t="shared" si="3"/>
        <v>0</v>
      </c>
      <c r="Z44" s="61">
        <f t="shared" si="3"/>
        <v>0</v>
      </c>
      <c r="AA44" s="61">
        <f t="shared" si="3"/>
        <v>15.4184766183</v>
      </c>
      <c r="AB44" s="61">
        <f t="shared" si="3"/>
        <v>0</v>
      </c>
      <c r="AC44" s="61">
        <f t="shared" si="3"/>
        <v>0</v>
      </c>
      <c r="AD44" s="61">
        <f t="shared" si="3"/>
        <v>0</v>
      </c>
      <c r="AE44" s="61">
        <f t="shared" si="3"/>
        <v>0</v>
      </c>
      <c r="AF44" s="61">
        <f t="shared" si="3"/>
        <v>4.0298712172000002</v>
      </c>
      <c r="AG44" s="61">
        <f t="shared" si="3"/>
        <v>29.13799486404573</v>
      </c>
      <c r="AH44" s="61">
        <f t="shared" si="3"/>
        <v>0</v>
      </c>
      <c r="AI44" s="61">
        <f t="shared" si="3"/>
        <v>0</v>
      </c>
      <c r="AJ44" s="61">
        <f t="shared" si="3"/>
        <v>0</v>
      </c>
      <c r="AK44" s="61">
        <f t="shared" si="3"/>
        <v>0</v>
      </c>
      <c r="AL44" s="61">
        <f t="shared" si="3"/>
        <v>22.389058350691311</v>
      </c>
      <c r="AM44" s="61">
        <f t="shared" si="3"/>
        <v>0</v>
      </c>
      <c r="AN44" s="61">
        <f t="shared" si="3"/>
        <v>0</v>
      </c>
      <c r="AO44" s="64">
        <f t="shared" si="3"/>
        <v>0</v>
      </c>
      <c r="AP44" s="42"/>
      <c r="AQ44" s="117"/>
    </row>
    <row r="45" spans="1:43" s="11" customFormat="1" ht="17.100000000000001" customHeight="1">
      <c r="A45" s="99"/>
      <c r="B45" s="38"/>
      <c r="C45" s="39" t="s">
        <v>85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/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v>0</v>
      </c>
      <c r="AL45" s="96">
        <v>0</v>
      </c>
      <c r="AM45" s="96">
        <v>0</v>
      </c>
      <c r="AN45" s="96">
        <v>0</v>
      </c>
      <c r="AO45" s="101">
        <v>0</v>
      </c>
      <c r="AP45" s="45">
        <v>0</v>
      </c>
      <c r="AQ45" s="118"/>
    </row>
    <row r="46" spans="1:43" s="11" customFormat="1" ht="17.100000000000001" customHeight="1">
      <c r="A46" s="99"/>
      <c r="B46" s="38"/>
      <c r="C46" s="41" t="s">
        <v>86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0.19710450299999999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0.54332361839999999</v>
      </c>
      <c r="AB46" s="96">
        <v>0</v>
      </c>
      <c r="AC46" s="96">
        <v>0</v>
      </c>
      <c r="AD46" s="96">
        <v>0</v>
      </c>
      <c r="AE46" s="96"/>
      <c r="AF46" s="96">
        <v>0</v>
      </c>
      <c r="AG46" s="96">
        <v>0</v>
      </c>
      <c r="AH46" s="96">
        <v>0</v>
      </c>
      <c r="AI46" s="96">
        <v>0</v>
      </c>
      <c r="AJ46" s="96">
        <v>0</v>
      </c>
      <c r="AK46" s="96">
        <v>0</v>
      </c>
      <c r="AL46" s="96">
        <v>0</v>
      </c>
      <c r="AM46" s="96">
        <v>0</v>
      </c>
      <c r="AN46" s="96">
        <v>0</v>
      </c>
      <c r="AO46" s="101">
        <v>0</v>
      </c>
      <c r="AP46" s="45">
        <v>0</v>
      </c>
      <c r="AQ46" s="118"/>
    </row>
    <row r="47" spans="1:43" s="11" customFormat="1" ht="17.100000000000001" customHeight="1">
      <c r="A47" s="99"/>
      <c r="B47" s="38"/>
      <c r="C47" s="41" t="s">
        <v>95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108"/>
      <c r="AP47" s="109"/>
      <c r="AQ47" s="118"/>
    </row>
    <row r="48" spans="1:43" s="7" customFormat="1" ht="24.95" customHeight="1">
      <c r="A48" s="36"/>
      <c r="B48" s="89"/>
      <c r="C48" s="110" t="s">
        <v>57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120"/>
      <c r="AP48" s="47"/>
      <c r="AQ48" s="31"/>
    </row>
    <row r="49" spans="1:43" s="7" customFormat="1" ht="17.100000000000001" customHeight="1">
      <c r="A49" s="36"/>
      <c r="B49" s="90"/>
      <c r="C49" s="25" t="s">
        <v>58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0.27765499999999999</v>
      </c>
      <c r="K49" s="57">
        <v>0</v>
      </c>
      <c r="L49" s="57">
        <v>0</v>
      </c>
      <c r="M49" s="57">
        <v>0</v>
      </c>
      <c r="N49" s="57">
        <v>9.7883137769548814</v>
      </c>
      <c r="O49" s="57">
        <v>2.2525235739</v>
      </c>
      <c r="P49" s="57">
        <v>0.28531299999999998</v>
      </c>
      <c r="Q49" s="57">
        <v>0</v>
      </c>
      <c r="R49" s="57">
        <v>1.0581539999999998</v>
      </c>
      <c r="S49" s="57">
        <v>0</v>
      </c>
      <c r="T49" s="57">
        <v>0</v>
      </c>
      <c r="U49" s="57">
        <v>0</v>
      </c>
      <c r="V49" s="57">
        <v>0</v>
      </c>
      <c r="W49" s="57">
        <v>0.72863199999999995</v>
      </c>
      <c r="X49" s="57">
        <v>0</v>
      </c>
      <c r="Y49" s="57">
        <v>0</v>
      </c>
      <c r="Z49" s="57">
        <v>0</v>
      </c>
      <c r="AA49" s="57">
        <v>6.5246109904000003</v>
      </c>
      <c r="AB49" s="57">
        <v>0</v>
      </c>
      <c r="AC49" s="57">
        <v>0</v>
      </c>
      <c r="AD49" s="57">
        <v>0</v>
      </c>
      <c r="AE49" s="57"/>
      <c r="AF49" s="57">
        <v>0.75285099999999994</v>
      </c>
      <c r="AG49" s="57">
        <v>11.07590120382846</v>
      </c>
      <c r="AH49" s="57">
        <v>0</v>
      </c>
      <c r="AI49" s="57">
        <v>0</v>
      </c>
      <c r="AJ49" s="57">
        <v>0</v>
      </c>
      <c r="AK49" s="57">
        <v>0</v>
      </c>
      <c r="AL49" s="57">
        <v>14.260695085890653</v>
      </c>
      <c r="AM49" s="57">
        <v>0</v>
      </c>
      <c r="AN49" s="57">
        <v>0</v>
      </c>
      <c r="AO49" s="120">
        <v>0</v>
      </c>
      <c r="AP49" s="47"/>
      <c r="AQ49" s="31"/>
    </row>
    <row r="50" spans="1:43" s="7" customFormat="1" ht="17.100000000000001" customHeight="1">
      <c r="A50" s="36"/>
      <c r="B50" s="90"/>
      <c r="C50" s="25" t="s">
        <v>59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23.936548788540566</v>
      </c>
      <c r="O50" s="57">
        <v>8.3846509488951106</v>
      </c>
      <c r="P50" s="57">
        <v>0</v>
      </c>
      <c r="Q50" s="57">
        <v>7.1735999999999994E-2</v>
      </c>
      <c r="R50" s="57">
        <v>4.6247697389999995</v>
      </c>
      <c r="S50" s="57">
        <v>0</v>
      </c>
      <c r="T50" s="57">
        <v>0</v>
      </c>
      <c r="U50" s="57">
        <v>0</v>
      </c>
      <c r="V50" s="57">
        <v>0</v>
      </c>
      <c r="W50" s="57">
        <v>8.2849999999999993E-2</v>
      </c>
      <c r="X50" s="57">
        <v>0</v>
      </c>
      <c r="Y50" s="57">
        <v>0</v>
      </c>
      <c r="Z50" s="57">
        <v>0</v>
      </c>
      <c r="AA50" s="57">
        <v>6.2960612635000004</v>
      </c>
      <c r="AB50" s="57">
        <v>0</v>
      </c>
      <c r="AC50" s="57">
        <v>0</v>
      </c>
      <c r="AD50" s="57">
        <v>0</v>
      </c>
      <c r="AE50" s="57"/>
      <c r="AF50" s="57">
        <v>3.2770202171999996</v>
      </c>
      <c r="AG50" s="57">
        <v>18.062093660217272</v>
      </c>
      <c r="AH50" s="57">
        <v>0</v>
      </c>
      <c r="AI50" s="57">
        <v>0</v>
      </c>
      <c r="AJ50" s="57">
        <v>0</v>
      </c>
      <c r="AK50" s="57">
        <v>0</v>
      </c>
      <c r="AL50" s="57">
        <v>8.1283636664006611</v>
      </c>
      <c r="AM50" s="57">
        <v>0</v>
      </c>
      <c r="AN50" s="57">
        <v>0</v>
      </c>
      <c r="AO50" s="120">
        <v>0</v>
      </c>
      <c r="AP50" s="47"/>
      <c r="AQ50" s="31"/>
    </row>
    <row r="51" spans="1:43" s="7" customFormat="1" ht="17.100000000000001" customHeight="1">
      <c r="A51" s="36"/>
      <c r="B51" s="89"/>
      <c r="C51" s="25" t="s">
        <v>60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2.597804</v>
      </c>
      <c r="AB51" s="57">
        <v>0</v>
      </c>
      <c r="AC51" s="57">
        <v>0</v>
      </c>
      <c r="AD51" s="57">
        <v>0</v>
      </c>
      <c r="AE51" s="57"/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120">
        <v>0</v>
      </c>
      <c r="AP51" s="47"/>
      <c r="AQ51" s="31"/>
    </row>
    <row r="52" spans="1:43" s="8" customFormat="1" ht="30" customHeight="1">
      <c r="A52" s="32"/>
      <c r="B52" s="103"/>
      <c r="C52" s="28" t="s">
        <v>83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111"/>
      <c r="AP52" s="42"/>
      <c r="AQ52" s="117"/>
    </row>
    <row r="53" spans="1:43" s="7" customFormat="1" ht="17.100000000000001" customHeight="1">
      <c r="A53" s="36"/>
      <c r="B53" s="89"/>
      <c r="C53" s="20" t="s">
        <v>9</v>
      </c>
      <c r="D53" s="57">
        <v>0</v>
      </c>
      <c r="E53" s="57">
        <v>0</v>
      </c>
      <c r="F53" s="57">
        <v>0.66976100000000005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0.59681383198974092</v>
      </c>
      <c r="M53" s="57">
        <v>0</v>
      </c>
      <c r="N53" s="57">
        <v>3183.6006759716111</v>
      </c>
      <c r="O53" s="57">
        <v>47.80197914</v>
      </c>
      <c r="P53" s="57">
        <v>0</v>
      </c>
      <c r="Q53" s="57">
        <v>0</v>
      </c>
      <c r="R53" s="57">
        <v>939.94733945000007</v>
      </c>
      <c r="S53" s="57">
        <v>0</v>
      </c>
      <c r="T53" s="57">
        <v>0</v>
      </c>
      <c r="U53" s="57">
        <v>0</v>
      </c>
      <c r="V53" s="57">
        <v>0</v>
      </c>
      <c r="W53" s="57">
        <v>1.885213158458773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/>
      <c r="AF53" s="57">
        <v>172.23700709664308</v>
      </c>
      <c r="AG53" s="57">
        <v>4.4953269999999996</v>
      </c>
      <c r="AH53" s="57">
        <v>0</v>
      </c>
      <c r="AI53" s="57">
        <v>0</v>
      </c>
      <c r="AJ53" s="57">
        <v>0</v>
      </c>
      <c r="AK53" s="57">
        <v>0</v>
      </c>
      <c r="AL53" s="57">
        <v>0.66816088670747564</v>
      </c>
      <c r="AM53" s="57">
        <v>0</v>
      </c>
      <c r="AN53" s="57">
        <v>0</v>
      </c>
      <c r="AO53" s="120">
        <v>0</v>
      </c>
      <c r="AP53" s="47"/>
      <c r="AQ53" s="36"/>
    </row>
    <row r="54" spans="1:43" s="7" customFormat="1" ht="17.100000000000001" customHeight="1">
      <c r="A54" s="36"/>
      <c r="B54" s="90"/>
      <c r="C54" s="25" t="s">
        <v>53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/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120">
        <v>0</v>
      </c>
      <c r="AP54" s="47"/>
      <c r="AQ54" s="36"/>
    </row>
    <row r="55" spans="1:43" s="7" customFormat="1" ht="17.100000000000001" customHeight="1">
      <c r="A55" s="36"/>
      <c r="B55" s="90"/>
      <c r="C55" s="25" t="s">
        <v>54</v>
      </c>
      <c r="D55" s="57">
        <v>0</v>
      </c>
      <c r="E55" s="57">
        <v>0</v>
      </c>
      <c r="F55" s="57">
        <v>0.66976100000000005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0.59681383198974092</v>
      </c>
      <c r="M55" s="57">
        <v>0</v>
      </c>
      <c r="N55" s="57">
        <v>3183.6006759716111</v>
      </c>
      <c r="O55" s="57">
        <v>47.80197914</v>
      </c>
      <c r="P55" s="57">
        <v>0</v>
      </c>
      <c r="Q55" s="57">
        <v>0</v>
      </c>
      <c r="R55" s="57">
        <v>939.94733945000007</v>
      </c>
      <c r="S55" s="57">
        <v>0</v>
      </c>
      <c r="T55" s="57">
        <v>0</v>
      </c>
      <c r="U55" s="57">
        <v>0</v>
      </c>
      <c r="V55" s="57">
        <v>0</v>
      </c>
      <c r="W55" s="57">
        <v>1.885213158458773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/>
      <c r="AF55" s="57">
        <v>172.23700709664308</v>
      </c>
      <c r="AG55" s="57">
        <v>4.4953269999999996</v>
      </c>
      <c r="AH55" s="57">
        <v>0</v>
      </c>
      <c r="AI55" s="57">
        <v>0</v>
      </c>
      <c r="AJ55" s="57">
        <v>0</v>
      </c>
      <c r="AK55" s="57">
        <v>0</v>
      </c>
      <c r="AL55" s="57">
        <v>0.66816088670747564</v>
      </c>
      <c r="AM55" s="57">
        <v>0</v>
      </c>
      <c r="AN55" s="57">
        <v>0</v>
      </c>
      <c r="AO55" s="120">
        <v>0</v>
      </c>
      <c r="AP55" s="47"/>
      <c r="AQ55" s="36"/>
    </row>
    <row r="56" spans="1:43" s="7" customFormat="1" ht="30" customHeight="1">
      <c r="A56" s="36"/>
      <c r="B56" s="89"/>
      <c r="C56" s="20" t="s">
        <v>10</v>
      </c>
      <c r="D56" s="57">
        <v>0</v>
      </c>
      <c r="E56" s="57">
        <v>1.2575460000000001</v>
      </c>
      <c r="F56" s="57">
        <v>0</v>
      </c>
      <c r="G56" s="57">
        <v>0</v>
      </c>
      <c r="H56" s="57">
        <v>0</v>
      </c>
      <c r="I56" s="57">
        <v>0.966082</v>
      </c>
      <c r="J56" s="57">
        <v>0</v>
      </c>
      <c r="K56" s="57">
        <v>0</v>
      </c>
      <c r="L56" s="57">
        <v>0</v>
      </c>
      <c r="M56" s="57">
        <v>0</v>
      </c>
      <c r="N56" s="57">
        <v>196.88091301460759</v>
      </c>
      <c r="O56" s="57">
        <v>3.0154189467000001</v>
      </c>
      <c r="P56" s="57">
        <v>1.805221</v>
      </c>
      <c r="Q56" s="57">
        <v>0</v>
      </c>
      <c r="R56" s="57">
        <v>2122.629055355073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6.0369979999999996</v>
      </c>
      <c r="AB56" s="57">
        <v>0</v>
      </c>
      <c r="AC56" s="57">
        <v>0</v>
      </c>
      <c r="AD56" s="57">
        <v>0</v>
      </c>
      <c r="AE56" s="57"/>
      <c r="AF56" s="57">
        <v>19.507691216445217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198.11049589233843</v>
      </c>
      <c r="AM56" s="57">
        <v>0</v>
      </c>
      <c r="AN56" s="57">
        <v>0</v>
      </c>
      <c r="AO56" s="120">
        <v>0</v>
      </c>
      <c r="AP56" s="47"/>
      <c r="AQ56" s="36"/>
    </row>
    <row r="57" spans="1:43" s="7" customFormat="1" ht="17.100000000000001" customHeight="1">
      <c r="A57" s="36"/>
      <c r="B57" s="89"/>
      <c r="C57" s="25" t="s">
        <v>53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118.35760701460758</v>
      </c>
      <c r="O57" s="57">
        <v>1.7626309467000001</v>
      </c>
      <c r="P57" s="57">
        <v>0</v>
      </c>
      <c r="Q57" s="57">
        <v>0</v>
      </c>
      <c r="R57" s="57">
        <v>4.3723954785972277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0.11698600000000001</v>
      </c>
      <c r="AB57" s="57">
        <v>0</v>
      </c>
      <c r="AC57" s="57">
        <v>0</v>
      </c>
      <c r="AD57" s="57">
        <v>0</v>
      </c>
      <c r="AE57" s="57"/>
      <c r="AF57" s="57">
        <v>19.507691216445217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198.11049589233843</v>
      </c>
      <c r="AM57" s="57">
        <v>0</v>
      </c>
      <c r="AN57" s="57">
        <v>0</v>
      </c>
      <c r="AO57" s="120">
        <v>0</v>
      </c>
      <c r="AP57" s="47"/>
      <c r="AQ57" s="36"/>
    </row>
    <row r="58" spans="1:43" s="7" customFormat="1" ht="17.100000000000001" customHeight="1">
      <c r="A58" s="36"/>
      <c r="B58" s="89"/>
      <c r="C58" s="25" t="s">
        <v>54</v>
      </c>
      <c r="D58" s="57">
        <v>0</v>
      </c>
      <c r="E58" s="57">
        <v>1.2575460000000001</v>
      </c>
      <c r="F58" s="57">
        <v>0</v>
      </c>
      <c r="G58" s="57">
        <v>0</v>
      </c>
      <c r="H58" s="57">
        <v>0</v>
      </c>
      <c r="I58" s="57">
        <v>0.966082</v>
      </c>
      <c r="J58" s="57">
        <v>0</v>
      </c>
      <c r="K58" s="57">
        <v>0</v>
      </c>
      <c r="L58" s="57">
        <v>0</v>
      </c>
      <c r="M58" s="57">
        <v>0</v>
      </c>
      <c r="N58" s="57">
        <v>78.523306000000005</v>
      </c>
      <c r="O58" s="57">
        <v>1.252788</v>
      </c>
      <c r="P58" s="57">
        <v>1.805221</v>
      </c>
      <c r="Q58" s="57">
        <v>0</v>
      </c>
      <c r="R58" s="57">
        <v>2118.2566598764756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5.9200119999999998</v>
      </c>
      <c r="AB58" s="57">
        <v>0</v>
      </c>
      <c r="AC58" s="57">
        <v>0</v>
      </c>
      <c r="AD58" s="57">
        <v>0</v>
      </c>
      <c r="AE58" s="57"/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120">
        <v>0</v>
      </c>
      <c r="AP58" s="47"/>
      <c r="AQ58" s="36"/>
    </row>
    <row r="59" spans="1:43" s="8" customFormat="1" ht="30" customHeight="1">
      <c r="A59" s="32"/>
      <c r="B59" s="91"/>
      <c r="C59" s="92" t="s">
        <v>75</v>
      </c>
      <c r="D59" s="49">
        <v>0</v>
      </c>
      <c r="E59" s="49">
        <v>1.2575460000000001</v>
      </c>
      <c r="F59" s="49">
        <v>0</v>
      </c>
      <c r="G59" s="49">
        <v>0</v>
      </c>
      <c r="H59" s="49">
        <v>0</v>
      </c>
      <c r="I59" s="49">
        <v>0.966082</v>
      </c>
      <c r="J59" s="49">
        <v>0</v>
      </c>
      <c r="K59" s="49">
        <v>0</v>
      </c>
      <c r="L59" s="49">
        <v>0</v>
      </c>
      <c r="M59" s="49">
        <v>0</v>
      </c>
      <c r="N59" s="49">
        <v>76.450050000000005</v>
      </c>
      <c r="O59" s="49">
        <v>0</v>
      </c>
      <c r="P59" s="49">
        <v>1.805221</v>
      </c>
      <c r="Q59" s="49">
        <v>0</v>
      </c>
      <c r="R59" s="49">
        <v>2114.2567198764759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5.9200119999999998</v>
      </c>
      <c r="AB59" s="49">
        <v>0</v>
      </c>
      <c r="AC59" s="49">
        <v>0</v>
      </c>
      <c r="AD59" s="49">
        <v>0</v>
      </c>
      <c r="AE59" s="49"/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104">
        <v>0</v>
      </c>
      <c r="AP59" s="42"/>
      <c r="AQ59" s="32"/>
    </row>
    <row r="60" spans="1:43" s="7" customFormat="1" ht="17.100000000000001" customHeight="1">
      <c r="A60" s="36"/>
      <c r="B60" s="90"/>
      <c r="C60" s="25" t="s">
        <v>61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120.43086301460758</v>
      </c>
      <c r="O60" s="57">
        <v>2.9943239466999998</v>
      </c>
      <c r="P60" s="57">
        <v>0</v>
      </c>
      <c r="Q60" s="57">
        <v>0</v>
      </c>
      <c r="R60" s="57">
        <v>8.1667294785972278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/>
      <c r="AF60" s="57">
        <v>19.507691216445217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198.11049589233843</v>
      </c>
      <c r="AM60" s="57">
        <v>0</v>
      </c>
      <c r="AN60" s="57">
        <v>0</v>
      </c>
      <c r="AO60" s="120">
        <v>0</v>
      </c>
      <c r="AP60" s="47"/>
      <c r="AQ60" s="36"/>
    </row>
    <row r="61" spans="1:43" s="7" customFormat="1" ht="17.100000000000001" customHeight="1">
      <c r="A61" s="36"/>
      <c r="B61" s="90"/>
      <c r="C61" s="25" t="s">
        <v>91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/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120">
        <v>0</v>
      </c>
      <c r="AP61" s="47"/>
      <c r="AQ61" s="36"/>
    </row>
    <row r="62" spans="1:43" s="7" customFormat="1" ht="17.100000000000001" customHeight="1">
      <c r="A62" s="36"/>
      <c r="B62" s="90"/>
      <c r="C62" s="25" t="s">
        <v>76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/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120">
        <v>0</v>
      </c>
      <c r="AP62" s="47"/>
      <c r="AQ62" s="36"/>
    </row>
    <row r="63" spans="1:43" s="7" customFormat="1" ht="17.100000000000001" customHeight="1">
      <c r="A63" s="36"/>
      <c r="B63" s="90"/>
      <c r="C63" s="107" t="s">
        <v>47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2.1094999999999999E-2</v>
      </c>
      <c r="P63" s="57">
        <v>0</v>
      </c>
      <c r="Q63" s="57">
        <v>0</v>
      </c>
      <c r="R63" s="57">
        <v>0.20560600000000001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0.11698600000000001</v>
      </c>
      <c r="AB63" s="57">
        <v>0</v>
      </c>
      <c r="AC63" s="57">
        <v>0</v>
      </c>
      <c r="AD63" s="57">
        <v>0</v>
      </c>
      <c r="AE63" s="57"/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120">
        <v>0</v>
      </c>
      <c r="AP63" s="47"/>
      <c r="AQ63" s="36"/>
    </row>
    <row r="64" spans="1:43" s="7" customFormat="1" ht="16.5" customHeight="1">
      <c r="A64" s="36"/>
      <c r="B64" s="90"/>
      <c r="C64" s="95" t="s">
        <v>80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120"/>
      <c r="AP64" s="47"/>
      <c r="AQ64" s="36"/>
    </row>
    <row r="65" spans="1:43" s="8" customFormat="1" ht="24.95" customHeight="1">
      <c r="A65" s="32"/>
      <c r="B65" s="91"/>
      <c r="C65" s="24" t="s">
        <v>11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1.862580831989741</v>
      </c>
      <c r="M65" s="49">
        <v>0</v>
      </c>
      <c r="N65" s="49">
        <v>2.6309576977</v>
      </c>
      <c r="O65" s="49">
        <v>0.25815290220000003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5.3110435864000003</v>
      </c>
      <c r="AB65" s="49">
        <v>0</v>
      </c>
      <c r="AC65" s="49">
        <v>0</v>
      </c>
      <c r="AD65" s="49">
        <v>0</v>
      </c>
      <c r="AE65" s="49"/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104">
        <v>0</v>
      </c>
      <c r="AP65" s="42"/>
      <c r="AQ65" s="32"/>
    </row>
    <row r="66" spans="1:43" s="11" customFormat="1" ht="17.100000000000001" customHeight="1">
      <c r="A66" s="99"/>
      <c r="B66" s="38"/>
      <c r="C66" s="25" t="s">
        <v>53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1.862580831989741</v>
      </c>
      <c r="M66" s="96">
        <v>0</v>
      </c>
      <c r="N66" s="96">
        <v>2.6309576977</v>
      </c>
      <c r="O66" s="96">
        <v>0.25815290220000003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5.3110435864000003</v>
      </c>
      <c r="AB66" s="96">
        <v>0</v>
      </c>
      <c r="AC66" s="96">
        <v>0</v>
      </c>
      <c r="AD66" s="96">
        <v>0</v>
      </c>
      <c r="AE66" s="96"/>
      <c r="AF66" s="96">
        <v>0</v>
      </c>
      <c r="AG66" s="96">
        <v>0</v>
      </c>
      <c r="AH66" s="96">
        <v>0</v>
      </c>
      <c r="AI66" s="96">
        <v>0</v>
      </c>
      <c r="AJ66" s="96">
        <v>0</v>
      </c>
      <c r="AK66" s="96">
        <v>0</v>
      </c>
      <c r="AL66" s="96">
        <v>0</v>
      </c>
      <c r="AM66" s="96">
        <v>0</v>
      </c>
      <c r="AN66" s="96">
        <v>0</v>
      </c>
      <c r="AO66" s="101">
        <v>0</v>
      </c>
      <c r="AP66" s="45"/>
      <c r="AQ66" s="99"/>
    </row>
    <row r="67" spans="1:43" s="7" customFormat="1" ht="17.100000000000001" customHeight="1">
      <c r="A67" s="36"/>
      <c r="B67" s="90"/>
      <c r="C67" s="25" t="s">
        <v>54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/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120">
        <v>0</v>
      </c>
      <c r="AP67" s="47"/>
      <c r="AQ67" s="36"/>
    </row>
    <row r="68" spans="1:43" s="8" customFormat="1" ht="30" customHeight="1">
      <c r="A68" s="32"/>
      <c r="B68" s="100"/>
      <c r="C68" s="24" t="s">
        <v>50</v>
      </c>
      <c r="D68" s="61">
        <f t="shared" ref="D68:K68" si="4">+SUM(D65,D56,D53)</f>
        <v>0</v>
      </c>
      <c r="E68" s="61">
        <f t="shared" si="4"/>
        <v>1.2575460000000001</v>
      </c>
      <c r="F68" s="61">
        <f t="shared" si="4"/>
        <v>0.66976100000000005</v>
      </c>
      <c r="G68" s="61">
        <f t="shared" si="4"/>
        <v>0</v>
      </c>
      <c r="H68" s="61">
        <f t="shared" si="4"/>
        <v>0</v>
      </c>
      <c r="I68" s="61">
        <f t="shared" si="4"/>
        <v>0.966082</v>
      </c>
      <c r="J68" s="61">
        <f t="shared" si="4"/>
        <v>0</v>
      </c>
      <c r="K68" s="61">
        <f t="shared" si="4"/>
        <v>0</v>
      </c>
      <c r="L68" s="61">
        <f t="shared" ref="L68:AO68" si="5">+SUM(L65,L56,L53)</f>
        <v>2.4593946639794817</v>
      </c>
      <c r="M68" s="61">
        <f t="shared" si="5"/>
        <v>0</v>
      </c>
      <c r="N68" s="61">
        <f t="shared" si="5"/>
        <v>3383.1125466839185</v>
      </c>
      <c r="O68" s="61">
        <f t="shared" si="5"/>
        <v>51.075550988899998</v>
      </c>
      <c r="P68" s="61">
        <f t="shared" si="5"/>
        <v>1.805221</v>
      </c>
      <c r="Q68" s="61">
        <f t="shared" si="5"/>
        <v>0</v>
      </c>
      <c r="R68" s="61">
        <f t="shared" si="5"/>
        <v>3062.5763948050731</v>
      </c>
      <c r="S68" s="61">
        <f t="shared" si="5"/>
        <v>0</v>
      </c>
      <c r="T68" s="61">
        <f t="shared" si="5"/>
        <v>0</v>
      </c>
      <c r="U68" s="61">
        <f t="shared" si="5"/>
        <v>0</v>
      </c>
      <c r="V68" s="61">
        <f t="shared" si="5"/>
        <v>0</v>
      </c>
      <c r="W68" s="61">
        <f t="shared" si="5"/>
        <v>1.885213158458773</v>
      </c>
      <c r="X68" s="61">
        <f t="shared" si="5"/>
        <v>0</v>
      </c>
      <c r="Y68" s="61">
        <f t="shared" si="5"/>
        <v>0</v>
      </c>
      <c r="Z68" s="61">
        <f t="shared" si="5"/>
        <v>0</v>
      </c>
      <c r="AA68" s="61">
        <f t="shared" si="5"/>
        <v>11.348041586400001</v>
      </c>
      <c r="AB68" s="61">
        <f t="shared" si="5"/>
        <v>0</v>
      </c>
      <c r="AC68" s="61">
        <f t="shared" si="5"/>
        <v>0</v>
      </c>
      <c r="AD68" s="61">
        <f t="shared" si="5"/>
        <v>0</v>
      </c>
      <c r="AE68" s="61">
        <f t="shared" si="5"/>
        <v>0</v>
      </c>
      <c r="AF68" s="61">
        <f t="shared" si="5"/>
        <v>191.74469831308829</v>
      </c>
      <c r="AG68" s="61">
        <f t="shared" si="5"/>
        <v>4.4953269999999996</v>
      </c>
      <c r="AH68" s="61">
        <f t="shared" si="5"/>
        <v>0</v>
      </c>
      <c r="AI68" s="61">
        <f t="shared" si="5"/>
        <v>0</v>
      </c>
      <c r="AJ68" s="61">
        <f t="shared" si="5"/>
        <v>0</v>
      </c>
      <c r="AK68" s="61">
        <f t="shared" si="5"/>
        <v>0</v>
      </c>
      <c r="AL68" s="61">
        <f t="shared" si="5"/>
        <v>198.77865677904592</v>
      </c>
      <c r="AM68" s="61">
        <f t="shared" si="5"/>
        <v>0</v>
      </c>
      <c r="AN68" s="61">
        <f t="shared" si="5"/>
        <v>0</v>
      </c>
      <c r="AO68" s="64">
        <f t="shared" si="5"/>
        <v>0</v>
      </c>
      <c r="AP68" s="93">
        <f>+SUM(AP65,AP56,AP53)</f>
        <v>0</v>
      </c>
      <c r="AQ68" s="117"/>
    </row>
    <row r="69" spans="1:43" s="11" customFormat="1" ht="17.100000000000001" customHeight="1">
      <c r="A69" s="99"/>
      <c r="B69" s="38"/>
      <c r="C69" s="39" t="s">
        <v>85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0</v>
      </c>
      <c r="AE69" s="96"/>
      <c r="AF69" s="96">
        <v>0</v>
      </c>
      <c r="AG69" s="96">
        <v>0</v>
      </c>
      <c r="AH69" s="96">
        <v>0</v>
      </c>
      <c r="AI69" s="96">
        <v>0</v>
      </c>
      <c r="AJ69" s="96">
        <v>0</v>
      </c>
      <c r="AK69" s="96">
        <v>0</v>
      </c>
      <c r="AL69" s="96">
        <v>0</v>
      </c>
      <c r="AM69" s="96">
        <v>0</v>
      </c>
      <c r="AN69" s="96">
        <v>0</v>
      </c>
      <c r="AO69" s="101">
        <v>0</v>
      </c>
      <c r="AP69" s="45"/>
      <c r="AQ69" s="118"/>
    </row>
    <row r="70" spans="1:43" s="11" customFormat="1" ht="17.100000000000001" customHeight="1">
      <c r="A70" s="99"/>
      <c r="B70" s="38"/>
      <c r="C70" s="41" t="s">
        <v>86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3.4053697700000003E-2</v>
      </c>
      <c r="O70" s="96">
        <v>5.6786902200000003E-2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1.2077935864</v>
      </c>
      <c r="AB70" s="96">
        <v>0</v>
      </c>
      <c r="AC70" s="96">
        <v>0</v>
      </c>
      <c r="AD70" s="96">
        <v>0</v>
      </c>
      <c r="AE70" s="96"/>
      <c r="AF70" s="96">
        <v>0</v>
      </c>
      <c r="AG70" s="96">
        <v>0</v>
      </c>
      <c r="AH70" s="96">
        <v>0</v>
      </c>
      <c r="AI70" s="96">
        <v>0</v>
      </c>
      <c r="AJ70" s="96">
        <v>0</v>
      </c>
      <c r="AK70" s="96">
        <v>0</v>
      </c>
      <c r="AL70" s="96">
        <v>0</v>
      </c>
      <c r="AM70" s="96">
        <v>0</v>
      </c>
      <c r="AN70" s="96">
        <v>0</v>
      </c>
      <c r="AO70" s="101">
        <v>0</v>
      </c>
      <c r="AP70" s="45"/>
      <c r="AQ70" s="118"/>
    </row>
    <row r="71" spans="1:43" s="7" customFormat="1" ht="24.95" customHeight="1">
      <c r="A71" s="36"/>
      <c r="B71" s="89"/>
      <c r="C71" s="110" t="s">
        <v>56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120"/>
      <c r="AP71" s="47"/>
      <c r="AQ71" s="31"/>
    </row>
    <row r="72" spans="1:43" s="7" customFormat="1" ht="17.100000000000001" customHeight="1">
      <c r="A72" s="36"/>
      <c r="B72" s="90"/>
      <c r="C72" s="25" t="s">
        <v>58</v>
      </c>
      <c r="D72" s="57">
        <v>0</v>
      </c>
      <c r="E72" s="57">
        <v>0.85431699999999999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3098.7053346299112</v>
      </c>
      <c r="O72" s="57">
        <v>33.608109042000002</v>
      </c>
      <c r="P72" s="57">
        <v>0</v>
      </c>
      <c r="Q72" s="57">
        <v>0</v>
      </c>
      <c r="R72" s="57">
        <v>2832.2847733164754</v>
      </c>
      <c r="S72" s="57">
        <v>0</v>
      </c>
      <c r="T72" s="57">
        <v>0</v>
      </c>
      <c r="U72" s="57">
        <v>0</v>
      </c>
      <c r="V72" s="57">
        <v>0</v>
      </c>
      <c r="W72" s="57">
        <v>1.6583111584587731</v>
      </c>
      <c r="X72" s="57">
        <v>0</v>
      </c>
      <c r="Y72" s="57">
        <v>0</v>
      </c>
      <c r="Z72" s="57">
        <v>0</v>
      </c>
      <c r="AA72" s="57">
        <v>1.8337625864</v>
      </c>
      <c r="AB72" s="57">
        <v>0</v>
      </c>
      <c r="AC72" s="57">
        <v>0</v>
      </c>
      <c r="AD72" s="57">
        <v>0</v>
      </c>
      <c r="AE72" s="57"/>
      <c r="AF72" s="57">
        <v>145.22834929009787</v>
      </c>
      <c r="AG72" s="57">
        <v>2.5855760000000001</v>
      </c>
      <c r="AH72" s="57">
        <v>0</v>
      </c>
      <c r="AI72" s="57">
        <v>0</v>
      </c>
      <c r="AJ72" s="57">
        <v>0</v>
      </c>
      <c r="AK72" s="57">
        <v>0</v>
      </c>
      <c r="AL72" s="57">
        <v>189.93569228987496</v>
      </c>
      <c r="AM72" s="57">
        <v>0</v>
      </c>
      <c r="AN72" s="57">
        <v>0</v>
      </c>
      <c r="AO72" s="120">
        <v>0</v>
      </c>
      <c r="AP72" s="47"/>
      <c r="AQ72" s="31"/>
    </row>
    <row r="73" spans="1:43" s="7" customFormat="1" ht="17.100000000000001" customHeight="1">
      <c r="A73" s="36"/>
      <c r="B73" s="90"/>
      <c r="C73" s="25" t="s">
        <v>59</v>
      </c>
      <c r="D73" s="57">
        <v>0</v>
      </c>
      <c r="E73" s="57">
        <v>0.403229</v>
      </c>
      <c r="F73" s="57">
        <v>0.66976100000000005</v>
      </c>
      <c r="G73" s="57">
        <v>0</v>
      </c>
      <c r="H73" s="57">
        <v>0</v>
      </c>
      <c r="I73" s="57">
        <v>0.966082</v>
      </c>
      <c r="J73" s="57">
        <v>0</v>
      </c>
      <c r="K73" s="57">
        <v>0</v>
      </c>
      <c r="L73" s="57">
        <v>2.4593946639794817</v>
      </c>
      <c r="M73" s="57">
        <v>0</v>
      </c>
      <c r="N73" s="57">
        <v>284.40721305400757</v>
      </c>
      <c r="O73" s="57">
        <v>17.467440946685112</v>
      </c>
      <c r="P73" s="57">
        <v>1.805221</v>
      </c>
      <c r="Q73" s="57">
        <v>0</v>
      </c>
      <c r="R73" s="57">
        <v>230.29162148858487</v>
      </c>
      <c r="S73" s="57">
        <v>0</v>
      </c>
      <c r="T73" s="57">
        <v>0</v>
      </c>
      <c r="U73" s="57">
        <v>0</v>
      </c>
      <c r="V73" s="57">
        <v>0</v>
      </c>
      <c r="W73" s="57">
        <v>0.22690199999999999</v>
      </c>
      <c r="X73" s="57">
        <v>0</v>
      </c>
      <c r="Y73" s="57">
        <v>0</v>
      </c>
      <c r="Z73" s="57">
        <v>0</v>
      </c>
      <c r="AA73" s="57">
        <v>9.5142790000000019</v>
      </c>
      <c r="AB73" s="57">
        <v>0</v>
      </c>
      <c r="AC73" s="57">
        <v>0</v>
      </c>
      <c r="AD73" s="57">
        <v>0</v>
      </c>
      <c r="AE73" s="57"/>
      <c r="AF73" s="57">
        <v>46.522605022990426</v>
      </c>
      <c r="AG73" s="57">
        <v>1.909751</v>
      </c>
      <c r="AH73" s="57">
        <v>0</v>
      </c>
      <c r="AI73" s="57">
        <v>0</v>
      </c>
      <c r="AJ73" s="57">
        <v>0</v>
      </c>
      <c r="AK73" s="57">
        <v>0</v>
      </c>
      <c r="AL73" s="57">
        <v>8.842964489188093</v>
      </c>
      <c r="AM73" s="57">
        <v>0</v>
      </c>
      <c r="AN73" s="57">
        <v>0</v>
      </c>
      <c r="AO73" s="120">
        <v>0</v>
      </c>
      <c r="AP73" s="47"/>
      <c r="AQ73" s="31"/>
    </row>
    <row r="74" spans="1:43" s="7" customFormat="1" ht="17.100000000000001" customHeight="1">
      <c r="A74" s="36"/>
      <c r="B74" s="89"/>
      <c r="C74" s="25" t="s">
        <v>60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/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120">
        <v>0</v>
      </c>
      <c r="AP74" s="47"/>
      <c r="AQ74" s="31"/>
    </row>
    <row r="75" spans="1:43" s="8" customFormat="1" ht="30" customHeight="1">
      <c r="A75" s="32"/>
      <c r="B75" s="103"/>
      <c r="C75" s="28" t="s">
        <v>84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111"/>
      <c r="AP75" s="42"/>
      <c r="AQ75" s="117"/>
    </row>
    <row r="76" spans="1:43" s="7" customFormat="1" ht="17.100000000000001" customHeight="1">
      <c r="A76" s="36"/>
      <c r="B76" s="89"/>
      <c r="C76" s="20" t="s">
        <v>9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/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120">
        <v>0</v>
      </c>
      <c r="AP76" s="47"/>
      <c r="AQ76" s="36"/>
    </row>
    <row r="77" spans="1:43" s="7" customFormat="1" ht="17.100000000000001" customHeight="1">
      <c r="A77" s="36"/>
      <c r="B77" s="90"/>
      <c r="C77" s="25" t="s">
        <v>53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/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120">
        <v>0</v>
      </c>
      <c r="AP77" s="47"/>
      <c r="AQ77" s="36"/>
    </row>
    <row r="78" spans="1:43" s="7" customFormat="1" ht="17.100000000000001" customHeight="1">
      <c r="A78" s="36"/>
      <c r="B78" s="90"/>
      <c r="C78" s="25" t="s">
        <v>54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/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120">
        <v>0</v>
      </c>
      <c r="AP78" s="47"/>
      <c r="AQ78" s="36"/>
    </row>
    <row r="79" spans="1:43" s="7" customFormat="1" ht="30" customHeight="1">
      <c r="A79" s="36"/>
      <c r="B79" s="89"/>
      <c r="C79" s="20" t="s">
        <v>10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/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120">
        <v>0</v>
      </c>
      <c r="AP79" s="47"/>
      <c r="AQ79" s="36"/>
    </row>
    <row r="80" spans="1:43" s="7" customFormat="1" ht="17.100000000000001" customHeight="1">
      <c r="A80" s="36"/>
      <c r="B80" s="89"/>
      <c r="C80" s="25" t="s">
        <v>53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/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120">
        <v>0</v>
      </c>
      <c r="AP80" s="47"/>
      <c r="AQ80" s="36"/>
    </row>
    <row r="81" spans="1:43" s="7" customFormat="1" ht="17.100000000000001" customHeight="1">
      <c r="A81" s="36"/>
      <c r="B81" s="89"/>
      <c r="C81" s="25" t="s">
        <v>54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/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120">
        <v>0</v>
      </c>
      <c r="AP81" s="47"/>
      <c r="AQ81" s="36"/>
    </row>
    <row r="82" spans="1:43" s="8" customFormat="1" ht="30" customHeight="1">
      <c r="A82" s="32"/>
      <c r="B82" s="91"/>
      <c r="C82" s="92" t="s">
        <v>75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/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104">
        <v>0</v>
      </c>
      <c r="AP82" s="42"/>
      <c r="AQ82" s="32"/>
    </row>
    <row r="83" spans="1:43" s="7" customFormat="1" ht="17.100000000000001" customHeight="1">
      <c r="A83" s="36"/>
      <c r="B83" s="90"/>
      <c r="C83" s="25" t="s">
        <v>61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/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120">
        <v>0</v>
      </c>
      <c r="AP83" s="47"/>
      <c r="AQ83" s="36"/>
    </row>
    <row r="84" spans="1:43" s="7" customFormat="1" ht="17.100000000000001" customHeight="1">
      <c r="A84" s="36"/>
      <c r="B84" s="90"/>
      <c r="C84" s="25" t="s">
        <v>91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/>
      <c r="AF84" s="57"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v>0</v>
      </c>
      <c r="AO84" s="120">
        <v>0</v>
      </c>
      <c r="AP84" s="47"/>
      <c r="AQ84" s="36"/>
    </row>
    <row r="85" spans="1:43" s="7" customFormat="1" ht="17.100000000000001" customHeight="1">
      <c r="A85" s="36"/>
      <c r="B85" s="90"/>
      <c r="C85" s="25" t="s">
        <v>76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/>
      <c r="AF85" s="57">
        <v>0</v>
      </c>
      <c r="AG85" s="57">
        <v>0</v>
      </c>
      <c r="AH85" s="57">
        <v>0</v>
      </c>
      <c r="AI85" s="57"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v>0</v>
      </c>
      <c r="AO85" s="120">
        <v>0</v>
      </c>
      <c r="AP85" s="47"/>
      <c r="AQ85" s="36"/>
    </row>
    <row r="86" spans="1:43" s="7" customFormat="1" ht="17.100000000000001" customHeight="1">
      <c r="A86" s="36"/>
      <c r="B86" s="90"/>
      <c r="C86" s="107" t="s">
        <v>47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/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120">
        <v>0</v>
      </c>
      <c r="AP86" s="47"/>
      <c r="AQ86" s="36"/>
    </row>
    <row r="87" spans="1:43" s="7" customFormat="1" ht="16.5" customHeight="1">
      <c r="A87" s="36"/>
      <c r="B87" s="90"/>
      <c r="C87" s="95" t="s">
        <v>80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120"/>
      <c r="AP87" s="47"/>
      <c r="AQ87" s="36"/>
    </row>
    <row r="88" spans="1:43" s="8" customFormat="1" ht="24.95" customHeight="1">
      <c r="A88" s="32"/>
      <c r="B88" s="91"/>
      <c r="C88" s="24" t="s">
        <v>11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/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104">
        <v>0</v>
      </c>
      <c r="AP88" s="42"/>
      <c r="AQ88" s="32"/>
    </row>
    <row r="89" spans="1:43" s="11" customFormat="1" ht="17.100000000000001" customHeight="1">
      <c r="A89" s="99"/>
      <c r="B89" s="38"/>
      <c r="C89" s="25" t="s">
        <v>53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  <c r="AD89" s="96">
        <v>0</v>
      </c>
      <c r="AE89" s="96"/>
      <c r="AF89" s="96">
        <v>0</v>
      </c>
      <c r="AG89" s="96">
        <v>0</v>
      </c>
      <c r="AH89" s="96">
        <v>0</v>
      </c>
      <c r="AI89" s="96">
        <v>0</v>
      </c>
      <c r="AJ89" s="96">
        <v>0</v>
      </c>
      <c r="AK89" s="96">
        <v>0</v>
      </c>
      <c r="AL89" s="96">
        <v>0</v>
      </c>
      <c r="AM89" s="96">
        <v>0</v>
      </c>
      <c r="AN89" s="96">
        <v>0</v>
      </c>
      <c r="AO89" s="101">
        <v>0</v>
      </c>
      <c r="AP89" s="45"/>
      <c r="AQ89" s="99"/>
    </row>
    <row r="90" spans="1:43" s="7" customFormat="1" ht="17.100000000000001" customHeight="1">
      <c r="A90" s="36"/>
      <c r="B90" s="90"/>
      <c r="C90" s="25" t="s">
        <v>54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>
        <v>0</v>
      </c>
      <c r="AE90" s="57"/>
      <c r="AF90" s="57">
        <v>0</v>
      </c>
      <c r="AG90" s="57">
        <v>0</v>
      </c>
      <c r="AH90" s="57">
        <v>0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0</v>
      </c>
      <c r="AO90" s="120">
        <v>0</v>
      </c>
      <c r="AP90" s="47"/>
      <c r="AQ90" s="36"/>
    </row>
    <row r="91" spans="1:43" s="8" customFormat="1" ht="30" customHeight="1">
      <c r="A91" s="32"/>
      <c r="B91" s="100"/>
      <c r="C91" s="24" t="s">
        <v>44</v>
      </c>
      <c r="D91" s="61">
        <f t="shared" ref="D91:K91" si="6">+SUM(D88,D79,D76)</f>
        <v>0</v>
      </c>
      <c r="E91" s="61">
        <f t="shared" si="6"/>
        <v>0</v>
      </c>
      <c r="F91" s="61">
        <f t="shared" si="6"/>
        <v>0</v>
      </c>
      <c r="G91" s="61">
        <f t="shared" si="6"/>
        <v>0</v>
      </c>
      <c r="H91" s="61">
        <f t="shared" si="6"/>
        <v>0</v>
      </c>
      <c r="I91" s="61">
        <f t="shared" si="6"/>
        <v>0</v>
      </c>
      <c r="J91" s="61">
        <f t="shared" si="6"/>
        <v>0</v>
      </c>
      <c r="K91" s="61">
        <f t="shared" si="6"/>
        <v>0</v>
      </c>
      <c r="L91" s="61">
        <f t="shared" ref="L91:AO91" si="7">+SUM(L88,L79,L76)</f>
        <v>0</v>
      </c>
      <c r="M91" s="61">
        <f t="shared" si="7"/>
        <v>0</v>
      </c>
      <c r="N91" s="61">
        <f t="shared" si="7"/>
        <v>0</v>
      </c>
      <c r="O91" s="61">
        <f t="shared" si="7"/>
        <v>0</v>
      </c>
      <c r="P91" s="61">
        <f t="shared" si="7"/>
        <v>0</v>
      </c>
      <c r="Q91" s="61">
        <f t="shared" si="7"/>
        <v>0</v>
      </c>
      <c r="R91" s="61">
        <f t="shared" si="7"/>
        <v>0</v>
      </c>
      <c r="S91" s="61">
        <f t="shared" si="7"/>
        <v>0</v>
      </c>
      <c r="T91" s="61">
        <f t="shared" si="7"/>
        <v>0</v>
      </c>
      <c r="U91" s="61">
        <f t="shared" si="7"/>
        <v>0</v>
      </c>
      <c r="V91" s="61">
        <f t="shared" si="7"/>
        <v>0</v>
      </c>
      <c r="W91" s="61">
        <f t="shared" si="7"/>
        <v>0</v>
      </c>
      <c r="X91" s="61">
        <f t="shared" si="7"/>
        <v>0</v>
      </c>
      <c r="Y91" s="61">
        <f t="shared" si="7"/>
        <v>0</v>
      </c>
      <c r="Z91" s="61">
        <f t="shared" si="7"/>
        <v>0</v>
      </c>
      <c r="AA91" s="61">
        <f t="shared" si="7"/>
        <v>0</v>
      </c>
      <c r="AB91" s="61">
        <f t="shared" si="7"/>
        <v>0</v>
      </c>
      <c r="AC91" s="61">
        <f t="shared" si="7"/>
        <v>0</v>
      </c>
      <c r="AD91" s="61">
        <f t="shared" si="7"/>
        <v>0</v>
      </c>
      <c r="AE91" s="61">
        <f t="shared" si="7"/>
        <v>0</v>
      </c>
      <c r="AF91" s="61">
        <f t="shared" si="7"/>
        <v>0</v>
      </c>
      <c r="AG91" s="61">
        <f t="shared" si="7"/>
        <v>0</v>
      </c>
      <c r="AH91" s="61">
        <f t="shared" si="7"/>
        <v>0</v>
      </c>
      <c r="AI91" s="61">
        <f t="shared" si="7"/>
        <v>0</v>
      </c>
      <c r="AJ91" s="61">
        <f t="shared" si="7"/>
        <v>0</v>
      </c>
      <c r="AK91" s="61">
        <f t="shared" si="7"/>
        <v>0</v>
      </c>
      <c r="AL91" s="61">
        <f t="shared" si="7"/>
        <v>0</v>
      </c>
      <c r="AM91" s="61">
        <f t="shared" si="7"/>
        <v>0</v>
      </c>
      <c r="AN91" s="61">
        <f t="shared" si="7"/>
        <v>0</v>
      </c>
      <c r="AO91" s="64">
        <f t="shared" si="7"/>
        <v>0</v>
      </c>
      <c r="AP91" s="42"/>
      <c r="AQ91" s="117"/>
    </row>
    <row r="92" spans="1:43" s="11" customFormat="1" ht="17.100000000000001" customHeight="1">
      <c r="A92" s="99"/>
      <c r="B92" s="38"/>
      <c r="C92" s="39" t="s">
        <v>85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  <c r="X92" s="96">
        <v>0</v>
      </c>
      <c r="Y92" s="96">
        <v>0</v>
      </c>
      <c r="Z92" s="96">
        <v>0</v>
      </c>
      <c r="AA92" s="96">
        <v>0</v>
      </c>
      <c r="AB92" s="96">
        <v>0</v>
      </c>
      <c r="AC92" s="96">
        <v>0</v>
      </c>
      <c r="AD92" s="96">
        <v>0</v>
      </c>
      <c r="AE92" s="96"/>
      <c r="AF92" s="96">
        <v>0</v>
      </c>
      <c r="AG92" s="96">
        <v>0</v>
      </c>
      <c r="AH92" s="96">
        <v>0</v>
      </c>
      <c r="AI92" s="96">
        <v>0</v>
      </c>
      <c r="AJ92" s="96">
        <v>0</v>
      </c>
      <c r="AK92" s="96">
        <v>0</v>
      </c>
      <c r="AL92" s="96">
        <v>0</v>
      </c>
      <c r="AM92" s="96">
        <v>0</v>
      </c>
      <c r="AN92" s="96">
        <v>0</v>
      </c>
      <c r="AO92" s="101">
        <v>0</v>
      </c>
      <c r="AP92" s="45"/>
      <c r="AQ92" s="118"/>
    </row>
    <row r="93" spans="1:43" s="11" customFormat="1" ht="17.100000000000001" customHeight="1">
      <c r="A93" s="99"/>
      <c r="B93" s="38"/>
      <c r="C93" s="41" t="s">
        <v>86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/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0</v>
      </c>
      <c r="AM93" s="96">
        <v>0</v>
      </c>
      <c r="AN93" s="96">
        <v>0</v>
      </c>
      <c r="AO93" s="101">
        <v>0</v>
      </c>
      <c r="AP93" s="45"/>
      <c r="AQ93" s="118"/>
    </row>
    <row r="94" spans="1:43" s="8" customFormat="1" ht="24.95" customHeight="1">
      <c r="A94" s="32"/>
      <c r="B94" s="103"/>
      <c r="C94" s="28" t="s">
        <v>20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111"/>
      <c r="AP94" s="42"/>
      <c r="AQ94" s="117"/>
    </row>
    <row r="95" spans="1:43" s="8" customFormat="1" ht="30" customHeight="1">
      <c r="A95" s="32"/>
      <c r="B95" s="103"/>
      <c r="C95" s="28" t="s">
        <v>16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111"/>
      <c r="AP95" s="42"/>
      <c r="AQ95" s="117"/>
    </row>
    <row r="96" spans="1:43" s="7" customFormat="1" ht="17.100000000000001" customHeight="1">
      <c r="A96" s="36"/>
      <c r="B96" s="89"/>
      <c r="C96" s="20" t="s">
        <v>9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/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120">
        <v>0</v>
      </c>
      <c r="AP96" s="47"/>
      <c r="AQ96" s="36"/>
    </row>
    <row r="97" spans="1:43" s="7" customFormat="1" ht="17.100000000000001" customHeight="1">
      <c r="A97" s="36"/>
      <c r="B97" s="90"/>
      <c r="C97" s="25" t="s">
        <v>53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0</v>
      </c>
      <c r="AE97" s="57"/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120">
        <v>0</v>
      </c>
      <c r="AP97" s="47"/>
      <c r="AQ97" s="36"/>
    </row>
    <row r="98" spans="1:43" s="7" customFormat="1" ht="17.100000000000001" customHeight="1">
      <c r="A98" s="36"/>
      <c r="B98" s="90"/>
      <c r="C98" s="25" t="s">
        <v>54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0</v>
      </c>
      <c r="AE98" s="57"/>
      <c r="AF98" s="57"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120">
        <v>0</v>
      </c>
      <c r="AP98" s="47"/>
      <c r="AQ98" s="36"/>
    </row>
    <row r="99" spans="1:43" s="7" customFormat="1" ht="30" customHeight="1">
      <c r="A99" s="36"/>
      <c r="B99" s="89"/>
      <c r="C99" s="20" t="s">
        <v>10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4.4961000000000001E-2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>
        <v>0</v>
      </c>
      <c r="AE99" s="57"/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0</v>
      </c>
      <c r="AM99" s="57">
        <v>0</v>
      </c>
      <c r="AN99" s="57">
        <v>0</v>
      </c>
      <c r="AO99" s="120">
        <v>0</v>
      </c>
      <c r="AP99" s="47"/>
      <c r="AQ99" s="36"/>
    </row>
    <row r="100" spans="1:43" s="7" customFormat="1" ht="17.100000000000001" customHeight="1">
      <c r="A100" s="36"/>
      <c r="B100" s="89"/>
      <c r="C100" s="25" t="s">
        <v>53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4.4961000000000001E-2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/>
      <c r="AF100" s="57">
        <v>0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120">
        <v>0</v>
      </c>
      <c r="AP100" s="47"/>
      <c r="AQ100" s="36"/>
    </row>
    <row r="101" spans="1:43" s="7" customFormat="1" ht="17.100000000000001" customHeight="1">
      <c r="A101" s="36"/>
      <c r="B101" s="89"/>
      <c r="C101" s="25" t="s">
        <v>54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0</v>
      </c>
      <c r="AE101" s="57"/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120">
        <v>0</v>
      </c>
      <c r="AP101" s="47"/>
      <c r="AQ101" s="36"/>
    </row>
    <row r="102" spans="1:43" s="8" customFormat="1" ht="30" customHeight="1">
      <c r="A102" s="32"/>
      <c r="B102" s="91"/>
      <c r="C102" s="92" t="s">
        <v>75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/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104">
        <v>0</v>
      </c>
      <c r="AP102" s="42"/>
      <c r="AQ102" s="32"/>
    </row>
    <row r="103" spans="1:43" s="7" customFormat="1" ht="17.100000000000001" customHeight="1">
      <c r="A103" s="36"/>
      <c r="B103" s="90"/>
      <c r="C103" s="25" t="s">
        <v>61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/>
      <c r="AF103" s="57">
        <v>0</v>
      </c>
      <c r="AG103" s="57">
        <v>0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v>0</v>
      </c>
      <c r="AN103" s="57">
        <v>0</v>
      </c>
      <c r="AO103" s="120">
        <v>0</v>
      </c>
      <c r="AP103" s="47"/>
      <c r="AQ103" s="36"/>
    </row>
    <row r="104" spans="1:43" s="7" customFormat="1" ht="17.100000000000001" customHeight="1">
      <c r="A104" s="36"/>
      <c r="B104" s="90"/>
      <c r="C104" s="25" t="s">
        <v>91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/>
      <c r="AF104" s="57">
        <v>0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v>0</v>
      </c>
      <c r="AN104" s="57">
        <v>0</v>
      </c>
      <c r="AO104" s="120">
        <v>0</v>
      </c>
      <c r="AP104" s="47"/>
      <c r="AQ104" s="36"/>
    </row>
    <row r="105" spans="1:43" s="7" customFormat="1" ht="17.100000000000001" customHeight="1">
      <c r="A105" s="36"/>
      <c r="B105" s="90"/>
      <c r="C105" s="25" t="s">
        <v>76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>
        <v>0</v>
      </c>
      <c r="AE105" s="57"/>
      <c r="AF105" s="57">
        <v>0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120">
        <v>0</v>
      </c>
      <c r="AP105" s="47"/>
      <c r="AQ105" s="36"/>
    </row>
    <row r="106" spans="1:43" s="7" customFormat="1" ht="17.100000000000001" customHeight="1">
      <c r="A106" s="36"/>
      <c r="B106" s="90"/>
      <c r="C106" s="107" t="s">
        <v>47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4.4961000000000001E-2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0</v>
      </c>
      <c r="AE106" s="57"/>
      <c r="AF106" s="57">
        <v>0</v>
      </c>
      <c r="AG106" s="57">
        <v>0</v>
      </c>
      <c r="AH106" s="57">
        <v>0</v>
      </c>
      <c r="AI106" s="57">
        <v>0</v>
      </c>
      <c r="AJ106" s="57">
        <v>0</v>
      </c>
      <c r="AK106" s="57">
        <v>0</v>
      </c>
      <c r="AL106" s="57">
        <v>0</v>
      </c>
      <c r="AM106" s="57">
        <v>0</v>
      </c>
      <c r="AN106" s="57">
        <v>0</v>
      </c>
      <c r="AO106" s="120">
        <v>0</v>
      </c>
      <c r="AP106" s="47"/>
      <c r="AQ106" s="36"/>
    </row>
    <row r="107" spans="1:43" s="7" customFormat="1" ht="16.5" customHeight="1">
      <c r="A107" s="36"/>
      <c r="B107" s="90"/>
      <c r="C107" s="95" t="s">
        <v>80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120"/>
      <c r="AP107" s="47"/>
      <c r="AQ107" s="36"/>
    </row>
    <row r="108" spans="1:43" s="8" customFormat="1" ht="24.95" customHeight="1">
      <c r="A108" s="32"/>
      <c r="B108" s="91"/>
      <c r="C108" s="24" t="s">
        <v>11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/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104">
        <v>0</v>
      </c>
      <c r="AP108" s="42"/>
      <c r="AQ108" s="32"/>
    </row>
    <row r="109" spans="1:43" s="11" customFormat="1" ht="17.100000000000001" customHeight="1">
      <c r="A109" s="99"/>
      <c r="B109" s="38"/>
      <c r="C109" s="25" t="s">
        <v>53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/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0</v>
      </c>
      <c r="AL109" s="96">
        <v>0</v>
      </c>
      <c r="AM109" s="96">
        <v>0</v>
      </c>
      <c r="AN109" s="96">
        <v>0</v>
      </c>
      <c r="AO109" s="101">
        <v>0</v>
      </c>
      <c r="AP109" s="45"/>
      <c r="AQ109" s="99"/>
    </row>
    <row r="110" spans="1:43" s="7" customFormat="1" ht="17.100000000000001" customHeight="1">
      <c r="A110" s="36"/>
      <c r="B110" s="90"/>
      <c r="C110" s="25" t="s">
        <v>54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/>
      <c r="AF110" s="57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120">
        <v>0</v>
      </c>
      <c r="AP110" s="47"/>
      <c r="AQ110" s="36"/>
    </row>
    <row r="111" spans="1:43" s="8" customFormat="1" ht="30" customHeight="1">
      <c r="A111" s="32"/>
      <c r="B111" s="100"/>
      <c r="C111" s="24" t="s">
        <v>45</v>
      </c>
      <c r="D111" s="61">
        <f t="shared" ref="D111:K111" si="8">+SUM(D108,D99,D96)</f>
        <v>0</v>
      </c>
      <c r="E111" s="61">
        <f t="shared" si="8"/>
        <v>0</v>
      </c>
      <c r="F111" s="61">
        <f t="shared" si="8"/>
        <v>0</v>
      </c>
      <c r="G111" s="61">
        <f t="shared" si="8"/>
        <v>0</v>
      </c>
      <c r="H111" s="61">
        <f t="shared" si="8"/>
        <v>0</v>
      </c>
      <c r="I111" s="61">
        <f t="shared" si="8"/>
        <v>0</v>
      </c>
      <c r="J111" s="61">
        <f t="shared" si="8"/>
        <v>0</v>
      </c>
      <c r="K111" s="61">
        <f t="shared" si="8"/>
        <v>0</v>
      </c>
      <c r="L111" s="61">
        <f t="shared" ref="L111:AO111" si="9">+SUM(L108,L99,L96)</f>
        <v>0</v>
      </c>
      <c r="M111" s="61">
        <f t="shared" si="9"/>
        <v>0</v>
      </c>
      <c r="N111" s="61">
        <f t="shared" si="9"/>
        <v>4.4961000000000001E-2</v>
      </c>
      <c r="O111" s="61">
        <f t="shared" si="9"/>
        <v>0</v>
      </c>
      <c r="P111" s="61">
        <f t="shared" si="9"/>
        <v>0</v>
      </c>
      <c r="Q111" s="61">
        <f t="shared" si="9"/>
        <v>0</v>
      </c>
      <c r="R111" s="61">
        <f t="shared" si="9"/>
        <v>0</v>
      </c>
      <c r="S111" s="61">
        <f t="shared" si="9"/>
        <v>0</v>
      </c>
      <c r="T111" s="61">
        <f t="shared" si="9"/>
        <v>0</v>
      </c>
      <c r="U111" s="61">
        <f t="shared" si="9"/>
        <v>0</v>
      </c>
      <c r="V111" s="61">
        <f t="shared" si="9"/>
        <v>0</v>
      </c>
      <c r="W111" s="61">
        <f t="shared" si="9"/>
        <v>0</v>
      </c>
      <c r="X111" s="61">
        <f t="shared" si="9"/>
        <v>0</v>
      </c>
      <c r="Y111" s="61">
        <f t="shared" si="9"/>
        <v>0</v>
      </c>
      <c r="Z111" s="61">
        <f t="shared" si="9"/>
        <v>0</v>
      </c>
      <c r="AA111" s="61">
        <f t="shared" si="9"/>
        <v>0</v>
      </c>
      <c r="AB111" s="61">
        <f t="shared" si="9"/>
        <v>0</v>
      </c>
      <c r="AC111" s="61">
        <f t="shared" si="9"/>
        <v>0</v>
      </c>
      <c r="AD111" s="61">
        <f t="shared" si="9"/>
        <v>0</v>
      </c>
      <c r="AE111" s="61">
        <f t="shared" si="9"/>
        <v>0</v>
      </c>
      <c r="AF111" s="61">
        <f t="shared" si="9"/>
        <v>0</v>
      </c>
      <c r="AG111" s="61">
        <f t="shared" si="9"/>
        <v>0</v>
      </c>
      <c r="AH111" s="61">
        <f t="shared" si="9"/>
        <v>0</v>
      </c>
      <c r="AI111" s="61">
        <f t="shared" si="9"/>
        <v>0</v>
      </c>
      <c r="AJ111" s="61">
        <f t="shared" si="9"/>
        <v>0</v>
      </c>
      <c r="AK111" s="61">
        <f t="shared" si="9"/>
        <v>0</v>
      </c>
      <c r="AL111" s="61">
        <f t="shared" si="9"/>
        <v>0</v>
      </c>
      <c r="AM111" s="61">
        <f t="shared" si="9"/>
        <v>0</v>
      </c>
      <c r="AN111" s="61">
        <f t="shared" si="9"/>
        <v>0</v>
      </c>
      <c r="AO111" s="64">
        <f t="shared" si="9"/>
        <v>0</v>
      </c>
      <c r="AP111" s="42"/>
      <c r="AQ111" s="117"/>
    </row>
    <row r="112" spans="1:43" s="11" customFormat="1" ht="17.100000000000001" customHeight="1">
      <c r="A112" s="99"/>
      <c r="B112" s="38"/>
      <c r="C112" s="39" t="s">
        <v>85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/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0</v>
      </c>
      <c r="AM112" s="96">
        <v>0</v>
      </c>
      <c r="AN112" s="96">
        <v>0</v>
      </c>
      <c r="AO112" s="101">
        <v>0</v>
      </c>
      <c r="AP112" s="45"/>
      <c r="AQ112" s="118"/>
    </row>
    <row r="113" spans="1:43" s="11" customFormat="1" ht="17.100000000000001" customHeight="1">
      <c r="A113" s="99"/>
      <c r="B113" s="38"/>
      <c r="C113" s="41" t="s">
        <v>86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/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v>0</v>
      </c>
      <c r="AL113" s="96">
        <v>0</v>
      </c>
      <c r="AM113" s="96">
        <v>0</v>
      </c>
      <c r="AN113" s="96">
        <v>0</v>
      </c>
      <c r="AO113" s="101">
        <v>0</v>
      </c>
      <c r="AP113" s="45"/>
      <c r="AQ113" s="118"/>
    </row>
    <row r="114" spans="1:43" s="8" customFormat="1" ht="30" customHeight="1">
      <c r="A114" s="32"/>
      <c r="B114" s="103"/>
      <c r="C114" s="28" t="s">
        <v>17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111"/>
      <c r="AP114" s="42"/>
      <c r="AQ114" s="117"/>
    </row>
    <row r="115" spans="1:43" s="7" customFormat="1" ht="17.100000000000001" customHeight="1">
      <c r="A115" s="36"/>
      <c r="B115" s="89"/>
      <c r="C115" s="20" t="s">
        <v>9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4.4961000000000001E-2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/>
      <c r="AF115" s="57">
        <v>0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0</v>
      </c>
      <c r="AN115" s="57">
        <v>0</v>
      </c>
      <c r="AO115" s="120">
        <v>0</v>
      </c>
      <c r="AP115" s="47"/>
      <c r="AQ115" s="36"/>
    </row>
    <row r="116" spans="1:43" s="7" customFormat="1" ht="17.100000000000001" customHeight="1">
      <c r="A116" s="36"/>
      <c r="B116" s="90"/>
      <c r="C116" s="25" t="s">
        <v>53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/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120">
        <v>0</v>
      </c>
      <c r="AP116" s="47"/>
      <c r="AQ116" s="36"/>
    </row>
    <row r="117" spans="1:43" s="7" customFormat="1" ht="17.100000000000001" customHeight="1">
      <c r="A117" s="36"/>
      <c r="B117" s="90"/>
      <c r="C117" s="25" t="s">
        <v>54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4.4961000000000001E-2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/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120">
        <v>0</v>
      </c>
      <c r="AP117" s="47"/>
      <c r="AQ117" s="36"/>
    </row>
    <row r="118" spans="1:43" s="7" customFormat="1" ht="30" customHeight="1">
      <c r="A118" s="36"/>
      <c r="B118" s="89"/>
      <c r="C118" s="20" t="s">
        <v>10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0</v>
      </c>
      <c r="AE118" s="57"/>
      <c r="AF118" s="57">
        <v>0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120">
        <v>0</v>
      </c>
      <c r="AP118" s="47"/>
      <c r="AQ118" s="36"/>
    </row>
    <row r="119" spans="1:43" s="7" customFormat="1" ht="17.100000000000001" customHeight="1">
      <c r="A119" s="36"/>
      <c r="B119" s="89"/>
      <c r="C119" s="25" t="s">
        <v>53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0</v>
      </c>
      <c r="AE119" s="57"/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0</v>
      </c>
      <c r="AN119" s="57">
        <v>0</v>
      </c>
      <c r="AO119" s="120">
        <v>0</v>
      </c>
      <c r="AP119" s="47"/>
      <c r="AQ119" s="36"/>
    </row>
    <row r="120" spans="1:43" s="7" customFormat="1" ht="17.100000000000001" customHeight="1">
      <c r="A120" s="36"/>
      <c r="B120" s="89"/>
      <c r="C120" s="25" t="s">
        <v>54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/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120">
        <v>0</v>
      </c>
      <c r="AP120" s="47"/>
      <c r="AQ120" s="36"/>
    </row>
    <row r="121" spans="1:43" s="8" customFormat="1" ht="30" customHeight="1">
      <c r="A121" s="32"/>
      <c r="B121" s="91"/>
      <c r="C121" s="92" t="s">
        <v>75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/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104">
        <v>0</v>
      </c>
      <c r="AP121" s="42"/>
      <c r="AQ121" s="32"/>
    </row>
    <row r="122" spans="1:43" s="7" customFormat="1" ht="17.100000000000001" customHeight="1">
      <c r="A122" s="36"/>
      <c r="B122" s="90"/>
      <c r="C122" s="25" t="s">
        <v>61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/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120">
        <v>0</v>
      </c>
      <c r="AP122" s="47"/>
      <c r="AQ122" s="36"/>
    </row>
    <row r="123" spans="1:43" s="7" customFormat="1" ht="17.100000000000001" customHeight="1">
      <c r="A123" s="36"/>
      <c r="B123" s="90"/>
      <c r="C123" s="25" t="s">
        <v>91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/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  <c r="AK123" s="57">
        <v>0</v>
      </c>
      <c r="AL123" s="57">
        <v>0</v>
      </c>
      <c r="AM123" s="57">
        <v>0</v>
      </c>
      <c r="AN123" s="57">
        <v>0</v>
      </c>
      <c r="AO123" s="120">
        <v>0</v>
      </c>
      <c r="AP123" s="47"/>
      <c r="AQ123" s="36"/>
    </row>
    <row r="124" spans="1:43" s="7" customFormat="1" ht="17.100000000000001" customHeight="1">
      <c r="A124" s="36"/>
      <c r="B124" s="90"/>
      <c r="C124" s="25" t="s">
        <v>76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/>
      <c r="AF124" s="57">
        <v>0</v>
      </c>
      <c r="AG124" s="57">
        <v>0</v>
      </c>
      <c r="AH124" s="57">
        <v>0</v>
      </c>
      <c r="AI124" s="57">
        <v>0</v>
      </c>
      <c r="AJ124" s="57">
        <v>0</v>
      </c>
      <c r="AK124" s="57">
        <v>0</v>
      </c>
      <c r="AL124" s="57">
        <v>0</v>
      </c>
      <c r="AM124" s="57">
        <v>0</v>
      </c>
      <c r="AN124" s="57">
        <v>0</v>
      </c>
      <c r="AO124" s="120">
        <v>0</v>
      </c>
      <c r="AP124" s="47"/>
      <c r="AQ124" s="36"/>
    </row>
    <row r="125" spans="1:43" s="7" customFormat="1" ht="17.100000000000001" customHeight="1">
      <c r="A125" s="36"/>
      <c r="B125" s="90"/>
      <c r="C125" s="107" t="s">
        <v>47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/>
      <c r="AF125" s="57">
        <v>0</v>
      </c>
      <c r="AG125" s="57">
        <v>0</v>
      </c>
      <c r="AH125" s="57">
        <v>0</v>
      </c>
      <c r="AI125" s="57">
        <v>0</v>
      </c>
      <c r="AJ125" s="57">
        <v>0</v>
      </c>
      <c r="AK125" s="57">
        <v>0</v>
      </c>
      <c r="AL125" s="57">
        <v>0</v>
      </c>
      <c r="AM125" s="57">
        <v>0</v>
      </c>
      <c r="AN125" s="57">
        <v>0</v>
      </c>
      <c r="AO125" s="120">
        <v>0</v>
      </c>
      <c r="AP125" s="47"/>
      <c r="AQ125" s="36"/>
    </row>
    <row r="126" spans="1:43" s="7" customFormat="1" ht="16.5" customHeight="1">
      <c r="A126" s="36"/>
      <c r="B126" s="90"/>
      <c r="C126" s="95" t="s">
        <v>80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120"/>
      <c r="AP126" s="47"/>
      <c r="AQ126" s="36"/>
    </row>
    <row r="127" spans="1:43" s="8" customFormat="1" ht="24.95" customHeight="1">
      <c r="A127" s="32"/>
      <c r="B127" s="91"/>
      <c r="C127" s="24" t="s">
        <v>11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/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104">
        <v>0</v>
      </c>
      <c r="AP127" s="42"/>
      <c r="AQ127" s="32"/>
    </row>
    <row r="128" spans="1:43" s="11" customFormat="1" ht="17.100000000000001" customHeight="1">
      <c r="A128" s="99"/>
      <c r="B128" s="38"/>
      <c r="C128" s="25" t="s">
        <v>53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>
        <v>0</v>
      </c>
      <c r="AB128" s="96">
        <v>0</v>
      </c>
      <c r="AC128" s="96">
        <v>0</v>
      </c>
      <c r="AD128" s="96">
        <v>0</v>
      </c>
      <c r="AE128" s="96"/>
      <c r="AF128" s="96">
        <v>0</v>
      </c>
      <c r="AG128" s="96">
        <v>0</v>
      </c>
      <c r="AH128" s="96">
        <v>0</v>
      </c>
      <c r="AI128" s="96">
        <v>0</v>
      </c>
      <c r="AJ128" s="96">
        <v>0</v>
      </c>
      <c r="AK128" s="96">
        <v>0</v>
      </c>
      <c r="AL128" s="96">
        <v>0</v>
      </c>
      <c r="AM128" s="96">
        <v>0</v>
      </c>
      <c r="AN128" s="96">
        <v>0</v>
      </c>
      <c r="AO128" s="101">
        <v>0</v>
      </c>
      <c r="AP128" s="45"/>
      <c r="AQ128" s="99"/>
    </row>
    <row r="129" spans="1:43" s="7" customFormat="1" ht="17.100000000000001" customHeight="1">
      <c r="A129" s="36"/>
      <c r="B129" s="90"/>
      <c r="C129" s="25" t="s">
        <v>54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/>
      <c r="AF129" s="57">
        <v>0</v>
      </c>
      <c r="AG129" s="57">
        <v>0</v>
      </c>
      <c r="AH129" s="57">
        <v>0</v>
      </c>
      <c r="AI129" s="57">
        <v>0</v>
      </c>
      <c r="AJ129" s="57">
        <v>0</v>
      </c>
      <c r="AK129" s="57">
        <v>0</v>
      </c>
      <c r="AL129" s="57">
        <v>0</v>
      </c>
      <c r="AM129" s="57">
        <v>0</v>
      </c>
      <c r="AN129" s="57">
        <v>0</v>
      </c>
      <c r="AO129" s="120">
        <v>0</v>
      </c>
      <c r="AP129" s="47"/>
      <c r="AQ129" s="36"/>
    </row>
    <row r="130" spans="1:43" s="8" customFormat="1" ht="30" customHeight="1">
      <c r="A130" s="32"/>
      <c r="B130" s="100"/>
      <c r="C130" s="24" t="s">
        <v>46</v>
      </c>
      <c r="D130" s="61">
        <f>+SUM(D127,D118,D115)</f>
        <v>0</v>
      </c>
      <c r="E130" s="61">
        <f t="shared" ref="E130:K130" si="10">+SUM(E127,E118,E115)</f>
        <v>0</v>
      </c>
      <c r="F130" s="61">
        <f t="shared" si="10"/>
        <v>0</v>
      </c>
      <c r="G130" s="61">
        <f t="shared" si="10"/>
        <v>0</v>
      </c>
      <c r="H130" s="61">
        <f t="shared" si="10"/>
        <v>0</v>
      </c>
      <c r="I130" s="61">
        <f t="shared" si="10"/>
        <v>0</v>
      </c>
      <c r="J130" s="61">
        <f t="shared" si="10"/>
        <v>0</v>
      </c>
      <c r="K130" s="61">
        <f t="shared" si="10"/>
        <v>0</v>
      </c>
      <c r="L130" s="61">
        <f t="shared" ref="L130:AO130" si="11">+SUM(L127,L118,L115)</f>
        <v>0</v>
      </c>
      <c r="M130" s="61">
        <f t="shared" si="11"/>
        <v>0</v>
      </c>
      <c r="N130" s="61">
        <f t="shared" si="11"/>
        <v>4.4961000000000001E-2</v>
      </c>
      <c r="O130" s="61">
        <f t="shared" si="11"/>
        <v>0</v>
      </c>
      <c r="P130" s="61">
        <f t="shared" si="11"/>
        <v>0</v>
      </c>
      <c r="Q130" s="61">
        <f t="shared" si="11"/>
        <v>0</v>
      </c>
      <c r="R130" s="61">
        <f t="shared" si="11"/>
        <v>0</v>
      </c>
      <c r="S130" s="61">
        <f t="shared" si="11"/>
        <v>0</v>
      </c>
      <c r="T130" s="61">
        <f t="shared" si="11"/>
        <v>0</v>
      </c>
      <c r="U130" s="61">
        <f t="shared" si="11"/>
        <v>0</v>
      </c>
      <c r="V130" s="61">
        <f t="shared" si="11"/>
        <v>0</v>
      </c>
      <c r="W130" s="61">
        <f t="shared" si="11"/>
        <v>0</v>
      </c>
      <c r="X130" s="61">
        <f t="shared" si="11"/>
        <v>0</v>
      </c>
      <c r="Y130" s="61">
        <f t="shared" si="11"/>
        <v>0</v>
      </c>
      <c r="Z130" s="61">
        <f t="shared" si="11"/>
        <v>0</v>
      </c>
      <c r="AA130" s="61">
        <f t="shared" si="11"/>
        <v>0</v>
      </c>
      <c r="AB130" s="61">
        <f t="shared" si="11"/>
        <v>0</v>
      </c>
      <c r="AC130" s="61">
        <f t="shared" si="11"/>
        <v>0</v>
      </c>
      <c r="AD130" s="61">
        <f t="shared" si="11"/>
        <v>0</v>
      </c>
      <c r="AE130" s="61">
        <f t="shared" si="11"/>
        <v>0</v>
      </c>
      <c r="AF130" s="61">
        <f t="shared" si="11"/>
        <v>0</v>
      </c>
      <c r="AG130" s="61">
        <f t="shared" si="11"/>
        <v>0</v>
      </c>
      <c r="AH130" s="61">
        <f t="shared" si="11"/>
        <v>0</v>
      </c>
      <c r="AI130" s="61">
        <f t="shared" si="11"/>
        <v>0</v>
      </c>
      <c r="AJ130" s="61">
        <f t="shared" si="11"/>
        <v>0</v>
      </c>
      <c r="AK130" s="61">
        <f t="shared" si="11"/>
        <v>0</v>
      </c>
      <c r="AL130" s="61">
        <f t="shared" si="11"/>
        <v>0</v>
      </c>
      <c r="AM130" s="61">
        <f t="shared" si="11"/>
        <v>0</v>
      </c>
      <c r="AN130" s="61">
        <f t="shared" si="11"/>
        <v>0</v>
      </c>
      <c r="AO130" s="64">
        <f t="shared" si="11"/>
        <v>0</v>
      </c>
      <c r="AP130" s="42"/>
      <c r="AQ130" s="32"/>
    </row>
    <row r="131" spans="1:43" s="11" customFormat="1" ht="17.100000000000001" customHeight="1">
      <c r="A131" s="99"/>
      <c r="B131" s="38"/>
      <c r="C131" s="39" t="s">
        <v>85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/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96">
        <v>0</v>
      </c>
      <c r="AM131" s="96">
        <v>0</v>
      </c>
      <c r="AN131" s="96">
        <v>0</v>
      </c>
      <c r="AO131" s="101">
        <v>0</v>
      </c>
      <c r="AP131" s="45"/>
      <c r="AQ131" s="99"/>
    </row>
    <row r="132" spans="1:43" s="11" customFormat="1" ht="17.100000000000001" customHeight="1">
      <c r="A132" s="99"/>
      <c r="B132" s="38"/>
      <c r="C132" s="41" t="s">
        <v>86</v>
      </c>
      <c r="D132" s="96">
        <v>0</v>
      </c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/>
      <c r="AF132" s="96">
        <v>0</v>
      </c>
      <c r="AG132" s="96">
        <v>0</v>
      </c>
      <c r="AH132" s="96">
        <v>0</v>
      </c>
      <c r="AI132" s="96">
        <v>0</v>
      </c>
      <c r="AJ132" s="96">
        <v>0</v>
      </c>
      <c r="AK132" s="96">
        <v>0</v>
      </c>
      <c r="AL132" s="96">
        <v>0</v>
      </c>
      <c r="AM132" s="96">
        <v>0</v>
      </c>
      <c r="AN132" s="96">
        <v>0</v>
      </c>
      <c r="AO132" s="101">
        <v>0</v>
      </c>
      <c r="AP132" s="45"/>
      <c r="AQ132" s="118"/>
    </row>
    <row r="133" spans="1:43" s="8" customFormat="1" ht="30" customHeight="1">
      <c r="A133" s="32"/>
      <c r="B133" s="103"/>
      <c r="C133" s="28" t="s">
        <v>18</v>
      </c>
      <c r="D133" s="62">
        <f t="shared" ref="D133:AO133" si="12">+D130+D111</f>
        <v>0</v>
      </c>
      <c r="E133" s="62">
        <f t="shared" si="12"/>
        <v>0</v>
      </c>
      <c r="F133" s="62">
        <f t="shared" si="12"/>
        <v>0</v>
      </c>
      <c r="G133" s="62">
        <f t="shared" si="12"/>
        <v>0</v>
      </c>
      <c r="H133" s="62">
        <f t="shared" si="12"/>
        <v>0</v>
      </c>
      <c r="I133" s="62">
        <f t="shared" si="12"/>
        <v>0</v>
      </c>
      <c r="J133" s="62">
        <f t="shared" si="12"/>
        <v>0</v>
      </c>
      <c r="K133" s="62">
        <f t="shared" si="12"/>
        <v>0</v>
      </c>
      <c r="L133" s="62">
        <f t="shared" si="12"/>
        <v>0</v>
      </c>
      <c r="M133" s="62">
        <f t="shared" si="12"/>
        <v>0</v>
      </c>
      <c r="N133" s="62">
        <f t="shared" si="12"/>
        <v>8.9922000000000002E-2</v>
      </c>
      <c r="O133" s="62">
        <f t="shared" si="12"/>
        <v>0</v>
      </c>
      <c r="P133" s="62">
        <f t="shared" si="12"/>
        <v>0</v>
      </c>
      <c r="Q133" s="62">
        <f t="shared" si="12"/>
        <v>0</v>
      </c>
      <c r="R133" s="62">
        <f t="shared" si="12"/>
        <v>0</v>
      </c>
      <c r="S133" s="62">
        <f t="shared" si="12"/>
        <v>0</v>
      </c>
      <c r="T133" s="62">
        <f t="shared" si="12"/>
        <v>0</v>
      </c>
      <c r="U133" s="62">
        <f t="shared" si="12"/>
        <v>0</v>
      </c>
      <c r="V133" s="62">
        <f t="shared" si="12"/>
        <v>0</v>
      </c>
      <c r="W133" s="62">
        <f t="shared" si="12"/>
        <v>0</v>
      </c>
      <c r="X133" s="62">
        <f t="shared" si="12"/>
        <v>0</v>
      </c>
      <c r="Y133" s="62">
        <f t="shared" si="12"/>
        <v>0</v>
      </c>
      <c r="Z133" s="62">
        <f t="shared" si="12"/>
        <v>0</v>
      </c>
      <c r="AA133" s="62">
        <f t="shared" si="12"/>
        <v>0</v>
      </c>
      <c r="AB133" s="62">
        <f t="shared" si="12"/>
        <v>0</v>
      </c>
      <c r="AC133" s="62">
        <f t="shared" si="12"/>
        <v>0</v>
      </c>
      <c r="AD133" s="62">
        <f t="shared" si="12"/>
        <v>0</v>
      </c>
      <c r="AE133" s="62">
        <f t="shared" si="12"/>
        <v>0</v>
      </c>
      <c r="AF133" s="62">
        <f t="shared" si="12"/>
        <v>0</v>
      </c>
      <c r="AG133" s="62">
        <f t="shared" si="12"/>
        <v>0</v>
      </c>
      <c r="AH133" s="62">
        <f t="shared" si="12"/>
        <v>0</v>
      </c>
      <c r="AI133" s="62">
        <f t="shared" si="12"/>
        <v>0</v>
      </c>
      <c r="AJ133" s="62">
        <f t="shared" si="12"/>
        <v>0</v>
      </c>
      <c r="AK133" s="62">
        <f t="shared" si="12"/>
        <v>0</v>
      </c>
      <c r="AL133" s="62">
        <f t="shared" si="12"/>
        <v>0</v>
      </c>
      <c r="AM133" s="62">
        <f t="shared" si="12"/>
        <v>0</v>
      </c>
      <c r="AN133" s="62">
        <f t="shared" si="12"/>
        <v>0</v>
      </c>
      <c r="AO133" s="63">
        <f t="shared" si="12"/>
        <v>0</v>
      </c>
      <c r="AP133" s="42"/>
      <c r="AQ133" s="117"/>
    </row>
    <row r="134" spans="1:43" s="8" customFormat="1" ht="30" customHeight="1">
      <c r="A134" s="32"/>
      <c r="B134" s="103"/>
      <c r="C134" s="28" t="s">
        <v>19</v>
      </c>
      <c r="D134" s="62">
        <f t="shared" ref="D134:AO134" si="13">+D25+D44+D68+D91+D133</f>
        <v>0</v>
      </c>
      <c r="E134" s="62">
        <f t="shared" si="13"/>
        <v>2.2704930000000001</v>
      </c>
      <c r="F134" s="62">
        <f t="shared" si="13"/>
        <v>0.97565909456436861</v>
      </c>
      <c r="G134" s="62">
        <f t="shared" si="13"/>
        <v>0</v>
      </c>
      <c r="H134" s="62">
        <f t="shared" si="13"/>
        <v>0</v>
      </c>
      <c r="I134" s="62">
        <f t="shared" si="13"/>
        <v>1.011868</v>
      </c>
      <c r="J134" s="62">
        <f t="shared" si="13"/>
        <v>9.1854850884000001</v>
      </c>
      <c r="K134" s="62">
        <f t="shared" si="13"/>
        <v>0</v>
      </c>
      <c r="L134" s="62">
        <f t="shared" si="13"/>
        <v>7.405757037807664</v>
      </c>
      <c r="M134" s="62">
        <f t="shared" si="13"/>
        <v>0</v>
      </c>
      <c r="N134" s="62">
        <f t="shared" si="13"/>
        <v>3762.3830017518599</v>
      </c>
      <c r="O134" s="62">
        <f t="shared" si="13"/>
        <v>107.69764169159491</v>
      </c>
      <c r="P134" s="62">
        <f t="shared" si="13"/>
        <v>17.6029441594</v>
      </c>
      <c r="Q134" s="62">
        <f t="shared" si="13"/>
        <v>0.2818507607214934</v>
      </c>
      <c r="R134" s="62">
        <f t="shared" si="13"/>
        <v>3115.0281306877641</v>
      </c>
      <c r="S134" s="62">
        <f t="shared" si="13"/>
        <v>0</v>
      </c>
      <c r="T134" s="62">
        <f t="shared" si="13"/>
        <v>2.6674476992794412E-4</v>
      </c>
      <c r="U134" s="62">
        <f t="shared" si="13"/>
        <v>6.7210444106976602E-2</v>
      </c>
      <c r="V134" s="62">
        <f t="shared" si="13"/>
        <v>0</v>
      </c>
      <c r="W134" s="62">
        <f t="shared" si="13"/>
        <v>11.803128337157613</v>
      </c>
      <c r="X134" s="62">
        <f t="shared" si="13"/>
        <v>1.1827172987601775</v>
      </c>
      <c r="Y134" s="62">
        <f t="shared" si="13"/>
        <v>4.1549999999999998E-3</v>
      </c>
      <c r="Z134" s="62">
        <f t="shared" si="13"/>
        <v>0</v>
      </c>
      <c r="AA134" s="62">
        <f t="shared" si="13"/>
        <v>99.176889232641159</v>
      </c>
      <c r="AB134" s="62">
        <f t="shared" si="13"/>
        <v>2.7751657247420247E-2</v>
      </c>
      <c r="AC134" s="62">
        <f t="shared" si="13"/>
        <v>0</v>
      </c>
      <c r="AD134" s="62">
        <f t="shared" si="13"/>
        <v>0</v>
      </c>
      <c r="AE134" s="62">
        <f t="shared" si="13"/>
        <v>0</v>
      </c>
      <c r="AF134" s="62">
        <f t="shared" si="13"/>
        <v>322.93783225652663</v>
      </c>
      <c r="AG134" s="62">
        <f t="shared" si="13"/>
        <v>140.98960899680151</v>
      </c>
      <c r="AH134" s="62">
        <f t="shared" si="13"/>
        <v>0</v>
      </c>
      <c r="AI134" s="62">
        <f t="shared" si="13"/>
        <v>5.2672530000000002</v>
      </c>
      <c r="AJ134" s="62">
        <f t="shared" si="13"/>
        <v>0</v>
      </c>
      <c r="AK134" s="62">
        <f t="shared" si="13"/>
        <v>0.7864267004612201</v>
      </c>
      <c r="AL134" s="62">
        <f t="shared" si="13"/>
        <v>417.38547389663643</v>
      </c>
      <c r="AM134" s="62">
        <f t="shared" si="13"/>
        <v>0</v>
      </c>
      <c r="AN134" s="62">
        <f t="shared" si="13"/>
        <v>1.5128123459703544</v>
      </c>
      <c r="AO134" s="63">
        <f t="shared" si="13"/>
        <v>0.54792564731148097</v>
      </c>
      <c r="AP134" s="42"/>
      <c r="AQ134" s="117"/>
    </row>
    <row r="135" spans="1:43" s="11" customFormat="1" ht="17.100000000000001" customHeight="1">
      <c r="A135" s="99"/>
      <c r="B135" s="38"/>
      <c r="C135" s="39" t="s">
        <v>85</v>
      </c>
      <c r="D135" s="96">
        <f t="shared" ref="D135:AO135" si="14">+D26+D45+D69+D92+D112+D131</f>
        <v>0</v>
      </c>
      <c r="E135" s="96">
        <f t="shared" si="14"/>
        <v>0</v>
      </c>
      <c r="F135" s="96">
        <f t="shared" si="14"/>
        <v>0</v>
      </c>
      <c r="G135" s="96">
        <f t="shared" si="14"/>
        <v>0</v>
      </c>
      <c r="H135" s="96">
        <f t="shared" si="14"/>
        <v>0</v>
      </c>
      <c r="I135" s="96">
        <f t="shared" si="14"/>
        <v>0</v>
      </c>
      <c r="J135" s="96">
        <f t="shared" si="14"/>
        <v>0</v>
      </c>
      <c r="K135" s="96">
        <f t="shared" si="14"/>
        <v>0</v>
      </c>
      <c r="L135" s="96">
        <f t="shared" si="14"/>
        <v>0</v>
      </c>
      <c r="M135" s="96">
        <f t="shared" si="14"/>
        <v>0</v>
      </c>
      <c r="N135" s="96">
        <f t="shared" si="14"/>
        <v>0</v>
      </c>
      <c r="O135" s="96">
        <f t="shared" si="14"/>
        <v>0</v>
      </c>
      <c r="P135" s="96">
        <f t="shared" si="14"/>
        <v>0</v>
      </c>
      <c r="Q135" s="96">
        <f t="shared" si="14"/>
        <v>0</v>
      </c>
      <c r="R135" s="96">
        <f t="shared" si="14"/>
        <v>0</v>
      </c>
      <c r="S135" s="96">
        <f t="shared" si="14"/>
        <v>0</v>
      </c>
      <c r="T135" s="96">
        <f t="shared" si="14"/>
        <v>0</v>
      </c>
      <c r="U135" s="96">
        <f t="shared" si="14"/>
        <v>0</v>
      </c>
      <c r="V135" s="96">
        <f t="shared" si="14"/>
        <v>0</v>
      </c>
      <c r="W135" s="96">
        <f t="shared" si="14"/>
        <v>0</v>
      </c>
      <c r="X135" s="96">
        <f t="shared" si="14"/>
        <v>0</v>
      </c>
      <c r="Y135" s="96">
        <f t="shared" si="14"/>
        <v>0</v>
      </c>
      <c r="Z135" s="96">
        <f t="shared" si="14"/>
        <v>0</v>
      </c>
      <c r="AA135" s="96">
        <f t="shared" si="14"/>
        <v>0</v>
      </c>
      <c r="AB135" s="96">
        <f t="shared" si="14"/>
        <v>0</v>
      </c>
      <c r="AC135" s="96">
        <f t="shared" si="14"/>
        <v>0</v>
      </c>
      <c r="AD135" s="96">
        <f t="shared" si="14"/>
        <v>0</v>
      </c>
      <c r="AE135" s="96">
        <f t="shared" si="14"/>
        <v>0</v>
      </c>
      <c r="AF135" s="96">
        <f t="shared" si="14"/>
        <v>0</v>
      </c>
      <c r="AG135" s="96">
        <f t="shared" si="14"/>
        <v>0</v>
      </c>
      <c r="AH135" s="96">
        <f t="shared" si="14"/>
        <v>0</v>
      </c>
      <c r="AI135" s="96">
        <f t="shared" si="14"/>
        <v>0</v>
      </c>
      <c r="AJ135" s="96">
        <f t="shared" si="14"/>
        <v>0</v>
      </c>
      <c r="AK135" s="96">
        <f t="shared" si="14"/>
        <v>0</v>
      </c>
      <c r="AL135" s="96">
        <f t="shared" si="14"/>
        <v>0</v>
      </c>
      <c r="AM135" s="96">
        <f t="shared" si="14"/>
        <v>0</v>
      </c>
      <c r="AN135" s="96">
        <f t="shared" si="14"/>
        <v>0</v>
      </c>
      <c r="AO135" s="101">
        <f t="shared" si="14"/>
        <v>0</v>
      </c>
      <c r="AP135" s="45"/>
      <c r="AQ135" s="118"/>
    </row>
    <row r="136" spans="1:43" s="11" customFormat="1" ht="17.100000000000001" customHeight="1">
      <c r="A136" s="99"/>
      <c r="B136" s="38"/>
      <c r="C136" s="39" t="s">
        <v>86</v>
      </c>
      <c r="D136" s="96">
        <f t="shared" ref="D136:AO136" si="15">+D27+D46+D70+D93+D113+D132</f>
        <v>0</v>
      </c>
      <c r="E136" s="96">
        <f t="shared" si="15"/>
        <v>0</v>
      </c>
      <c r="F136" s="96">
        <f t="shared" si="15"/>
        <v>0</v>
      </c>
      <c r="G136" s="96">
        <f t="shared" si="15"/>
        <v>0</v>
      </c>
      <c r="H136" s="96">
        <f t="shared" si="15"/>
        <v>0</v>
      </c>
      <c r="I136" s="96">
        <f t="shared" si="15"/>
        <v>0</v>
      </c>
      <c r="J136" s="96">
        <f t="shared" si="15"/>
        <v>3.0308999999999999E-2</v>
      </c>
      <c r="K136" s="96">
        <f t="shared" si="15"/>
        <v>0</v>
      </c>
      <c r="L136" s="96">
        <f t="shared" si="15"/>
        <v>0</v>
      </c>
      <c r="M136" s="96">
        <f t="shared" si="15"/>
        <v>0</v>
      </c>
      <c r="N136" s="96">
        <f t="shared" si="15"/>
        <v>0.98161366660308869</v>
      </c>
      <c r="O136" s="96">
        <f t="shared" si="15"/>
        <v>1.7859599703465192</v>
      </c>
      <c r="P136" s="96">
        <f t="shared" si="15"/>
        <v>3.0308999999999999E-2</v>
      </c>
      <c r="Q136" s="96">
        <f t="shared" si="15"/>
        <v>0</v>
      </c>
      <c r="R136" s="96">
        <f t="shared" si="15"/>
        <v>9.6341805602377789E-2</v>
      </c>
      <c r="S136" s="96">
        <f t="shared" si="15"/>
        <v>0</v>
      </c>
      <c r="T136" s="96">
        <f t="shared" si="15"/>
        <v>0</v>
      </c>
      <c r="U136" s="96">
        <f t="shared" si="15"/>
        <v>0</v>
      </c>
      <c r="V136" s="96">
        <f t="shared" si="15"/>
        <v>0</v>
      </c>
      <c r="W136" s="96">
        <f t="shared" si="15"/>
        <v>0</v>
      </c>
      <c r="X136" s="96">
        <f t="shared" si="15"/>
        <v>1.6781999999999998E-2</v>
      </c>
      <c r="Y136" s="96">
        <f t="shared" si="15"/>
        <v>0</v>
      </c>
      <c r="Z136" s="96">
        <f t="shared" si="15"/>
        <v>0</v>
      </c>
      <c r="AA136" s="96">
        <f t="shared" si="15"/>
        <v>5.4283778301999996</v>
      </c>
      <c r="AB136" s="96">
        <f t="shared" si="15"/>
        <v>0</v>
      </c>
      <c r="AC136" s="96">
        <f t="shared" si="15"/>
        <v>0</v>
      </c>
      <c r="AD136" s="96">
        <f t="shared" si="15"/>
        <v>0</v>
      </c>
      <c r="AE136" s="96">
        <f t="shared" si="15"/>
        <v>0</v>
      </c>
      <c r="AF136" s="96">
        <f t="shared" si="15"/>
        <v>0.18502832529999999</v>
      </c>
      <c r="AG136" s="96">
        <f t="shared" si="15"/>
        <v>0.34372765233924901</v>
      </c>
      <c r="AH136" s="96">
        <f t="shared" si="15"/>
        <v>0</v>
      </c>
      <c r="AI136" s="96">
        <f t="shared" si="15"/>
        <v>0</v>
      </c>
      <c r="AJ136" s="96">
        <f t="shared" si="15"/>
        <v>0</v>
      </c>
      <c r="AK136" s="96">
        <f t="shared" si="15"/>
        <v>0</v>
      </c>
      <c r="AL136" s="96">
        <f t="shared" si="15"/>
        <v>0.23090556349999999</v>
      </c>
      <c r="AM136" s="96">
        <f t="shared" si="15"/>
        <v>0</v>
      </c>
      <c r="AN136" s="96">
        <f t="shared" si="15"/>
        <v>0</v>
      </c>
      <c r="AO136" s="101">
        <f t="shared" si="15"/>
        <v>0</v>
      </c>
      <c r="AP136" s="45"/>
      <c r="AQ136" s="118"/>
    </row>
    <row r="137" spans="1:43" s="18" customFormat="1" ht="9.9499999999999993" customHeight="1">
      <c r="A137" s="115"/>
      <c r="B137" s="139"/>
      <c r="C137" s="143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0"/>
      <c r="AP137" s="48"/>
      <c r="AQ137" s="121"/>
    </row>
    <row r="138" spans="1:43"/>
    <row r="139" spans="1:43" hidden="1"/>
    <row r="140" spans="1:43" hidden="1"/>
  </sheetData>
  <dataConsolidate/>
  <mergeCells count="6">
    <mergeCell ref="D7:AO7"/>
    <mergeCell ref="D6:AP6"/>
    <mergeCell ref="C2:AO2"/>
    <mergeCell ref="C3:AO3"/>
    <mergeCell ref="C4:AO4"/>
    <mergeCell ref="C5:AO5"/>
  </mergeCells>
  <phoneticPr fontId="0" type="noConversion"/>
  <conditionalFormatting sqref="AP68 D9:AO137">
    <cfRule type="expression" dxfId="4" priority="1" stopIfTrue="1">
      <formula>AND(D9&lt;&gt;"",OR(D9&lt;0,NOT(ISNUMBER(D9))))</formula>
    </cfRule>
  </conditionalFormatting>
  <conditionalFormatting sqref="D6:F6">
    <cfRule type="expression" dxfId="3" priority="2" stopIfTrue="1">
      <formula>COUNTA(D10:AO136)&lt;&gt;COUNTIF(D10:AO136,"&gt;=0")</formula>
    </cfRule>
  </conditionalFormatting>
  <conditionalFormatting sqref="G6:AP6">
    <cfRule type="expression" dxfId="2" priority="10" stopIfTrue="1">
      <formula>COUNTA(G10:AQ136)&lt;&gt;COUNTIF(G10:AQ136,"&gt;=0")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>
    <oddFooter>&amp;R2013 Triennial Central Bank Survey</oddFooter>
  </headerFooter>
  <rowBreaks count="2" manualBreakCount="2">
    <brk id="51" min="1" max="41" man="1"/>
    <brk id="93" min="1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 summaryRight="0"/>
  </sheetPr>
  <dimension ref="A1:AU59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0" defaultRowHeight="12" zeroHeight="1"/>
  <cols>
    <col min="1" max="2" width="1.7109375" style="30" customWidth="1"/>
    <col min="3" max="3" width="50.7109375" style="141" customWidth="1"/>
    <col min="4" max="43" width="6.7109375" style="142" customWidth="1"/>
    <col min="44" max="45" width="7.7109375" style="142" customWidth="1"/>
    <col min="46" max="46" width="1.7109375" style="142" customWidth="1"/>
    <col min="47" max="47" width="1.7109375" style="30" customWidth="1"/>
    <col min="48" max="16384" width="0" style="4" hidden="1"/>
  </cols>
  <sheetData>
    <row r="1" spans="1:47" s="5" customFormat="1" ht="20.100000000000001" customHeight="1">
      <c r="A1" s="16"/>
      <c r="B1" s="79" t="s">
        <v>77</v>
      </c>
      <c r="C1" s="13"/>
      <c r="D1" s="81"/>
      <c r="E1" s="81"/>
      <c r="F1" s="81"/>
      <c r="G1" s="81"/>
      <c r="H1" s="81"/>
      <c r="I1" s="81"/>
      <c r="J1" s="81"/>
      <c r="K1" s="81"/>
      <c r="L1" s="116"/>
      <c r="M1" s="81"/>
      <c r="N1" s="81"/>
      <c r="O1" s="128"/>
      <c r="P1" s="128"/>
      <c r="Q1" s="128"/>
      <c r="R1" s="128"/>
      <c r="S1" s="128"/>
      <c r="T1" s="128"/>
      <c r="U1" s="128"/>
      <c r="V1" s="128"/>
      <c r="W1" s="128"/>
      <c r="X1" s="12"/>
      <c r="Y1" s="129"/>
      <c r="Z1" s="12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82"/>
      <c r="AT1" s="13"/>
      <c r="AU1" s="16"/>
    </row>
    <row r="2" spans="1:47" s="5" customFormat="1" ht="20.100000000000001" customHeight="1">
      <c r="A2" s="16"/>
      <c r="B2" s="16"/>
      <c r="C2" s="227" t="s">
        <v>55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83"/>
      <c r="AU2" s="16"/>
    </row>
    <row r="3" spans="1:47" s="5" customFormat="1" ht="20.100000000000001" customHeight="1">
      <c r="A3" s="16"/>
      <c r="B3" s="16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83"/>
      <c r="AU3" s="16"/>
    </row>
    <row r="4" spans="1:47" s="1" customFormat="1" ht="20.100000000000001" customHeight="1">
      <c r="A4" s="130"/>
      <c r="B4" s="130"/>
      <c r="C4" s="240" t="s">
        <v>52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131"/>
      <c r="AU4" s="132"/>
    </row>
    <row r="5" spans="1:47" s="5" customFormat="1" ht="20.100000000000001" customHeight="1">
      <c r="A5" s="16"/>
      <c r="B5" s="16"/>
      <c r="C5" s="227" t="s">
        <v>93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83"/>
      <c r="AU5" s="16"/>
    </row>
    <row r="6" spans="1:47" s="5" customFormat="1" ht="39.950000000000003" customHeight="1">
      <c r="A6" s="16"/>
      <c r="B6" s="16"/>
      <c r="C6" s="16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16"/>
    </row>
    <row r="7" spans="1:47" s="6" customFormat="1" ht="27.95" customHeight="1">
      <c r="A7" s="133"/>
      <c r="B7" s="167"/>
      <c r="C7" s="153" t="s">
        <v>0</v>
      </c>
      <c r="D7" s="167" t="s">
        <v>64</v>
      </c>
      <c r="E7" s="167" t="s">
        <v>7</v>
      </c>
      <c r="F7" s="167" t="s">
        <v>87</v>
      </c>
      <c r="G7" s="167" t="s">
        <v>65</v>
      </c>
      <c r="H7" s="167" t="s">
        <v>25</v>
      </c>
      <c r="I7" s="167" t="s">
        <v>6</v>
      </c>
      <c r="J7" s="167" t="s">
        <v>5</v>
      </c>
      <c r="K7" s="167" t="s">
        <v>63</v>
      </c>
      <c r="L7" s="167" t="s">
        <v>37</v>
      </c>
      <c r="M7" s="167" t="s">
        <v>66</v>
      </c>
      <c r="N7" s="167" t="s">
        <v>26</v>
      </c>
      <c r="O7" s="167" t="s">
        <v>23</v>
      </c>
      <c r="P7" s="168" t="s">
        <v>21</v>
      </c>
      <c r="Q7" s="167" t="s">
        <v>4</v>
      </c>
      <c r="R7" s="167" t="s">
        <v>27</v>
      </c>
      <c r="S7" s="167" t="s">
        <v>28</v>
      </c>
      <c r="T7" s="167" t="s">
        <v>38</v>
      </c>
      <c r="U7" s="167" t="s">
        <v>67</v>
      </c>
      <c r="V7" s="167" t="s">
        <v>39</v>
      </c>
      <c r="W7" s="167" t="s">
        <v>3</v>
      </c>
      <c r="X7" s="167" t="s">
        <v>29</v>
      </c>
      <c r="Y7" s="167" t="s">
        <v>68</v>
      </c>
      <c r="Z7" s="167" t="s">
        <v>69</v>
      </c>
      <c r="AA7" s="167" t="s">
        <v>30</v>
      </c>
      <c r="AB7" s="167" t="s">
        <v>70</v>
      </c>
      <c r="AC7" s="167" t="s">
        <v>41</v>
      </c>
      <c r="AD7" s="167" t="s">
        <v>40</v>
      </c>
      <c r="AE7" s="167" t="s">
        <v>71</v>
      </c>
      <c r="AF7" s="167" t="s">
        <v>31</v>
      </c>
      <c r="AG7" s="167" t="s">
        <v>32</v>
      </c>
      <c r="AH7" s="167" t="s">
        <v>88</v>
      </c>
      <c r="AI7" s="167" t="s">
        <v>33</v>
      </c>
      <c r="AJ7" s="167" t="s">
        <v>72</v>
      </c>
      <c r="AK7" s="167" t="s">
        <v>24</v>
      </c>
      <c r="AL7" s="167" t="s">
        <v>42</v>
      </c>
      <c r="AM7" s="167" t="s">
        <v>34</v>
      </c>
      <c r="AN7" s="167" t="s">
        <v>90</v>
      </c>
      <c r="AO7" s="167" t="s">
        <v>35</v>
      </c>
      <c r="AP7" s="168" t="s">
        <v>2</v>
      </c>
      <c r="AQ7" s="167" t="s">
        <v>36</v>
      </c>
      <c r="AR7" s="169" t="s">
        <v>89</v>
      </c>
      <c r="AS7" s="167" t="s">
        <v>8</v>
      </c>
      <c r="AT7" s="167"/>
      <c r="AU7" s="21"/>
    </row>
    <row r="8" spans="1:47" s="8" customFormat="1" ht="30" customHeight="1">
      <c r="A8" s="32"/>
      <c r="B8" s="103"/>
      <c r="C8" s="28" t="s">
        <v>73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1"/>
      <c r="Y8" s="49"/>
      <c r="Z8" s="51"/>
      <c r="AA8" s="51"/>
      <c r="AB8" s="52"/>
      <c r="AC8" s="52"/>
      <c r="AD8" s="52"/>
      <c r="AE8" s="52"/>
      <c r="AF8" s="52"/>
      <c r="AG8" s="73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6"/>
      <c r="AT8" s="42"/>
      <c r="AU8" s="24"/>
    </row>
    <row r="9" spans="1:47" s="7" customFormat="1" ht="17.100000000000001" customHeight="1">
      <c r="A9" s="36"/>
      <c r="B9" s="89"/>
      <c r="C9" s="20" t="s">
        <v>9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202.72872699999999</v>
      </c>
      <c r="O9" s="57">
        <v>0</v>
      </c>
      <c r="P9" s="57">
        <v>63.250382000000002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9">
        <v>47881.946026352482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3">
        <f t="shared" ref="AS9:AS18" si="0">+SUM(D9:AR9)</f>
        <v>48147.925135352481</v>
      </c>
      <c r="AT9" s="47"/>
      <c r="AU9" s="20"/>
    </row>
    <row r="10" spans="1:47" s="7" customFormat="1" ht="17.100000000000001" customHeight="1">
      <c r="A10" s="36"/>
      <c r="B10" s="90"/>
      <c r="C10" s="25" t="s">
        <v>53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9">
        <v>20723.182571665428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3">
        <f t="shared" si="0"/>
        <v>20723.182571665428</v>
      </c>
      <c r="AT10" s="47"/>
      <c r="AU10" s="20"/>
    </row>
    <row r="11" spans="1:47" s="7" customFormat="1" ht="17.100000000000001" customHeight="1">
      <c r="A11" s="36"/>
      <c r="B11" s="90"/>
      <c r="C11" s="25" t="s">
        <v>54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202.72872699999999</v>
      </c>
      <c r="O11" s="57">
        <v>0</v>
      </c>
      <c r="P11" s="57">
        <v>63.250382000000002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9">
        <v>27158.76345468705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3">
        <f t="shared" si="0"/>
        <v>27424.74256368705</v>
      </c>
      <c r="AT11" s="47"/>
      <c r="AU11" s="20"/>
    </row>
    <row r="12" spans="1:47" s="2" customFormat="1" ht="17.100000000000001" customHeight="1">
      <c r="A12" s="26"/>
      <c r="B12" s="134"/>
      <c r="C12" s="27" t="s">
        <v>10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9">
        <v>4954.3218362311145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3">
        <f t="shared" si="0"/>
        <v>4954.3218362311145</v>
      </c>
      <c r="AT12" s="54"/>
      <c r="AU12" s="33"/>
    </row>
    <row r="13" spans="1:47" s="7" customFormat="1" ht="17.100000000000001" customHeight="1">
      <c r="A13" s="36"/>
      <c r="B13" s="90"/>
      <c r="C13" s="25" t="s">
        <v>53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9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3">
        <f t="shared" si="0"/>
        <v>0</v>
      </c>
      <c r="AT13" s="47"/>
      <c r="AU13" s="20"/>
    </row>
    <row r="14" spans="1:47" s="7" customFormat="1" ht="17.100000000000001" customHeight="1">
      <c r="A14" s="36"/>
      <c r="B14" s="90"/>
      <c r="C14" s="25" t="s">
        <v>54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9">
        <v>4954.3218362311145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3">
        <f t="shared" si="0"/>
        <v>4954.3218362311145</v>
      </c>
      <c r="AT14" s="47"/>
      <c r="AU14" s="20"/>
    </row>
    <row r="15" spans="1:47" s="2" customFormat="1" ht="17.100000000000001" customHeight="1">
      <c r="A15" s="26"/>
      <c r="B15" s="134"/>
      <c r="C15" s="27" t="s">
        <v>11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9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3">
        <f t="shared" si="0"/>
        <v>0</v>
      </c>
      <c r="AT15" s="54"/>
      <c r="AU15" s="33"/>
    </row>
    <row r="16" spans="1:47" s="7" customFormat="1" ht="17.100000000000001" customHeight="1">
      <c r="A16" s="36"/>
      <c r="B16" s="90"/>
      <c r="C16" s="25" t="s">
        <v>53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9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3">
        <f t="shared" si="0"/>
        <v>0</v>
      </c>
      <c r="AT16" s="47"/>
      <c r="AU16" s="20"/>
    </row>
    <row r="17" spans="1:47" s="7" customFormat="1" ht="17.100000000000001" customHeight="1">
      <c r="A17" s="36"/>
      <c r="B17" s="90"/>
      <c r="C17" s="25" t="s">
        <v>54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9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3">
        <f t="shared" si="0"/>
        <v>0</v>
      </c>
      <c r="AT17" s="47"/>
      <c r="AU17" s="20"/>
    </row>
    <row r="18" spans="1:47" s="2" customFormat="1" ht="17.100000000000001" customHeight="1">
      <c r="A18" s="26"/>
      <c r="B18" s="134"/>
      <c r="C18" s="27" t="s">
        <v>78</v>
      </c>
      <c r="D18" s="55">
        <f t="shared" ref="D18:AR18" si="1">+SUM(D15,D12,D9)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202.72872699999999</v>
      </c>
      <c r="O18" s="55">
        <f t="shared" si="1"/>
        <v>0</v>
      </c>
      <c r="P18" s="55">
        <f t="shared" si="1"/>
        <v>63.250382000000002</v>
      </c>
      <c r="Q18" s="55">
        <f t="shared" si="1"/>
        <v>0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55">
        <f t="shared" si="1"/>
        <v>0</v>
      </c>
      <c r="V18" s="55">
        <f t="shared" si="1"/>
        <v>0</v>
      </c>
      <c r="W18" s="55">
        <f t="shared" si="1"/>
        <v>0</v>
      </c>
      <c r="X18" s="55">
        <f t="shared" si="1"/>
        <v>0</v>
      </c>
      <c r="Y18" s="55">
        <f t="shared" si="1"/>
        <v>0</v>
      </c>
      <c r="Z18" s="55">
        <f t="shared" si="1"/>
        <v>0</v>
      </c>
      <c r="AA18" s="55">
        <f t="shared" si="1"/>
        <v>0</v>
      </c>
      <c r="AB18" s="55">
        <f t="shared" si="1"/>
        <v>0</v>
      </c>
      <c r="AC18" s="55">
        <f t="shared" si="1"/>
        <v>0</v>
      </c>
      <c r="AD18" s="55">
        <f t="shared" si="1"/>
        <v>0</v>
      </c>
      <c r="AE18" s="55">
        <f t="shared" si="1"/>
        <v>0</v>
      </c>
      <c r="AF18" s="55">
        <f t="shared" si="1"/>
        <v>0</v>
      </c>
      <c r="AG18" s="74">
        <f t="shared" si="1"/>
        <v>52836.267862583598</v>
      </c>
      <c r="AH18" s="55">
        <f t="shared" si="1"/>
        <v>0</v>
      </c>
      <c r="AI18" s="55">
        <f t="shared" si="1"/>
        <v>0</v>
      </c>
      <c r="AJ18" s="55">
        <f t="shared" si="1"/>
        <v>0</v>
      </c>
      <c r="AK18" s="55">
        <f t="shared" si="1"/>
        <v>0</v>
      </c>
      <c r="AL18" s="55">
        <f t="shared" si="1"/>
        <v>0</v>
      </c>
      <c r="AM18" s="55">
        <f t="shared" si="1"/>
        <v>0</v>
      </c>
      <c r="AN18" s="55">
        <f t="shared" si="1"/>
        <v>0</v>
      </c>
      <c r="AO18" s="55">
        <f t="shared" si="1"/>
        <v>0</v>
      </c>
      <c r="AP18" s="55">
        <f t="shared" si="1"/>
        <v>0</v>
      </c>
      <c r="AQ18" s="55">
        <f t="shared" si="1"/>
        <v>0</v>
      </c>
      <c r="AR18" s="55">
        <f t="shared" si="1"/>
        <v>0</v>
      </c>
      <c r="AS18" s="53">
        <f t="shared" si="0"/>
        <v>53102.246971583598</v>
      </c>
      <c r="AT18" s="54"/>
      <c r="AU18" s="33"/>
    </row>
    <row r="19" spans="1:47" s="8" customFormat="1" ht="30" customHeight="1">
      <c r="A19" s="32"/>
      <c r="B19" s="103"/>
      <c r="C19" s="28" t="s">
        <v>104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0"/>
      <c r="Q19" s="50"/>
      <c r="R19" s="50"/>
      <c r="S19" s="50"/>
      <c r="T19" s="50"/>
      <c r="U19" s="50"/>
      <c r="V19" s="50"/>
      <c r="W19" s="50"/>
      <c r="X19" s="68"/>
      <c r="Y19" s="49"/>
      <c r="Z19" s="68"/>
      <c r="AA19" s="68"/>
      <c r="AB19" s="69"/>
      <c r="AC19" s="69"/>
      <c r="AD19" s="69"/>
      <c r="AE19" s="69"/>
      <c r="AF19" s="69"/>
      <c r="AG19" s="75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0"/>
      <c r="AT19" s="42"/>
      <c r="AU19" s="24"/>
    </row>
    <row r="20" spans="1:47" s="7" customFormat="1" ht="17.100000000000001" customHeight="1">
      <c r="A20" s="36"/>
      <c r="B20" s="89"/>
      <c r="C20" s="20" t="s">
        <v>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1709.2243120000001</v>
      </c>
      <c r="K20" s="57">
        <v>0</v>
      </c>
      <c r="L20" s="58">
        <v>0</v>
      </c>
      <c r="M20" s="58">
        <v>0</v>
      </c>
      <c r="N20" s="58">
        <v>42.838366999999998</v>
      </c>
      <c r="O20" s="59">
        <v>0</v>
      </c>
      <c r="P20" s="59">
        <v>82.452896412000001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71">
        <v>0</v>
      </c>
      <c r="Y20" s="59">
        <v>0</v>
      </c>
      <c r="Z20" s="71">
        <v>0</v>
      </c>
      <c r="AA20" s="71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6">
        <v>24477.76456148587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53">
        <f t="shared" ref="AS20:AS29" si="2">+SUM(D20:AR20)</f>
        <v>26312.280136897869</v>
      </c>
      <c r="AT20" s="47"/>
      <c r="AU20" s="20"/>
    </row>
    <row r="21" spans="1:47" s="7" customFormat="1" ht="17.100000000000001" customHeight="1">
      <c r="A21" s="36"/>
      <c r="B21" s="90"/>
      <c r="C21" s="25" t="s">
        <v>53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M21" s="58">
        <v>0</v>
      </c>
      <c r="N21" s="58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71">
        <v>0</v>
      </c>
      <c r="Y21" s="59">
        <v>0</v>
      </c>
      <c r="Z21" s="71">
        <v>0</v>
      </c>
      <c r="AA21" s="71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6">
        <v>14671.383544580924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53">
        <f t="shared" si="2"/>
        <v>14671.383544580924</v>
      </c>
      <c r="AT21" s="47"/>
      <c r="AU21" s="20"/>
    </row>
    <row r="22" spans="1:47" s="7" customFormat="1" ht="17.100000000000001" customHeight="1">
      <c r="A22" s="36"/>
      <c r="B22" s="90"/>
      <c r="C22" s="25" t="s">
        <v>54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1709.2243120000001</v>
      </c>
      <c r="K22" s="57">
        <v>0</v>
      </c>
      <c r="L22" s="58">
        <v>0</v>
      </c>
      <c r="M22" s="58">
        <v>0</v>
      </c>
      <c r="N22" s="58">
        <v>42.838366999999998</v>
      </c>
      <c r="O22" s="59">
        <v>0</v>
      </c>
      <c r="P22" s="59">
        <v>82.452896412000001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71">
        <v>0</v>
      </c>
      <c r="Y22" s="59">
        <v>0</v>
      </c>
      <c r="Z22" s="71">
        <v>0</v>
      </c>
      <c r="AA22" s="71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6">
        <v>9806.3810169049448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53">
        <f t="shared" si="2"/>
        <v>11640.896592316945</v>
      </c>
      <c r="AT22" s="47"/>
      <c r="AU22" s="20"/>
    </row>
    <row r="23" spans="1:47" s="2" customFormat="1" ht="17.100000000000001" customHeight="1">
      <c r="A23" s="26"/>
      <c r="B23" s="134"/>
      <c r="C23" s="27" t="s">
        <v>10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25.303961000000001</v>
      </c>
      <c r="O23" s="57">
        <v>0</v>
      </c>
      <c r="P23" s="57">
        <v>51.17313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9">
        <v>1358.9794667695296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3">
        <f t="shared" si="2"/>
        <v>1435.4565577695296</v>
      </c>
      <c r="AT23" s="54"/>
      <c r="AU23" s="33"/>
    </row>
    <row r="24" spans="1:47" s="7" customFormat="1" ht="17.100000000000001" customHeight="1">
      <c r="A24" s="36"/>
      <c r="B24" s="90"/>
      <c r="C24" s="25" t="s">
        <v>53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58">
        <v>0</v>
      </c>
      <c r="N24" s="58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71">
        <v>0</v>
      </c>
      <c r="Y24" s="59">
        <v>0</v>
      </c>
      <c r="Z24" s="71">
        <v>0</v>
      </c>
      <c r="AA24" s="71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6">
        <v>621.87125735362213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53">
        <f t="shared" si="2"/>
        <v>621.87125735362213</v>
      </c>
      <c r="AT24" s="47"/>
      <c r="AU24" s="20"/>
    </row>
    <row r="25" spans="1:47" s="7" customFormat="1" ht="17.100000000000001" customHeight="1">
      <c r="A25" s="36"/>
      <c r="B25" s="90"/>
      <c r="C25" s="25" t="s">
        <v>54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>
        <v>0</v>
      </c>
      <c r="M25" s="58">
        <v>0</v>
      </c>
      <c r="N25" s="58">
        <v>25.303961000000001</v>
      </c>
      <c r="O25" s="59">
        <v>0</v>
      </c>
      <c r="P25" s="59">
        <v>51.17313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71">
        <v>0</v>
      </c>
      <c r="Y25" s="59">
        <v>0</v>
      </c>
      <c r="Z25" s="71">
        <v>0</v>
      </c>
      <c r="AA25" s="71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6">
        <v>737.10820941590737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53">
        <f t="shared" si="2"/>
        <v>813.58530041590734</v>
      </c>
      <c r="AT25" s="47"/>
      <c r="AU25" s="20"/>
    </row>
    <row r="26" spans="1:47" s="2" customFormat="1" ht="17.100000000000001" customHeight="1">
      <c r="A26" s="26"/>
      <c r="B26" s="134"/>
      <c r="C26" s="27" t="s">
        <v>11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173.61710606113081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9">
        <v>251.58808185076467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3">
        <f t="shared" si="2"/>
        <v>425.20518791189545</v>
      </c>
      <c r="AT26" s="54"/>
      <c r="AU26" s="33"/>
    </row>
    <row r="27" spans="1:47" s="7" customFormat="1" ht="17.100000000000001" customHeight="1">
      <c r="A27" s="36"/>
      <c r="B27" s="90"/>
      <c r="C27" s="25" t="s">
        <v>53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8">
        <v>0</v>
      </c>
      <c r="M27" s="58">
        <v>0</v>
      </c>
      <c r="N27" s="58">
        <v>0</v>
      </c>
      <c r="O27" s="59">
        <v>0</v>
      </c>
      <c r="P27" s="59">
        <v>173.61710606113081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71">
        <v>0</v>
      </c>
      <c r="Y27" s="59">
        <v>0</v>
      </c>
      <c r="Z27" s="71">
        <v>0</v>
      </c>
      <c r="AA27" s="71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6">
        <v>251.58808185076467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53">
        <f t="shared" si="2"/>
        <v>425.20518791189545</v>
      </c>
      <c r="AT27" s="47"/>
      <c r="AU27" s="20"/>
    </row>
    <row r="28" spans="1:47" s="7" customFormat="1" ht="17.100000000000001" customHeight="1">
      <c r="A28" s="36"/>
      <c r="B28" s="90"/>
      <c r="C28" s="25" t="s">
        <v>54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8">
        <v>0</v>
      </c>
      <c r="M28" s="58">
        <v>0</v>
      </c>
      <c r="N28" s="58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71">
        <v>0</v>
      </c>
      <c r="Y28" s="59">
        <v>0</v>
      </c>
      <c r="Z28" s="71">
        <v>0</v>
      </c>
      <c r="AA28" s="71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6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53">
        <f t="shared" si="2"/>
        <v>0</v>
      </c>
      <c r="AT28" s="47"/>
      <c r="AU28" s="20"/>
    </row>
    <row r="29" spans="1:47" s="3" customFormat="1" ht="17.100000000000001" customHeight="1">
      <c r="A29" s="26"/>
      <c r="B29" s="134"/>
      <c r="C29" s="27" t="s">
        <v>79</v>
      </c>
      <c r="D29" s="55">
        <f t="shared" ref="D29:AR29" si="3">+SUM(D26,D23,D20)</f>
        <v>0</v>
      </c>
      <c r="E29" s="55">
        <f t="shared" si="3"/>
        <v>0</v>
      </c>
      <c r="F29" s="55">
        <f t="shared" si="3"/>
        <v>0</v>
      </c>
      <c r="G29" s="55">
        <f t="shared" si="3"/>
        <v>0</v>
      </c>
      <c r="H29" s="55">
        <f t="shared" si="3"/>
        <v>0</v>
      </c>
      <c r="I29" s="55">
        <f t="shared" si="3"/>
        <v>0</v>
      </c>
      <c r="J29" s="55">
        <f t="shared" si="3"/>
        <v>1709.2243120000001</v>
      </c>
      <c r="K29" s="55">
        <f t="shared" si="3"/>
        <v>0</v>
      </c>
      <c r="L29" s="55">
        <f t="shared" si="3"/>
        <v>0</v>
      </c>
      <c r="M29" s="55">
        <f t="shared" si="3"/>
        <v>0</v>
      </c>
      <c r="N29" s="55">
        <f t="shared" si="3"/>
        <v>68.142327999999992</v>
      </c>
      <c r="O29" s="55">
        <f t="shared" si="3"/>
        <v>0</v>
      </c>
      <c r="P29" s="55">
        <f t="shared" si="3"/>
        <v>307.2431324731308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0</v>
      </c>
      <c r="U29" s="55">
        <f t="shared" si="3"/>
        <v>0</v>
      </c>
      <c r="V29" s="55">
        <f t="shared" si="3"/>
        <v>0</v>
      </c>
      <c r="W29" s="55">
        <f t="shared" si="3"/>
        <v>0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0</v>
      </c>
      <c r="AE29" s="55">
        <f t="shared" si="3"/>
        <v>0</v>
      </c>
      <c r="AF29" s="55">
        <f t="shared" si="3"/>
        <v>0</v>
      </c>
      <c r="AG29" s="74">
        <f t="shared" si="3"/>
        <v>26088.332110106163</v>
      </c>
      <c r="AH29" s="55">
        <f t="shared" si="3"/>
        <v>0</v>
      </c>
      <c r="AI29" s="55">
        <f t="shared" si="3"/>
        <v>0</v>
      </c>
      <c r="AJ29" s="55">
        <f t="shared" si="3"/>
        <v>0</v>
      </c>
      <c r="AK29" s="55">
        <f t="shared" si="3"/>
        <v>0</v>
      </c>
      <c r="AL29" s="55">
        <f t="shared" si="3"/>
        <v>0</v>
      </c>
      <c r="AM29" s="55">
        <f t="shared" si="3"/>
        <v>0</v>
      </c>
      <c r="AN29" s="55">
        <f t="shared" si="3"/>
        <v>0</v>
      </c>
      <c r="AO29" s="55">
        <f t="shared" si="3"/>
        <v>0</v>
      </c>
      <c r="AP29" s="55">
        <f t="shared" si="3"/>
        <v>0</v>
      </c>
      <c r="AQ29" s="55">
        <f t="shared" si="3"/>
        <v>0</v>
      </c>
      <c r="AR29" s="55">
        <f t="shared" si="3"/>
        <v>0</v>
      </c>
      <c r="AS29" s="53">
        <f t="shared" si="2"/>
        <v>28172.941882579293</v>
      </c>
      <c r="AT29" s="54"/>
      <c r="AU29" s="33"/>
    </row>
    <row r="30" spans="1:47" s="8" customFormat="1" ht="24.95" customHeight="1">
      <c r="A30" s="32"/>
      <c r="B30" s="103"/>
      <c r="C30" s="28" t="s">
        <v>20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50"/>
      <c r="P30" s="50"/>
      <c r="Q30" s="50"/>
      <c r="R30" s="50"/>
      <c r="S30" s="50"/>
      <c r="T30" s="50"/>
      <c r="U30" s="50"/>
      <c r="V30" s="50"/>
      <c r="W30" s="50"/>
      <c r="X30" s="68"/>
      <c r="Y30" s="61"/>
      <c r="Z30" s="68"/>
      <c r="AA30" s="68"/>
      <c r="AB30" s="69"/>
      <c r="AC30" s="69"/>
      <c r="AD30" s="69"/>
      <c r="AE30" s="69"/>
      <c r="AF30" s="69"/>
      <c r="AG30" s="75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0"/>
      <c r="AT30" s="42"/>
      <c r="AU30" s="24"/>
    </row>
    <row r="31" spans="1:47" s="8" customFormat="1" ht="30" customHeight="1">
      <c r="A31" s="32"/>
      <c r="B31" s="103"/>
      <c r="C31" s="28" t="s">
        <v>16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0"/>
      <c r="P31" s="50"/>
      <c r="Q31" s="50"/>
      <c r="R31" s="50"/>
      <c r="S31" s="50"/>
      <c r="T31" s="50"/>
      <c r="U31" s="50"/>
      <c r="V31" s="50"/>
      <c r="W31" s="50"/>
      <c r="X31" s="68"/>
      <c r="Y31" s="61"/>
      <c r="Z31" s="68"/>
      <c r="AA31" s="68"/>
      <c r="AB31" s="69"/>
      <c r="AC31" s="69"/>
      <c r="AD31" s="69"/>
      <c r="AE31" s="69"/>
      <c r="AF31" s="69"/>
      <c r="AG31" s="75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70"/>
      <c r="AT31" s="42"/>
      <c r="AU31" s="24"/>
    </row>
    <row r="32" spans="1:47" s="7" customFormat="1" ht="17.100000000000001" customHeight="1">
      <c r="A32" s="36"/>
      <c r="B32" s="89"/>
      <c r="C32" s="20" t="s">
        <v>9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5.3140000000000001</v>
      </c>
      <c r="K32" s="57">
        <v>0</v>
      </c>
      <c r="L32" s="58">
        <v>0</v>
      </c>
      <c r="M32" s="58">
        <v>0</v>
      </c>
      <c r="N32" s="58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71">
        <v>0</v>
      </c>
      <c r="Y32" s="59">
        <v>0</v>
      </c>
      <c r="Z32" s="71">
        <v>0</v>
      </c>
      <c r="AA32" s="71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6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53">
        <f t="shared" ref="AS32:AS41" si="4">+SUM(D32:AR32)</f>
        <v>5.3140000000000001</v>
      </c>
      <c r="AT32" s="47"/>
      <c r="AU32" s="20"/>
    </row>
    <row r="33" spans="1:47" s="7" customFormat="1" ht="17.100000000000001" customHeight="1">
      <c r="A33" s="36"/>
      <c r="B33" s="90"/>
      <c r="C33" s="25" t="s">
        <v>53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M33" s="58">
        <v>0</v>
      </c>
      <c r="N33" s="58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71">
        <v>0</v>
      </c>
      <c r="Y33" s="59">
        <v>0</v>
      </c>
      <c r="Z33" s="71">
        <v>0</v>
      </c>
      <c r="AA33" s="71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6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53">
        <f t="shared" si="4"/>
        <v>0</v>
      </c>
      <c r="AT33" s="47"/>
      <c r="AU33" s="20"/>
    </row>
    <row r="34" spans="1:47" s="7" customFormat="1" ht="17.100000000000001" customHeight="1">
      <c r="A34" s="36"/>
      <c r="B34" s="90"/>
      <c r="C34" s="25" t="s">
        <v>54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5.3140000000000001</v>
      </c>
      <c r="K34" s="57">
        <v>0</v>
      </c>
      <c r="L34" s="58">
        <v>0</v>
      </c>
      <c r="M34" s="58">
        <v>0</v>
      </c>
      <c r="N34" s="58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71">
        <v>0</v>
      </c>
      <c r="Y34" s="59">
        <v>0</v>
      </c>
      <c r="Z34" s="71">
        <v>0</v>
      </c>
      <c r="AA34" s="71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6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53">
        <f t="shared" si="4"/>
        <v>5.3140000000000001</v>
      </c>
      <c r="AT34" s="47"/>
      <c r="AU34" s="20"/>
    </row>
    <row r="35" spans="1:47" s="2" customFormat="1" ht="17.100000000000001" customHeight="1">
      <c r="A35" s="26"/>
      <c r="B35" s="134"/>
      <c r="C35" s="27" t="s">
        <v>10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9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3">
        <f t="shared" si="4"/>
        <v>0</v>
      </c>
      <c r="AT35" s="54"/>
      <c r="AU35" s="33"/>
    </row>
    <row r="36" spans="1:47" s="7" customFormat="1" ht="17.100000000000001" customHeight="1">
      <c r="A36" s="36"/>
      <c r="B36" s="90"/>
      <c r="C36" s="25" t="s">
        <v>53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>
        <v>0</v>
      </c>
      <c r="N36" s="58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71">
        <v>0</v>
      </c>
      <c r="Y36" s="59">
        <v>0</v>
      </c>
      <c r="Z36" s="71">
        <v>0</v>
      </c>
      <c r="AA36" s="71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6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53">
        <f t="shared" si="4"/>
        <v>0</v>
      </c>
      <c r="AT36" s="47"/>
      <c r="AU36" s="20"/>
    </row>
    <row r="37" spans="1:47" s="7" customFormat="1" ht="17.100000000000001" customHeight="1">
      <c r="A37" s="36"/>
      <c r="B37" s="90"/>
      <c r="C37" s="25" t="s">
        <v>54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8">
        <v>0</v>
      </c>
      <c r="M37" s="58">
        <v>0</v>
      </c>
      <c r="N37" s="58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71">
        <v>0</v>
      </c>
      <c r="Y37" s="59">
        <v>0</v>
      </c>
      <c r="Z37" s="71">
        <v>0</v>
      </c>
      <c r="AA37" s="71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6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53">
        <f t="shared" si="4"/>
        <v>0</v>
      </c>
      <c r="AT37" s="47"/>
      <c r="AU37" s="20"/>
    </row>
    <row r="38" spans="1:47" s="2" customFormat="1" ht="17.100000000000001" customHeight="1">
      <c r="A38" s="26"/>
      <c r="B38" s="134"/>
      <c r="C38" s="27" t="s">
        <v>11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127.11957445199999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9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3">
        <f t="shared" si="4"/>
        <v>127.11957445199999</v>
      </c>
      <c r="AT38" s="54"/>
      <c r="AU38" s="33"/>
    </row>
    <row r="39" spans="1:47" s="7" customFormat="1" ht="17.100000000000001" customHeight="1">
      <c r="A39" s="36"/>
      <c r="B39" s="90"/>
      <c r="C39" s="25" t="s">
        <v>53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8">
        <v>0</v>
      </c>
      <c r="M39" s="58">
        <v>0</v>
      </c>
      <c r="N39" s="58">
        <v>0</v>
      </c>
      <c r="O39" s="59">
        <v>0</v>
      </c>
      <c r="P39" s="59">
        <v>127.11957445199999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71">
        <v>0</v>
      </c>
      <c r="Y39" s="59">
        <v>0</v>
      </c>
      <c r="Z39" s="71">
        <v>0</v>
      </c>
      <c r="AA39" s="71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6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53">
        <f t="shared" si="4"/>
        <v>127.11957445199999</v>
      </c>
      <c r="AT39" s="47"/>
      <c r="AU39" s="20"/>
    </row>
    <row r="40" spans="1:47" s="7" customFormat="1" ht="17.100000000000001" customHeight="1">
      <c r="A40" s="36"/>
      <c r="B40" s="90"/>
      <c r="C40" s="25" t="s">
        <v>54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8">
        <v>0</v>
      </c>
      <c r="M40" s="58">
        <v>0</v>
      </c>
      <c r="N40" s="58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71">
        <v>0</v>
      </c>
      <c r="Y40" s="59">
        <v>0</v>
      </c>
      <c r="Z40" s="71">
        <v>0</v>
      </c>
      <c r="AA40" s="71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6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53">
        <f t="shared" si="4"/>
        <v>0</v>
      </c>
      <c r="AT40" s="47"/>
      <c r="AU40" s="20"/>
    </row>
    <row r="41" spans="1:47" s="2" customFormat="1" ht="17.100000000000001" customHeight="1">
      <c r="A41" s="26"/>
      <c r="B41" s="134"/>
      <c r="C41" s="27" t="s">
        <v>45</v>
      </c>
      <c r="D41" s="55">
        <f t="shared" ref="D41:AR41" si="5">+SUM(D38,D35,D32)</f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5.3140000000000001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5">
        <f t="shared" si="5"/>
        <v>0</v>
      </c>
      <c r="P41" s="55">
        <f t="shared" si="5"/>
        <v>127.11957445199999</v>
      </c>
      <c r="Q41" s="55">
        <f t="shared" si="5"/>
        <v>0</v>
      </c>
      <c r="R41" s="55">
        <f t="shared" si="5"/>
        <v>0</v>
      </c>
      <c r="S41" s="55">
        <f t="shared" si="5"/>
        <v>0</v>
      </c>
      <c r="T41" s="55">
        <f t="shared" si="5"/>
        <v>0</v>
      </c>
      <c r="U41" s="55">
        <f t="shared" si="5"/>
        <v>0</v>
      </c>
      <c r="V41" s="55">
        <f t="shared" si="5"/>
        <v>0</v>
      </c>
      <c r="W41" s="55">
        <f t="shared" si="5"/>
        <v>0</v>
      </c>
      <c r="X41" s="55">
        <f t="shared" si="5"/>
        <v>0</v>
      </c>
      <c r="Y41" s="55">
        <f t="shared" si="5"/>
        <v>0</v>
      </c>
      <c r="Z41" s="55">
        <f t="shared" si="5"/>
        <v>0</v>
      </c>
      <c r="AA41" s="55">
        <f t="shared" si="5"/>
        <v>0</v>
      </c>
      <c r="AB41" s="55">
        <f t="shared" si="5"/>
        <v>0</v>
      </c>
      <c r="AC41" s="55">
        <f t="shared" si="5"/>
        <v>0</v>
      </c>
      <c r="AD41" s="55">
        <f t="shared" si="5"/>
        <v>0</v>
      </c>
      <c r="AE41" s="55">
        <f t="shared" si="5"/>
        <v>0</v>
      </c>
      <c r="AF41" s="55">
        <f t="shared" si="5"/>
        <v>0</v>
      </c>
      <c r="AG41" s="74">
        <f t="shared" si="5"/>
        <v>0</v>
      </c>
      <c r="AH41" s="55">
        <f t="shared" si="5"/>
        <v>0</v>
      </c>
      <c r="AI41" s="55">
        <f t="shared" si="5"/>
        <v>0</v>
      </c>
      <c r="AJ41" s="55">
        <f t="shared" si="5"/>
        <v>0</v>
      </c>
      <c r="AK41" s="55">
        <f t="shared" si="5"/>
        <v>0</v>
      </c>
      <c r="AL41" s="55">
        <f t="shared" si="5"/>
        <v>0</v>
      </c>
      <c r="AM41" s="55">
        <f t="shared" si="5"/>
        <v>0</v>
      </c>
      <c r="AN41" s="55">
        <f t="shared" si="5"/>
        <v>0</v>
      </c>
      <c r="AO41" s="55">
        <f t="shared" si="5"/>
        <v>0</v>
      </c>
      <c r="AP41" s="55">
        <f t="shared" si="5"/>
        <v>0</v>
      </c>
      <c r="AQ41" s="55">
        <f t="shared" si="5"/>
        <v>0</v>
      </c>
      <c r="AR41" s="55">
        <f t="shared" si="5"/>
        <v>0</v>
      </c>
      <c r="AS41" s="53">
        <f t="shared" si="4"/>
        <v>132.43357445199999</v>
      </c>
      <c r="AT41" s="54"/>
      <c r="AU41" s="33"/>
    </row>
    <row r="42" spans="1:47" s="8" customFormat="1" ht="30" customHeight="1">
      <c r="A42" s="32"/>
      <c r="B42" s="103"/>
      <c r="C42" s="28" t="s">
        <v>17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50"/>
      <c r="P42" s="50"/>
      <c r="Q42" s="50"/>
      <c r="R42" s="50"/>
      <c r="S42" s="50"/>
      <c r="T42" s="50"/>
      <c r="U42" s="50"/>
      <c r="V42" s="50"/>
      <c r="W42" s="50"/>
      <c r="X42" s="68"/>
      <c r="Y42" s="61"/>
      <c r="Z42" s="68"/>
      <c r="AA42" s="68"/>
      <c r="AB42" s="69"/>
      <c r="AC42" s="69"/>
      <c r="AD42" s="69"/>
      <c r="AE42" s="69"/>
      <c r="AF42" s="69"/>
      <c r="AG42" s="75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70"/>
      <c r="AT42" s="42"/>
      <c r="AU42" s="24"/>
    </row>
    <row r="43" spans="1:47" s="7" customFormat="1" ht="17.100000000000001" customHeight="1">
      <c r="A43" s="36"/>
      <c r="B43" s="89"/>
      <c r="C43" s="20" t="s">
        <v>9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5.3140000000000001</v>
      </c>
      <c r="K43" s="57">
        <v>0</v>
      </c>
      <c r="L43" s="58">
        <v>0</v>
      </c>
      <c r="M43" s="58">
        <v>0</v>
      </c>
      <c r="N43" s="58">
        <v>0</v>
      </c>
      <c r="O43" s="59">
        <v>0</v>
      </c>
      <c r="P43" s="59">
        <v>75.056657451999996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71">
        <v>0</v>
      </c>
      <c r="Y43" s="59">
        <v>0</v>
      </c>
      <c r="Z43" s="71">
        <v>0</v>
      </c>
      <c r="AA43" s="71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6">
        <v>5.5045500000000001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53">
        <f t="shared" ref="AS43:AS53" si="6">+SUM(D43:AR43)</f>
        <v>85.875207451999984</v>
      </c>
      <c r="AT43" s="47"/>
      <c r="AU43" s="20"/>
    </row>
    <row r="44" spans="1:47" s="7" customFormat="1" ht="17.100000000000001" customHeight="1">
      <c r="A44" s="36"/>
      <c r="B44" s="90"/>
      <c r="C44" s="25" t="s">
        <v>53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8">
        <v>0</v>
      </c>
      <c r="M44" s="58">
        <v>0</v>
      </c>
      <c r="N44" s="58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71">
        <v>0</v>
      </c>
      <c r="Y44" s="59">
        <v>0</v>
      </c>
      <c r="Z44" s="71">
        <v>0</v>
      </c>
      <c r="AA44" s="71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6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53">
        <f t="shared" si="6"/>
        <v>0</v>
      </c>
      <c r="AT44" s="47"/>
      <c r="AU44" s="20"/>
    </row>
    <row r="45" spans="1:47" s="7" customFormat="1" ht="17.100000000000001" customHeight="1">
      <c r="A45" s="36"/>
      <c r="B45" s="90"/>
      <c r="C45" s="25" t="s">
        <v>54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5.3140000000000001</v>
      </c>
      <c r="K45" s="57">
        <v>0</v>
      </c>
      <c r="L45" s="58">
        <v>0</v>
      </c>
      <c r="M45" s="58">
        <v>0</v>
      </c>
      <c r="N45" s="58">
        <v>0</v>
      </c>
      <c r="O45" s="59">
        <v>0</v>
      </c>
      <c r="P45" s="59">
        <v>75.056657451999996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71">
        <v>0</v>
      </c>
      <c r="Y45" s="59">
        <v>0</v>
      </c>
      <c r="Z45" s="71">
        <v>0</v>
      </c>
      <c r="AA45" s="71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6">
        <v>5.5045500000000001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53">
        <f t="shared" si="6"/>
        <v>85.875207451999984</v>
      </c>
      <c r="AT45" s="47"/>
      <c r="AU45" s="20"/>
    </row>
    <row r="46" spans="1:47" s="2" customFormat="1" ht="17.100000000000001" customHeight="1">
      <c r="A46" s="26"/>
      <c r="B46" s="134"/>
      <c r="C46" s="27" t="s">
        <v>10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9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3">
        <f t="shared" si="6"/>
        <v>0</v>
      </c>
      <c r="AT46" s="54"/>
      <c r="AU46" s="33"/>
    </row>
    <row r="47" spans="1:47" s="7" customFormat="1" ht="17.100000000000001" customHeight="1">
      <c r="A47" s="36"/>
      <c r="B47" s="90"/>
      <c r="C47" s="25" t="s">
        <v>53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58">
        <v>0</v>
      </c>
      <c r="N47" s="58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71">
        <v>0</v>
      </c>
      <c r="Y47" s="59">
        <v>0</v>
      </c>
      <c r="Z47" s="71">
        <v>0</v>
      </c>
      <c r="AA47" s="71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6">
        <v>0</v>
      </c>
      <c r="AH47" s="72">
        <v>0</v>
      </c>
      <c r="AI47" s="72">
        <v>0</v>
      </c>
      <c r="AJ47" s="72">
        <v>0</v>
      </c>
      <c r="AK47" s="72">
        <v>0</v>
      </c>
      <c r="AL47" s="72">
        <v>0</v>
      </c>
      <c r="AM47" s="72">
        <v>0</v>
      </c>
      <c r="AN47" s="72">
        <v>0</v>
      </c>
      <c r="AO47" s="72">
        <v>0</v>
      </c>
      <c r="AP47" s="72">
        <v>0</v>
      </c>
      <c r="AQ47" s="72">
        <v>0</v>
      </c>
      <c r="AR47" s="72">
        <v>0</v>
      </c>
      <c r="AS47" s="53">
        <f t="shared" si="6"/>
        <v>0</v>
      </c>
      <c r="AT47" s="47"/>
      <c r="AU47" s="20"/>
    </row>
    <row r="48" spans="1:47" s="7" customFormat="1" ht="17.100000000000001" customHeight="1">
      <c r="A48" s="36"/>
      <c r="B48" s="90"/>
      <c r="C48" s="25" t="s">
        <v>54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58">
        <v>0</v>
      </c>
      <c r="N48" s="58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71">
        <v>0</v>
      </c>
      <c r="Y48" s="59">
        <v>0</v>
      </c>
      <c r="Z48" s="71">
        <v>0</v>
      </c>
      <c r="AA48" s="71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6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53">
        <f t="shared" si="6"/>
        <v>0</v>
      </c>
      <c r="AT48" s="47"/>
      <c r="AU48" s="20"/>
    </row>
    <row r="49" spans="1:47" s="2" customFormat="1" ht="17.100000000000001" customHeight="1">
      <c r="A49" s="26"/>
      <c r="B49" s="134"/>
      <c r="C49" s="27" t="s">
        <v>11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9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3">
        <f t="shared" si="6"/>
        <v>0</v>
      </c>
      <c r="AT49" s="54"/>
      <c r="AU49" s="33"/>
    </row>
    <row r="50" spans="1:47" s="7" customFormat="1" ht="17.100000000000001" customHeight="1">
      <c r="A50" s="36"/>
      <c r="B50" s="90"/>
      <c r="C50" s="25" t="s">
        <v>53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8">
        <v>0</v>
      </c>
      <c r="M50" s="58">
        <v>0</v>
      </c>
      <c r="N50" s="58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71">
        <v>0</v>
      </c>
      <c r="Y50" s="59">
        <v>0</v>
      </c>
      <c r="Z50" s="71">
        <v>0</v>
      </c>
      <c r="AA50" s="71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6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53">
        <f t="shared" si="6"/>
        <v>0</v>
      </c>
      <c r="AT50" s="47"/>
      <c r="AU50" s="20"/>
    </row>
    <row r="51" spans="1:47" s="7" customFormat="1" ht="17.100000000000001" customHeight="1">
      <c r="A51" s="36"/>
      <c r="B51" s="90"/>
      <c r="C51" s="25" t="s">
        <v>54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8">
        <v>0</v>
      </c>
      <c r="M51" s="58">
        <v>0</v>
      </c>
      <c r="N51" s="58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71">
        <v>0</v>
      </c>
      <c r="Y51" s="59">
        <v>0</v>
      </c>
      <c r="Z51" s="71">
        <v>0</v>
      </c>
      <c r="AA51" s="71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6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  <c r="AP51" s="72">
        <v>0</v>
      </c>
      <c r="AQ51" s="72">
        <v>0</v>
      </c>
      <c r="AR51" s="72">
        <v>0</v>
      </c>
      <c r="AS51" s="53">
        <f t="shared" si="6"/>
        <v>0</v>
      </c>
      <c r="AT51" s="47"/>
      <c r="AU51" s="20"/>
    </row>
    <row r="52" spans="1:47" s="2" customFormat="1" ht="17.100000000000001" customHeight="1">
      <c r="A52" s="26"/>
      <c r="B52" s="134"/>
      <c r="C52" s="27" t="s">
        <v>46</v>
      </c>
      <c r="D52" s="55">
        <f t="shared" ref="D52:AR52" si="7">+SUM(D49,D46,D43)</f>
        <v>0</v>
      </c>
      <c r="E52" s="55">
        <f t="shared" si="7"/>
        <v>0</v>
      </c>
      <c r="F52" s="55">
        <f t="shared" si="7"/>
        <v>0</v>
      </c>
      <c r="G52" s="55">
        <f t="shared" si="7"/>
        <v>0</v>
      </c>
      <c r="H52" s="55">
        <f t="shared" si="7"/>
        <v>0</v>
      </c>
      <c r="I52" s="55">
        <f t="shared" si="7"/>
        <v>0</v>
      </c>
      <c r="J52" s="55">
        <f t="shared" si="7"/>
        <v>5.3140000000000001</v>
      </c>
      <c r="K52" s="55">
        <f t="shared" si="7"/>
        <v>0</v>
      </c>
      <c r="L52" s="55">
        <f t="shared" si="7"/>
        <v>0</v>
      </c>
      <c r="M52" s="55">
        <f t="shared" si="7"/>
        <v>0</v>
      </c>
      <c r="N52" s="55">
        <f t="shared" si="7"/>
        <v>0</v>
      </c>
      <c r="O52" s="55">
        <f t="shared" si="7"/>
        <v>0</v>
      </c>
      <c r="P52" s="55">
        <f t="shared" si="7"/>
        <v>75.056657451999996</v>
      </c>
      <c r="Q52" s="55">
        <f t="shared" si="7"/>
        <v>0</v>
      </c>
      <c r="R52" s="55">
        <f t="shared" si="7"/>
        <v>0</v>
      </c>
      <c r="S52" s="55">
        <f t="shared" si="7"/>
        <v>0</v>
      </c>
      <c r="T52" s="55">
        <f t="shared" si="7"/>
        <v>0</v>
      </c>
      <c r="U52" s="55">
        <f t="shared" si="7"/>
        <v>0</v>
      </c>
      <c r="V52" s="55">
        <f t="shared" si="7"/>
        <v>0</v>
      </c>
      <c r="W52" s="55">
        <f t="shared" si="7"/>
        <v>0</v>
      </c>
      <c r="X52" s="55">
        <f t="shared" si="7"/>
        <v>0</v>
      </c>
      <c r="Y52" s="55">
        <f t="shared" si="7"/>
        <v>0</v>
      </c>
      <c r="Z52" s="55">
        <f t="shared" si="7"/>
        <v>0</v>
      </c>
      <c r="AA52" s="55">
        <f t="shared" si="7"/>
        <v>0</v>
      </c>
      <c r="AB52" s="55">
        <f t="shared" si="7"/>
        <v>0</v>
      </c>
      <c r="AC52" s="55">
        <f t="shared" si="7"/>
        <v>0</v>
      </c>
      <c r="AD52" s="55">
        <f t="shared" si="7"/>
        <v>0</v>
      </c>
      <c r="AE52" s="55">
        <f t="shared" si="7"/>
        <v>0</v>
      </c>
      <c r="AF52" s="55">
        <f t="shared" si="7"/>
        <v>0</v>
      </c>
      <c r="AG52" s="74">
        <f t="shared" si="7"/>
        <v>5.5045500000000001</v>
      </c>
      <c r="AH52" s="55">
        <f t="shared" si="7"/>
        <v>0</v>
      </c>
      <c r="AI52" s="55">
        <f t="shared" si="7"/>
        <v>0</v>
      </c>
      <c r="AJ52" s="55">
        <f t="shared" si="7"/>
        <v>0</v>
      </c>
      <c r="AK52" s="55">
        <f t="shared" si="7"/>
        <v>0</v>
      </c>
      <c r="AL52" s="55">
        <f t="shared" si="7"/>
        <v>0</v>
      </c>
      <c r="AM52" s="55">
        <f t="shared" si="7"/>
        <v>0</v>
      </c>
      <c r="AN52" s="55">
        <f t="shared" si="7"/>
        <v>0</v>
      </c>
      <c r="AO52" s="55">
        <f t="shared" si="7"/>
        <v>0</v>
      </c>
      <c r="AP52" s="55">
        <f t="shared" si="7"/>
        <v>0</v>
      </c>
      <c r="AQ52" s="55">
        <f t="shared" si="7"/>
        <v>0</v>
      </c>
      <c r="AR52" s="55">
        <f t="shared" si="7"/>
        <v>0</v>
      </c>
      <c r="AS52" s="53">
        <f t="shared" si="6"/>
        <v>85.875207451999984</v>
      </c>
      <c r="AT52" s="54"/>
      <c r="AU52" s="33"/>
    </row>
    <row r="53" spans="1:47" s="8" customFormat="1" ht="30" customHeight="1">
      <c r="A53" s="32"/>
      <c r="B53" s="103"/>
      <c r="C53" s="28" t="s">
        <v>18</v>
      </c>
      <c r="D53" s="62">
        <f t="shared" ref="D53:AR53" si="8">+D52+D41</f>
        <v>0</v>
      </c>
      <c r="E53" s="62">
        <f t="shared" si="8"/>
        <v>0</v>
      </c>
      <c r="F53" s="62">
        <f t="shared" si="8"/>
        <v>0</v>
      </c>
      <c r="G53" s="62">
        <f t="shared" si="8"/>
        <v>0</v>
      </c>
      <c r="H53" s="62">
        <f t="shared" si="8"/>
        <v>0</v>
      </c>
      <c r="I53" s="62">
        <f t="shared" si="8"/>
        <v>0</v>
      </c>
      <c r="J53" s="62">
        <f t="shared" si="8"/>
        <v>10.628</v>
      </c>
      <c r="K53" s="62">
        <f t="shared" si="8"/>
        <v>0</v>
      </c>
      <c r="L53" s="62">
        <f t="shared" si="8"/>
        <v>0</v>
      </c>
      <c r="M53" s="62">
        <f t="shared" si="8"/>
        <v>0</v>
      </c>
      <c r="N53" s="62">
        <f t="shared" si="8"/>
        <v>0</v>
      </c>
      <c r="O53" s="62">
        <f t="shared" si="8"/>
        <v>0</v>
      </c>
      <c r="P53" s="62">
        <f t="shared" si="8"/>
        <v>202.17623190399999</v>
      </c>
      <c r="Q53" s="62">
        <f t="shared" si="8"/>
        <v>0</v>
      </c>
      <c r="R53" s="62">
        <f t="shared" si="8"/>
        <v>0</v>
      </c>
      <c r="S53" s="62">
        <f t="shared" si="8"/>
        <v>0</v>
      </c>
      <c r="T53" s="62">
        <f t="shared" si="8"/>
        <v>0</v>
      </c>
      <c r="U53" s="62">
        <f t="shared" si="8"/>
        <v>0</v>
      </c>
      <c r="V53" s="62">
        <f t="shared" si="8"/>
        <v>0</v>
      </c>
      <c r="W53" s="62">
        <f t="shared" si="8"/>
        <v>0</v>
      </c>
      <c r="X53" s="62">
        <f t="shared" si="8"/>
        <v>0</v>
      </c>
      <c r="Y53" s="62">
        <f t="shared" si="8"/>
        <v>0</v>
      </c>
      <c r="Z53" s="62">
        <f t="shared" si="8"/>
        <v>0</v>
      </c>
      <c r="AA53" s="62">
        <f t="shared" si="8"/>
        <v>0</v>
      </c>
      <c r="AB53" s="62">
        <f t="shared" si="8"/>
        <v>0</v>
      </c>
      <c r="AC53" s="62">
        <f t="shared" si="8"/>
        <v>0</v>
      </c>
      <c r="AD53" s="62">
        <f t="shared" si="8"/>
        <v>0</v>
      </c>
      <c r="AE53" s="62">
        <f t="shared" si="8"/>
        <v>0</v>
      </c>
      <c r="AF53" s="62">
        <f t="shared" si="8"/>
        <v>0</v>
      </c>
      <c r="AG53" s="77">
        <f t="shared" si="8"/>
        <v>5.5045500000000001</v>
      </c>
      <c r="AH53" s="62">
        <f t="shared" si="8"/>
        <v>0</v>
      </c>
      <c r="AI53" s="62">
        <f t="shared" si="8"/>
        <v>0</v>
      </c>
      <c r="AJ53" s="62">
        <f t="shared" si="8"/>
        <v>0</v>
      </c>
      <c r="AK53" s="62">
        <f t="shared" si="8"/>
        <v>0</v>
      </c>
      <c r="AL53" s="62">
        <f t="shared" si="8"/>
        <v>0</v>
      </c>
      <c r="AM53" s="62">
        <f t="shared" si="8"/>
        <v>0</v>
      </c>
      <c r="AN53" s="62">
        <f t="shared" si="8"/>
        <v>0</v>
      </c>
      <c r="AO53" s="62">
        <f t="shared" si="8"/>
        <v>0</v>
      </c>
      <c r="AP53" s="62">
        <f t="shared" si="8"/>
        <v>0</v>
      </c>
      <c r="AQ53" s="62">
        <f t="shared" si="8"/>
        <v>0</v>
      </c>
      <c r="AR53" s="62">
        <f t="shared" si="8"/>
        <v>0</v>
      </c>
      <c r="AS53" s="63">
        <f t="shared" si="6"/>
        <v>218.308781904</v>
      </c>
      <c r="AT53" s="42"/>
      <c r="AU53" s="24"/>
    </row>
    <row r="54" spans="1:47" s="8" customFormat="1" ht="30" customHeight="1">
      <c r="A54" s="32"/>
      <c r="B54" s="103"/>
      <c r="C54" s="28" t="s">
        <v>94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64"/>
      <c r="AT54" s="42"/>
      <c r="AU54" s="24"/>
    </row>
    <row r="55" spans="1:47" s="8" customFormat="1" ht="30" customHeight="1">
      <c r="A55" s="32"/>
      <c r="B55" s="103"/>
      <c r="C55" s="28" t="s">
        <v>105</v>
      </c>
      <c r="D55" s="62">
        <f t="shared" ref="D55:AR55" si="9">+D18+D29+D41+D52+D54</f>
        <v>0</v>
      </c>
      <c r="E55" s="62">
        <f t="shared" si="9"/>
        <v>0</v>
      </c>
      <c r="F55" s="62">
        <f t="shared" si="9"/>
        <v>0</v>
      </c>
      <c r="G55" s="62">
        <f t="shared" si="9"/>
        <v>0</v>
      </c>
      <c r="H55" s="62">
        <f t="shared" si="9"/>
        <v>0</v>
      </c>
      <c r="I55" s="62">
        <f t="shared" si="9"/>
        <v>0</v>
      </c>
      <c r="J55" s="62">
        <f t="shared" si="9"/>
        <v>1719.8523120000002</v>
      </c>
      <c r="K55" s="62">
        <f t="shared" si="9"/>
        <v>0</v>
      </c>
      <c r="L55" s="62">
        <f t="shared" si="9"/>
        <v>0</v>
      </c>
      <c r="M55" s="62">
        <f t="shared" si="9"/>
        <v>0</v>
      </c>
      <c r="N55" s="62">
        <f t="shared" si="9"/>
        <v>270.87105499999996</v>
      </c>
      <c r="O55" s="62">
        <f t="shared" si="9"/>
        <v>0</v>
      </c>
      <c r="P55" s="62">
        <f t="shared" si="9"/>
        <v>572.66974637713076</v>
      </c>
      <c r="Q55" s="62">
        <f t="shared" si="9"/>
        <v>0</v>
      </c>
      <c r="R55" s="62">
        <f t="shared" si="9"/>
        <v>0</v>
      </c>
      <c r="S55" s="62">
        <f t="shared" si="9"/>
        <v>0</v>
      </c>
      <c r="T55" s="62">
        <f t="shared" si="9"/>
        <v>0</v>
      </c>
      <c r="U55" s="62">
        <f t="shared" si="9"/>
        <v>0</v>
      </c>
      <c r="V55" s="62">
        <f t="shared" si="9"/>
        <v>0</v>
      </c>
      <c r="W55" s="62">
        <f t="shared" si="9"/>
        <v>0</v>
      </c>
      <c r="X55" s="62">
        <f t="shared" si="9"/>
        <v>0</v>
      </c>
      <c r="Y55" s="62">
        <f t="shared" si="9"/>
        <v>0</v>
      </c>
      <c r="Z55" s="62">
        <f t="shared" si="9"/>
        <v>0</v>
      </c>
      <c r="AA55" s="62">
        <f t="shared" si="9"/>
        <v>0</v>
      </c>
      <c r="AB55" s="62">
        <f t="shared" si="9"/>
        <v>0</v>
      </c>
      <c r="AC55" s="62">
        <f t="shared" si="9"/>
        <v>0</v>
      </c>
      <c r="AD55" s="62">
        <f t="shared" si="9"/>
        <v>0</v>
      </c>
      <c r="AE55" s="62">
        <f t="shared" si="9"/>
        <v>0</v>
      </c>
      <c r="AF55" s="62">
        <f t="shared" si="9"/>
        <v>0</v>
      </c>
      <c r="AG55" s="77">
        <f t="shared" si="9"/>
        <v>78930.104522689755</v>
      </c>
      <c r="AH55" s="62">
        <f t="shared" si="9"/>
        <v>0</v>
      </c>
      <c r="AI55" s="62">
        <f t="shared" si="9"/>
        <v>0</v>
      </c>
      <c r="AJ55" s="62">
        <f t="shared" si="9"/>
        <v>0</v>
      </c>
      <c r="AK55" s="62">
        <f t="shared" si="9"/>
        <v>0</v>
      </c>
      <c r="AL55" s="62">
        <f t="shared" si="9"/>
        <v>0</v>
      </c>
      <c r="AM55" s="62">
        <f t="shared" si="9"/>
        <v>0</v>
      </c>
      <c r="AN55" s="62">
        <f t="shared" si="9"/>
        <v>0</v>
      </c>
      <c r="AO55" s="62">
        <f t="shared" si="9"/>
        <v>0</v>
      </c>
      <c r="AP55" s="62">
        <f t="shared" si="9"/>
        <v>0</v>
      </c>
      <c r="AQ55" s="62">
        <f t="shared" si="9"/>
        <v>0</v>
      </c>
      <c r="AR55" s="62">
        <f t="shared" si="9"/>
        <v>0</v>
      </c>
      <c r="AS55" s="63">
        <f>+SUM(D55:AR55)+AS54</f>
        <v>81493.497636066881</v>
      </c>
      <c r="AT55" s="42"/>
      <c r="AU55" s="24"/>
    </row>
    <row r="56" spans="1:47" s="3" customFormat="1" ht="18.75">
      <c r="A56" s="26"/>
      <c r="B56" s="134"/>
      <c r="C56" s="29" t="s">
        <v>101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8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53">
        <v>5599.9608168063405</v>
      </c>
      <c r="AT56" s="54"/>
      <c r="AU56" s="33"/>
    </row>
    <row r="57" spans="1:47" s="18" customFormat="1" ht="9.9499999999999993" customHeight="1">
      <c r="A57" s="115"/>
      <c r="B57" s="139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6"/>
      <c r="AH57" s="144"/>
      <c r="AI57" s="144"/>
      <c r="AJ57" s="144"/>
      <c r="AK57" s="144"/>
      <c r="AL57" s="144"/>
      <c r="AM57" s="144"/>
      <c r="AN57" s="144"/>
      <c r="AO57" s="140"/>
      <c r="AP57" s="48"/>
      <c r="AQ57" s="147"/>
      <c r="AR57" s="65"/>
      <c r="AS57" s="78"/>
      <c r="AT57" s="66"/>
      <c r="AU57" s="37"/>
    </row>
    <row r="58" spans="1:47"/>
    <row r="59" spans="1:47" hidden="1"/>
  </sheetData>
  <mergeCells count="5">
    <mergeCell ref="C2:AS2"/>
    <mergeCell ref="C3:AS3"/>
    <mergeCell ref="C4:AS4"/>
    <mergeCell ref="C5:AS5"/>
    <mergeCell ref="D6:AT6"/>
  </mergeCells>
  <phoneticPr fontId="0" type="noConversion"/>
  <conditionalFormatting sqref="D6:F6">
    <cfRule type="expression" dxfId="1" priority="1" stopIfTrue="1">
      <formula>COUNTA(D9:AS56)&lt;&gt;COUNTIF(D9:AS56,"&gt;=0")</formula>
    </cfRule>
  </conditionalFormatting>
  <conditionalFormatting sqref="G6:AT6">
    <cfRule type="expression" dxfId="0" priority="12" stopIfTrue="1">
      <formula>COUNTA(G9:AU56)&lt;&gt;COUNTIF(G9:AU56,"&gt;=0")</formula>
    </cfRule>
  </conditionalFormatting>
  <pageMargins left="0.66" right="0.2" top="1" bottom="1" header="0.5" footer="0.5"/>
  <pageSetup paperSize="8" scale="60" orientation="landscape" r:id="rId1"/>
  <headerFooter alignWithMargins="0">
    <oddFooter>&amp;R2013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9</vt:i4>
      </vt:variant>
    </vt:vector>
  </HeadingPairs>
  <TitlesOfParts>
    <vt:vector size="15" baseType="lpstr">
      <vt:lpstr>Front</vt:lpstr>
      <vt:lpstr>A1</vt:lpstr>
      <vt:lpstr>A2</vt:lpstr>
      <vt:lpstr>A3</vt:lpstr>
      <vt:lpstr>A4</vt:lpstr>
      <vt:lpstr>B</vt:lpstr>
      <vt:lpstr>'A1'!Obszar_wydruku</vt:lpstr>
      <vt:lpstr>'A2'!Obszar_wydruku</vt:lpstr>
      <vt:lpstr>'A3'!Obszar_wydruku</vt:lpstr>
      <vt:lpstr>'A4'!Obszar_wydruku</vt:lpstr>
      <vt:lpstr>B!Obszar_wydruku</vt:lpstr>
      <vt:lpstr>'A1'!Tytuły_wydruku</vt:lpstr>
      <vt:lpstr>'A2'!Tytuły_wydruku</vt:lpstr>
      <vt:lpstr>'A3'!Tytuły_wydruku</vt:lpstr>
      <vt:lpstr>'A4'!Tytuły_wydruku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Osieka, Bartłomiej Marcin</dc:creator>
  <cp:lastModifiedBy>sf03mk</cp:lastModifiedBy>
  <cp:lastPrinted>2012-09-27T08:13:48Z</cp:lastPrinted>
  <dcterms:created xsi:type="dcterms:W3CDTF">2000-03-23T14:24:07Z</dcterms:created>
  <dcterms:modified xsi:type="dcterms:W3CDTF">2013-12-02T15:08:27Z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Count">
    <vt:lpwstr>0</vt:lpwstr>
  </property>
</Properties>
</file>