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int.nbp.pl\DSF\WRIF\BIS TCBS\badanie BIS 2022\Publikacja\Pliki XLS na stronę\"/>
    </mc:Choice>
  </mc:AlternateContent>
  <xr:revisionPtr revIDLastSave="0" documentId="13_ncr:1_{2A9FC3DD-F942-4841-AF7E-552B7711062D}" xr6:coauthVersionLast="47" xr6:coauthVersionMax="47" xr10:uidLastSave="{00000000-0000-0000-0000-000000000000}"/>
  <bookViews>
    <workbookView xWindow="-120" yWindow="-120" windowWidth="24240" windowHeight="17640" tabRatio="885" xr2:uid="{00000000-000D-0000-FFFF-FFFF00000000}"/>
  </bookViews>
  <sheets>
    <sheet name="Front" sheetId="97" r:id="rId1"/>
    <sheet name="A1" sheetId="30" r:id="rId2"/>
    <sheet name="A2" sheetId="90" r:id="rId3"/>
    <sheet name="A3" sheetId="91" r:id="rId4"/>
    <sheet name="A4" sheetId="92" r:id="rId5"/>
    <sheet name="B" sheetId="38" r:id="rId6"/>
  </sheets>
  <definedNames>
    <definedName name="_xlnm.Print_Area" localSheetId="1">'A1'!$B$1:$M$129</definedName>
    <definedName name="_xlnm.Print_Area" localSheetId="2">'A2'!$B$1:$Z$129</definedName>
    <definedName name="_xlnm.Print_Area" localSheetId="3">'A3'!$B$1:$AA$143</definedName>
    <definedName name="_xlnm.Print_Area" localSheetId="4">'A4'!$B$1:$AN$128</definedName>
    <definedName name="_xlnm.Print_Area" localSheetId="5">B!$B$1:$AR$67</definedName>
    <definedName name="RgFwd" localSheetId="0">#REF!</definedName>
    <definedName name="RgFwd">#REF!</definedName>
    <definedName name="RgMatFwd" localSheetId="0">#REF!</definedName>
    <definedName name="RgMatFwd">#REF!</definedName>
    <definedName name="RgMatSwaps" localSheetId="0">#REF!</definedName>
    <definedName name="RgMatSwaps">#REF!</definedName>
    <definedName name="RgSpot" localSheetId="0">#REF!</definedName>
    <definedName name="RgSpot">#REF!</definedName>
    <definedName name="RgSwaps" localSheetId="0">#REF!</definedName>
    <definedName name="RgSwaps">#REF!</definedName>
    <definedName name="_xlnm.Print_Titles" localSheetId="1">'A1'!$B:$C,'A1'!$1:$8</definedName>
    <definedName name="_xlnm.Print_Titles" localSheetId="2">'A2'!$B:$C,'A2'!$1:$8</definedName>
    <definedName name="_xlnm.Print_Titles" localSheetId="3">'A3'!$B:$C,'A3'!$1:$8</definedName>
    <definedName name="_xlnm.Print_Titles" localSheetId="4">'A4'!$B:$C,'A4'!$1:$8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30" l="1"/>
  <c r="Y50" i="91" l="1"/>
  <c r="Q50" i="91"/>
  <c r="Q49" i="91"/>
  <c r="Z78" i="90" l="1"/>
  <c r="Z52" i="90" l="1"/>
  <c r="Z51" i="90"/>
  <c r="Z79" i="90"/>
  <c r="AA141" i="91" l="1"/>
  <c r="AR66" i="38" l="1"/>
  <c r="AR65" i="38"/>
  <c r="AA142" i="91"/>
  <c r="L127" i="30" l="1"/>
  <c r="Y84" i="91"/>
  <c r="Y83" i="91"/>
  <c r="Q84" i="91"/>
  <c r="Q83" i="91"/>
  <c r="Y55" i="91"/>
  <c r="Y54" i="91"/>
  <c r="Q55" i="91"/>
  <c r="Q54" i="91"/>
  <c r="M79" i="30"/>
  <c r="M78" i="30"/>
  <c r="M52" i="30"/>
  <c r="M51" i="30"/>
  <c r="AA54" i="91" l="1"/>
  <c r="AA83" i="91"/>
  <c r="AA84" i="91"/>
  <c r="AA55" i="91"/>
  <c r="Y129" i="91" l="1"/>
  <c r="Q129" i="91"/>
  <c r="Y107" i="91"/>
  <c r="Q107" i="91"/>
  <c r="Y87" i="91"/>
  <c r="Y86" i="91"/>
  <c r="Q87" i="91"/>
  <c r="Q86" i="91"/>
  <c r="Y78" i="91"/>
  <c r="Q78" i="91"/>
  <c r="Y58" i="91"/>
  <c r="Y57" i="91"/>
  <c r="Q58" i="91"/>
  <c r="Q57" i="91"/>
  <c r="Y48" i="91"/>
  <c r="Q48" i="91"/>
  <c r="Y27" i="91"/>
  <c r="Q27" i="91"/>
  <c r="Z122" i="90"/>
  <c r="Z102" i="90"/>
  <c r="Z82" i="90"/>
  <c r="Z81" i="90"/>
  <c r="Z75" i="90"/>
  <c r="Z55" i="90"/>
  <c r="Z54" i="90"/>
  <c r="Z47" i="90"/>
  <c r="Z27" i="90"/>
  <c r="M82" i="30"/>
  <c r="M81" i="30"/>
  <c r="M55" i="30"/>
  <c r="M54" i="30"/>
  <c r="M122" i="30"/>
  <c r="M102" i="30"/>
  <c r="M75" i="30"/>
  <c r="M47" i="30"/>
  <c r="M27" i="30"/>
  <c r="AA129" i="91" l="1"/>
  <c r="AA78" i="91"/>
  <c r="AA107" i="91"/>
  <c r="AA48" i="91"/>
  <c r="AA87" i="91"/>
  <c r="AA57" i="91"/>
  <c r="AA27" i="91"/>
  <c r="AA86" i="91"/>
  <c r="AA58" i="91"/>
  <c r="E57" i="38"/>
  <c r="E44" i="38"/>
  <c r="E31" i="38"/>
  <c r="E18" i="38"/>
  <c r="AN127" i="92"/>
  <c r="AN126" i="92"/>
  <c r="AM126" i="92"/>
  <c r="AL126" i="92"/>
  <c r="AK126" i="92"/>
  <c r="AJ126" i="92"/>
  <c r="AI126" i="92"/>
  <c r="AH126" i="92"/>
  <c r="AG126" i="92"/>
  <c r="AF126" i="92"/>
  <c r="AE126" i="92"/>
  <c r="AD126" i="92"/>
  <c r="AC126" i="92"/>
  <c r="AB126" i="92"/>
  <c r="AA126" i="92"/>
  <c r="Z126" i="92"/>
  <c r="Y126" i="92"/>
  <c r="X126" i="92"/>
  <c r="W126" i="92"/>
  <c r="V126" i="92"/>
  <c r="U126" i="92"/>
  <c r="T126" i="92"/>
  <c r="S126" i="92"/>
  <c r="R126" i="92"/>
  <c r="Q126" i="92"/>
  <c r="P126" i="92"/>
  <c r="O126" i="92"/>
  <c r="N126" i="92"/>
  <c r="M126" i="92"/>
  <c r="L126" i="92"/>
  <c r="K126" i="92"/>
  <c r="J126" i="92"/>
  <c r="I126" i="92"/>
  <c r="H126" i="92"/>
  <c r="G126" i="92"/>
  <c r="F126" i="92"/>
  <c r="E126" i="92"/>
  <c r="AN125" i="92"/>
  <c r="AM125" i="92"/>
  <c r="AL125" i="92"/>
  <c r="AK125" i="92"/>
  <c r="AJ125" i="92"/>
  <c r="AI125" i="92"/>
  <c r="AH125" i="92"/>
  <c r="AG125" i="92"/>
  <c r="AF125" i="92"/>
  <c r="AE125" i="92"/>
  <c r="AD125" i="92"/>
  <c r="AC125" i="92"/>
  <c r="AB125" i="92"/>
  <c r="AA125" i="92"/>
  <c r="Z125" i="92"/>
  <c r="Y125" i="92"/>
  <c r="X125" i="92"/>
  <c r="W125" i="92"/>
  <c r="V125" i="92"/>
  <c r="U125" i="92"/>
  <c r="T125" i="92"/>
  <c r="S125" i="92"/>
  <c r="R125" i="92"/>
  <c r="Q125" i="92"/>
  <c r="P125" i="92"/>
  <c r="O125" i="92"/>
  <c r="N125" i="92"/>
  <c r="M125" i="92"/>
  <c r="L125" i="92"/>
  <c r="K125" i="92"/>
  <c r="J125" i="92"/>
  <c r="I125" i="92"/>
  <c r="H125" i="92"/>
  <c r="G125" i="92"/>
  <c r="F125" i="92"/>
  <c r="E125" i="92"/>
  <c r="E127" i="92"/>
  <c r="E120" i="92"/>
  <c r="E100" i="92"/>
  <c r="E73" i="92"/>
  <c r="E45" i="92"/>
  <c r="E25" i="92"/>
  <c r="D126" i="92"/>
  <c r="D125" i="92"/>
  <c r="Z137" i="91"/>
  <c r="Z138" i="91"/>
  <c r="X138" i="91"/>
  <c r="W138" i="91"/>
  <c r="V138" i="91"/>
  <c r="U138" i="91"/>
  <c r="T138" i="91"/>
  <c r="S138" i="91"/>
  <c r="X137" i="91"/>
  <c r="W137" i="91"/>
  <c r="V137" i="91"/>
  <c r="U137" i="91"/>
  <c r="T137" i="91"/>
  <c r="S137" i="91"/>
  <c r="R138" i="91"/>
  <c r="R137" i="91"/>
  <c r="P138" i="91"/>
  <c r="O138" i="91"/>
  <c r="N138" i="91"/>
  <c r="M138" i="91"/>
  <c r="L138" i="91"/>
  <c r="K138" i="91"/>
  <c r="J138" i="91"/>
  <c r="I138" i="91"/>
  <c r="H138" i="91"/>
  <c r="G138" i="91"/>
  <c r="F138" i="91"/>
  <c r="E138" i="91"/>
  <c r="P137" i="91"/>
  <c r="O137" i="91"/>
  <c r="N137" i="91"/>
  <c r="M137" i="91"/>
  <c r="L137" i="91"/>
  <c r="K137" i="91"/>
  <c r="J137" i="91"/>
  <c r="I137" i="91"/>
  <c r="H137" i="91"/>
  <c r="G137" i="91"/>
  <c r="F137" i="91"/>
  <c r="E137" i="91"/>
  <c r="D138" i="91"/>
  <c r="D137" i="91"/>
  <c r="Y126" i="90"/>
  <c r="X126" i="90"/>
  <c r="W126" i="90"/>
  <c r="V126" i="90"/>
  <c r="U126" i="90"/>
  <c r="T126" i="90"/>
  <c r="S126" i="90"/>
  <c r="R126" i="90"/>
  <c r="Q126" i="90"/>
  <c r="P126" i="90"/>
  <c r="O126" i="90"/>
  <c r="N126" i="90"/>
  <c r="M126" i="90"/>
  <c r="L126" i="90"/>
  <c r="K126" i="90"/>
  <c r="J126" i="90"/>
  <c r="I126" i="90"/>
  <c r="H126" i="90"/>
  <c r="G126" i="90"/>
  <c r="F126" i="90"/>
  <c r="E126" i="90"/>
  <c r="Y125" i="90"/>
  <c r="X125" i="90"/>
  <c r="W125" i="90"/>
  <c r="V125" i="90"/>
  <c r="U125" i="90"/>
  <c r="T125" i="90"/>
  <c r="S125" i="90"/>
  <c r="R125" i="90"/>
  <c r="Q125" i="90"/>
  <c r="P125" i="90"/>
  <c r="O125" i="90"/>
  <c r="N125" i="90"/>
  <c r="M125" i="90"/>
  <c r="L125" i="90"/>
  <c r="K125" i="90"/>
  <c r="J125" i="90"/>
  <c r="I125" i="90"/>
  <c r="H125" i="90"/>
  <c r="G125" i="90"/>
  <c r="F125" i="90"/>
  <c r="E125" i="90"/>
  <c r="D126" i="90"/>
  <c r="D125" i="90"/>
  <c r="L125" i="30"/>
  <c r="L126" i="30"/>
  <c r="K126" i="30"/>
  <c r="J126" i="30"/>
  <c r="I126" i="30"/>
  <c r="H126" i="30"/>
  <c r="G126" i="30"/>
  <c r="F126" i="30"/>
  <c r="E126" i="30"/>
  <c r="K125" i="30"/>
  <c r="J125" i="30"/>
  <c r="I125" i="30"/>
  <c r="H125" i="30"/>
  <c r="G125" i="30"/>
  <c r="F125" i="30"/>
  <c r="E125" i="30"/>
  <c r="D125" i="30"/>
  <c r="D126" i="30"/>
  <c r="E63" i="38" l="1"/>
  <c r="Y138" i="91"/>
  <c r="Q138" i="91"/>
  <c r="E124" i="92"/>
  <c r="M126" i="30"/>
  <c r="Z126" i="90"/>
  <c r="M10" i="30"/>
  <c r="M11" i="30"/>
  <c r="M12" i="30"/>
  <c r="Y137" i="91"/>
  <c r="Q137" i="91"/>
  <c r="Y128" i="91"/>
  <c r="Q128" i="91"/>
  <c r="Y106" i="91"/>
  <c r="Q106" i="91"/>
  <c r="Y77" i="91"/>
  <c r="Q77" i="91"/>
  <c r="Y47" i="91"/>
  <c r="Q47" i="91"/>
  <c r="Q28" i="91"/>
  <c r="Y28" i="91"/>
  <c r="Z125" i="90"/>
  <c r="Z121" i="90"/>
  <c r="Z123" i="90"/>
  <c r="Z101" i="90"/>
  <c r="Z74" i="90"/>
  <c r="Z46" i="90"/>
  <c r="M125" i="30"/>
  <c r="M121" i="30"/>
  <c r="M101" i="30"/>
  <c r="M74" i="30"/>
  <c r="M46" i="30"/>
  <c r="Y127" i="90"/>
  <c r="X127" i="90"/>
  <c r="W127" i="90"/>
  <c r="V127" i="90"/>
  <c r="U127" i="90"/>
  <c r="T127" i="90"/>
  <c r="S127" i="90"/>
  <c r="R127" i="90"/>
  <c r="Q127" i="90"/>
  <c r="P127" i="90"/>
  <c r="O127" i="90"/>
  <c r="N127" i="90"/>
  <c r="M127" i="90"/>
  <c r="L127" i="90"/>
  <c r="K127" i="90"/>
  <c r="J127" i="90"/>
  <c r="I127" i="90"/>
  <c r="H127" i="90"/>
  <c r="G127" i="90"/>
  <c r="F127" i="90"/>
  <c r="E127" i="90"/>
  <c r="D127" i="90"/>
  <c r="Z139" i="91"/>
  <c r="X139" i="91"/>
  <c r="W139" i="91"/>
  <c r="V139" i="91"/>
  <c r="U139" i="91"/>
  <c r="T139" i="91"/>
  <c r="S139" i="91"/>
  <c r="R139" i="91"/>
  <c r="P139" i="91"/>
  <c r="O139" i="91"/>
  <c r="N139" i="91"/>
  <c r="M139" i="91"/>
  <c r="L139" i="91"/>
  <c r="K139" i="91"/>
  <c r="J139" i="91"/>
  <c r="I139" i="91"/>
  <c r="H139" i="91"/>
  <c r="G139" i="91"/>
  <c r="F139" i="91"/>
  <c r="E139" i="91"/>
  <c r="D139" i="91"/>
  <c r="AM127" i="92"/>
  <c r="AL127" i="92"/>
  <c r="AK127" i="92"/>
  <c r="AJ127" i="92"/>
  <c r="AI127" i="92"/>
  <c r="AH127" i="92"/>
  <c r="AG127" i="92"/>
  <c r="AF127" i="92"/>
  <c r="AE127" i="92"/>
  <c r="AD127" i="92"/>
  <c r="AC127" i="92"/>
  <c r="AB127" i="92"/>
  <c r="AA127" i="92"/>
  <c r="Z127" i="92"/>
  <c r="Y127" i="92"/>
  <c r="X127" i="92"/>
  <c r="W127" i="92"/>
  <c r="V127" i="92"/>
  <c r="U127" i="92"/>
  <c r="T127" i="92"/>
  <c r="S127" i="92"/>
  <c r="R127" i="92"/>
  <c r="Q127" i="92"/>
  <c r="P127" i="92"/>
  <c r="O127" i="92"/>
  <c r="N127" i="92"/>
  <c r="M127" i="92"/>
  <c r="L127" i="92"/>
  <c r="K127" i="92"/>
  <c r="J127" i="92"/>
  <c r="I127" i="92"/>
  <c r="H127" i="92"/>
  <c r="G127" i="92"/>
  <c r="F127" i="92"/>
  <c r="D127" i="92"/>
  <c r="K127" i="30"/>
  <c r="J127" i="30"/>
  <c r="I127" i="30"/>
  <c r="H127" i="30"/>
  <c r="G127" i="30"/>
  <c r="F127" i="30"/>
  <c r="E127" i="30"/>
  <c r="D127" i="30"/>
  <c r="AQ31" i="38"/>
  <c r="AP31" i="38"/>
  <c r="AO31" i="38"/>
  <c r="AN31" i="38"/>
  <c r="AM31" i="38"/>
  <c r="AL31" i="38"/>
  <c r="AK31" i="38"/>
  <c r="AJ31" i="38"/>
  <c r="AI31" i="38"/>
  <c r="AH31" i="38"/>
  <c r="AG31" i="38"/>
  <c r="AF31" i="38"/>
  <c r="AE31" i="38"/>
  <c r="AD31" i="38"/>
  <c r="AC31" i="38"/>
  <c r="AB31" i="38"/>
  <c r="AA31" i="38"/>
  <c r="Z31" i="38"/>
  <c r="Y31" i="38"/>
  <c r="X31" i="38"/>
  <c r="W31" i="38"/>
  <c r="V31" i="38"/>
  <c r="U31" i="38"/>
  <c r="T31" i="38"/>
  <c r="S31" i="38"/>
  <c r="R31" i="38"/>
  <c r="Q31" i="38"/>
  <c r="P31" i="38"/>
  <c r="O31" i="38"/>
  <c r="N31" i="38"/>
  <c r="M31" i="38"/>
  <c r="L31" i="38"/>
  <c r="K31" i="38"/>
  <c r="J31" i="38"/>
  <c r="I31" i="38"/>
  <c r="H31" i="38"/>
  <c r="G31" i="38"/>
  <c r="F31" i="38"/>
  <c r="D31" i="38"/>
  <c r="AR30" i="38"/>
  <c r="AR29" i="38"/>
  <c r="AR28" i="38"/>
  <c r="AR27" i="38"/>
  <c r="AR26" i="38"/>
  <c r="AR25" i="38"/>
  <c r="AR24" i="38"/>
  <c r="AR23" i="38"/>
  <c r="AR22" i="38"/>
  <c r="V25" i="91"/>
  <c r="V46" i="91"/>
  <c r="V76" i="91"/>
  <c r="V105" i="91"/>
  <c r="V127" i="91"/>
  <c r="Y123" i="91"/>
  <c r="Q123" i="91"/>
  <c r="Y101" i="91"/>
  <c r="Q101" i="91"/>
  <c r="Y72" i="91"/>
  <c r="Q72" i="91"/>
  <c r="Y42" i="91"/>
  <c r="Q42" i="91"/>
  <c r="Z49" i="90"/>
  <c r="R25" i="91"/>
  <c r="R46" i="91"/>
  <c r="R76" i="91"/>
  <c r="R105" i="91"/>
  <c r="S25" i="91"/>
  <c r="S46" i="91"/>
  <c r="S76" i="91"/>
  <c r="S105" i="91"/>
  <c r="T25" i="91"/>
  <c r="T46" i="91"/>
  <c r="T76" i="91"/>
  <c r="T105" i="91"/>
  <c r="U25" i="91"/>
  <c r="U46" i="91"/>
  <c r="U76" i="91"/>
  <c r="U105" i="91"/>
  <c r="W25" i="91"/>
  <c r="W46" i="91"/>
  <c r="W76" i="91"/>
  <c r="W105" i="91"/>
  <c r="X25" i="91"/>
  <c r="X46" i="91"/>
  <c r="X76" i="91"/>
  <c r="X105" i="91"/>
  <c r="D25" i="91"/>
  <c r="D46" i="91"/>
  <c r="D76" i="91"/>
  <c r="D105" i="91"/>
  <c r="D127" i="91"/>
  <c r="E25" i="91"/>
  <c r="E46" i="91"/>
  <c r="E76" i="91"/>
  <c r="E105" i="91"/>
  <c r="F25" i="91"/>
  <c r="F46" i="91"/>
  <c r="F76" i="91"/>
  <c r="F105" i="91"/>
  <c r="G25" i="91"/>
  <c r="G46" i="91"/>
  <c r="G76" i="91"/>
  <c r="G105" i="91"/>
  <c r="H25" i="91"/>
  <c r="H46" i="91"/>
  <c r="H76" i="91"/>
  <c r="H105" i="91"/>
  <c r="I25" i="91"/>
  <c r="I46" i="91"/>
  <c r="I76" i="91"/>
  <c r="I105" i="91"/>
  <c r="J25" i="91"/>
  <c r="J46" i="91"/>
  <c r="J76" i="91"/>
  <c r="J105" i="91"/>
  <c r="K25" i="91"/>
  <c r="K46" i="91"/>
  <c r="K76" i="91"/>
  <c r="K105" i="91"/>
  <c r="L25" i="91"/>
  <c r="L46" i="91"/>
  <c r="L76" i="91"/>
  <c r="L105" i="91"/>
  <c r="M25" i="91"/>
  <c r="M46" i="91"/>
  <c r="M76" i="91"/>
  <c r="M105" i="91"/>
  <c r="N25" i="91"/>
  <c r="N46" i="91"/>
  <c r="N76" i="91"/>
  <c r="N105" i="91"/>
  <c r="O25" i="91"/>
  <c r="O46" i="91"/>
  <c r="O76" i="91"/>
  <c r="O105" i="91"/>
  <c r="P25" i="91"/>
  <c r="P46" i="91"/>
  <c r="P76" i="91"/>
  <c r="P105" i="91"/>
  <c r="Z25" i="91"/>
  <c r="Z46" i="91"/>
  <c r="Z76" i="91"/>
  <c r="Z105" i="91"/>
  <c r="Y108" i="91"/>
  <c r="Q108" i="91"/>
  <c r="Y104" i="91"/>
  <c r="Q104" i="91"/>
  <c r="Y103" i="91"/>
  <c r="Q103" i="91"/>
  <c r="Y102" i="91"/>
  <c r="Q102" i="91"/>
  <c r="Y100" i="91"/>
  <c r="Q100" i="91"/>
  <c r="Y99" i="91"/>
  <c r="Q99" i="91"/>
  <c r="Y94" i="91"/>
  <c r="Q94" i="91"/>
  <c r="Y93" i="91"/>
  <c r="Q93" i="91"/>
  <c r="Y92" i="91"/>
  <c r="Q92" i="91"/>
  <c r="Q91" i="91"/>
  <c r="Y91" i="91"/>
  <c r="Q90" i="91"/>
  <c r="Y90" i="91"/>
  <c r="Q88" i="91"/>
  <c r="Y88" i="91"/>
  <c r="Q85" i="91"/>
  <c r="Y85" i="91"/>
  <c r="Q74" i="91"/>
  <c r="Y74" i="91"/>
  <c r="Q73" i="91"/>
  <c r="Y73" i="91"/>
  <c r="Q71" i="91"/>
  <c r="Y71" i="91"/>
  <c r="Q70" i="91"/>
  <c r="Y70" i="91"/>
  <c r="Q69" i="91"/>
  <c r="Y69" i="91"/>
  <c r="Q68" i="91"/>
  <c r="Y68" i="91"/>
  <c r="Q67" i="91"/>
  <c r="Y67" i="91"/>
  <c r="Q66" i="91"/>
  <c r="Y66" i="91"/>
  <c r="Y49" i="91"/>
  <c r="Q45" i="91"/>
  <c r="Y45" i="91"/>
  <c r="Q44" i="91"/>
  <c r="Y44" i="91"/>
  <c r="Q43" i="91"/>
  <c r="Y43" i="91"/>
  <c r="Q33" i="91"/>
  <c r="Y33" i="91"/>
  <c r="Q32" i="91"/>
  <c r="Y32" i="91"/>
  <c r="Q31" i="91"/>
  <c r="Y31" i="91"/>
  <c r="Q26" i="91"/>
  <c r="Y26" i="91"/>
  <c r="L25" i="30"/>
  <c r="Q24" i="91"/>
  <c r="Y24" i="91"/>
  <c r="Q23" i="91"/>
  <c r="Y23" i="91"/>
  <c r="Q18" i="91"/>
  <c r="Y18" i="91"/>
  <c r="Q17" i="91"/>
  <c r="Y17" i="91"/>
  <c r="Q16" i="91"/>
  <c r="Y16" i="91"/>
  <c r="Q15" i="91"/>
  <c r="Y15" i="91"/>
  <c r="Q14" i="91"/>
  <c r="Y14" i="91"/>
  <c r="Q13" i="91"/>
  <c r="Y13" i="91"/>
  <c r="Q12" i="91"/>
  <c r="Y12" i="91"/>
  <c r="Q11" i="91"/>
  <c r="Y11" i="91"/>
  <c r="Q10" i="91"/>
  <c r="Y10" i="91"/>
  <c r="R127" i="91"/>
  <c r="S127" i="91"/>
  <c r="T127" i="91"/>
  <c r="U127" i="91"/>
  <c r="W127" i="91"/>
  <c r="X127" i="91"/>
  <c r="E127" i="91"/>
  <c r="F127" i="91"/>
  <c r="G127" i="91"/>
  <c r="H127" i="91"/>
  <c r="I127" i="91"/>
  <c r="J127" i="91"/>
  <c r="K127" i="91"/>
  <c r="L127" i="91"/>
  <c r="M127" i="91"/>
  <c r="N127" i="91"/>
  <c r="O127" i="91"/>
  <c r="P127" i="91"/>
  <c r="Z127" i="91"/>
  <c r="Y130" i="91"/>
  <c r="Q130" i="91"/>
  <c r="Q79" i="91"/>
  <c r="Y79" i="91"/>
  <c r="D25" i="30"/>
  <c r="Y126" i="91"/>
  <c r="Q126" i="91"/>
  <c r="Y125" i="91"/>
  <c r="Q125" i="91"/>
  <c r="Y124" i="91"/>
  <c r="Q124" i="91"/>
  <c r="Y122" i="91"/>
  <c r="Q122" i="91"/>
  <c r="Y121" i="91"/>
  <c r="Q121" i="91"/>
  <c r="Y120" i="91"/>
  <c r="Q120" i="91"/>
  <c r="Y119" i="91"/>
  <c r="Q119" i="91"/>
  <c r="Y118" i="91"/>
  <c r="Q118" i="91"/>
  <c r="Y117" i="91"/>
  <c r="Q117" i="91"/>
  <c r="Y116" i="91"/>
  <c r="Q116" i="91"/>
  <c r="Y115" i="91"/>
  <c r="Q115" i="91"/>
  <c r="Y114" i="91"/>
  <c r="Q114" i="91"/>
  <c r="Y113" i="91"/>
  <c r="Q113" i="91"/>
  <c r="Y112" i="91"/>
  <c r="Q112" i="91"/>
  <c r="Y98" i="91"/>
  <c r="Q98" i="91"/>
  <c r="Y97" i="91"/>
  <c r="Q97" i="91"/>
  <c r="Y96" i="91"/>
  <c r="Q96" i="91"/>
  <c r="Y95" i="91"/>
  <c r="Q95" i="91"/>
  <c r="Q75" i="91"/>
  <c r="Y75" i="91"/>
  <c r="Q65" i="91"/>
  <c r="Y65" i="91"/>
  <c r="Q64" i="91"/>
  <c r="Y64" i="91"/>
  <c r="Q63" i="91"/>
  <c r="Y63" i="91"/>
  <c r="Q62" i="91"/>
  <c r="Y62" i="91"/>
  <c r="Q61" i="91"/>
  <c r="Y61" i="91"/>
  <c r="Q59" i="91"/>
  <c r="Y59" i="91"/>
  <c r="Q56" i="91"/>
  <c r="Y56" i="91"/>
  <c r="Q41" i="91"/>
  <c r="Y41" i="91"/>
  <c r="Q40" i="91"/>
  <c r="Y40" i="91"/>
  <c r="Q39" i="91"/>
  <c r="Y39" i="91"/>
  <c r="Q38" i="91"/>
  <c r="Y38" i="91"/>
  <c r="Q37" i="91"/>
  <c r="Y37" i="91"/>
  <c r="Q36" i="91"/>
  <c r="Y36" i="91"/>
  <c r="Q35" i="91"/>
  <c r="Y35" i="91"/>
  <c r="Q34" i="91"/>
  <c r="Y34" i="91"/>
  <c r="M28" i="30"/>
  <c r="M26" i="30"/>
  <c r="Q22" i="91"/>
  <c r="Y22" i="91"/>
  <c r="Q21" i="91"/>
  <c r="Y21" i="91"/>
  <c r="Q20" i="91"/>
  <c r="Y20" i="91"/>
  <c r="Q19" i="91"/>
  <c r="Y19" i="91"/>
  <c r="AR9" i="38"/>
  <c r="D18" i="38"/>
  <c r="Z116" i="90"/>
  <c r="Z96" i="90"/>
  <c r="Z69" i="90"/>
  <c r="Z41" i="90"/>
  <c r="Z21" i="90"/>
  <c r="M116" i="30"/>
  <c r="M96" i="30"/>
  <c r="M69" i="30"/>
  <c r="M41" i="30"/>
  <c r="Z16" i="90"/>
  <c r="M20" i="30"/>
  <c r="T25" i="92"/>
  <c r="T45" i="92"/>
  <c r="T73" i="92"/>
  <c r="T100" i="92"/>
  <c r="T120" i="92"/>
  <c r="S25" i="92"/>
  <c r="S45" i="92"/>
  <c r="S73" i="92"/>
  <c r="S100" i="92"/>
  <c r="S120" i="92"/>
  <c r="E25" i="30"/>
  <c r="F25" i="30"/>
  <c r="R25" i="90"/>
  <c r="R45" i="90"/>
  <c r="R73" i="90"/>
  <c r="R100" i="90"/>
  <c r="R120" i="90"/>
  <c r="Q25" i="90"/>
  <c r="Q45" i="90"/>
  <c r="Q73" i="90"/>
  <c r="Q100" i="90"/>
  <c r="Q120" i="90"/>
  <c r="S25" i="90"/>
  <c r="T25" i="90"/>
  <c r="S45" i="90"/>
  <c r="T45" i="90"/>
  <c r="S73" i="90"/>
  <c r="T73" i="90"/>
  <c r="S100" i="90"/>
  <c r="T100" i="90"/>
  <c r="S120" i="90"/>
  <c r="T120" i="90"/>
  <c r="D44" i="38"/>
  <c r="D57" i="38"/>
  <c r="Z103" i="90"/>
  <c r="Z76" i="90"/>
  <c r="Z48" i="90"/>
  <c r="Z28" i="90"/>
  <c r="M123" i="30"/>
  <c r="M103" i="30"/>
  <c r="M76" i="30"/>
  <c r="M48" i="30"/>
  <c r="G25" i="30"/>
  <c r="H25" i="30"/>
  <c r="I25" i="30"/>
  <c r="J25" i="30"/>
  <c r="K25" i="30"/>
  <c r="M13" i="30"/>
  <c r="M22" i="30"/>
  <c r="D45" i="30"/>
  <c r="D73" i="30"/>
  <c r="D100" i="30"/>
  <c r="D120" i="30"/>
  <c r="E45" i="30"/>
  <c r="E73" i="30"/>
  <c r="E100" i="30"/>
  <c r="E120" i="30"/>
  <c r="F45" i="30"/>
  <c r="F73" i="30"/>
  <c r="F100" i="30"/>
  <c r="F120" i="30"/>
  <c r="G45" i="30"/>
  <c r="G73" i="30"/>
  <c r="G100" i="30"/>
  <c r="G120" i="30"/>
  <c r="H45" i="30"/>
  <c r="H73" i="30"/>
  <c r="H100" i="30"/>
  <c r="H120" i="30"/>
  <c r="I45" i="30"/>
  <c r="I73" i="30"/>
  <c r="I100" i="30"/>
  <c r="I120" i="30"/>
  <c r="J45" i="30"/>
  <c r="J73" i="30"/>
  <c r="J100" i="30"/>
  <c r="J120" i="30"/>
  <c r="K45" i="30"/>
  <c r="K73" i="30"/>
  <c r="K100" i="30"/>
  <c r="K120" i="30"/>
  <c r="L45" i="30"/>
  <c r="L73" i="30"/>
  <c r="L100" i="30"/>
  <c r="L120" i="30"/>
  <c r="M14" i="30"/>
  <c r="M15" i="30"/>
  <c r="M16" i="30"/>
  <c r="M17" i="30"/>
  <c r="M18" i="30"/>
  <c r="M19" i="30"/>
  <c r="M21" i="30"/>
  <c r="M23" i="30"/>
  <c r="M24" i="30"/>
  <c r="M30" i="30"/>
  <c r="M31" i="30"/>
  <c r="M32" i="30"/>
  <c r="M33" i="30"/>
  <c r="M34" i="30"/>
  <c r="M35" i="30"/>
  <c r="M36" i="30"/>
  <c r="M37" i="30"/>
  <c r="M38" i="30"/>
  <c r="M39" i="30"/>
  <c r="M40" i="30"/>
  <c r="M42" i="30"/>
  <c r="M43" i="30"/>
  <c r="M44" i="30"/>
  <c r="M53" i="30"/>
  <c r="M56" i="30"/>
  <c r="M58" i="30"/>
  <c r="M59" i="30"/>
  <c r="M60" i="30"/>
  <c r="M61" i="30"/>
  <c r="M62" i="30"/>
  <c r="M63" i="30"/>
  <c r="M64" i="30"/>
  <c r="M65" i="30"/>
  <c r="M66" i="30"/>
  <c r="M67" i="30"/>
  <c r="M68" i="30"/>
  <c r="M70" i="30"/>
  <c r="M71" i="30"/>
  <c r="M72" i="30"/>
  <c r="M80" i="30"/>
  <c r="M83" i="30"/>
  <c r="M85" i="30"/>
  <c r="M86" i="30"/>
  <c r="M87" i="30"/>
  <c r="M88" i="30"/>
  <c r="M89" i="30"/>
  <c r="M90" i="30"/>
  <c r="M91" i="30"/>
  <c r="M92" i="30"/>
  <c r="M93" i="30"/>
  <c r="M94" i="30"/>
  <c r="M95" i="30"/>
  <c r="M97" i="30"/>
  <c r="M98" i="30"/>
  <c r="M99" i="30"/>
  <c r="M105" i="30"/>
  <c r="M106" i="30"/>
  <c r="M107" i="30"/>
  <c r="M108" i="30"/>
  <c r="M109" i="30"/>
  <c r="M110" i="30"/>
  <c r="M111" i="30"/>
  <c r="M112" i="30"/>
  <c r="M113" i="30"/>
  <c r="M114" i="30"/>
  <c r="M115" i="30"/>
  <c r="M117" i="30"/>
  <c r="M118" i="30"/>
  <c r="M119" i="30"/>
  <c r="Z22" i="90"/>
  <c r="Z42" i="90"/>
  <c r="Z70" i="90"/>
  <c r="Z97" i="90"/>
  <c r="Z117" i="90"/>
  <c r="Z23" i="90"/>
  <c r="Z24" i="90"/>
  <c r="AN25" i="92"/>
  <c r="AN45" i="92"/>
  <c r="AN73" i="92"/>
  <c r="AN100" i="92"/>
  <c r="AN120" i="92"/>
  <c r="AM25" i="92"/>
  <c r="AM45" i="92"/>
  <c r="AM73" i="92"/>
  <c r="AM100" i="92"/>
  <c r="AM120" i="92"/>
  <c r="AL25" i="92"/>
  <c r="AL45" i="92"/>
  <c r="AL73" i="92"/>
  <c r="AL100" i="92"/>
  <c r="AL120" i="92"/>
  <c r="AK25" i="92"/>
  <c r="AK45" i="92"/>
  <c r="AK73" i="92"/>
  <c r="AK100" i="92"/>
  <c r="AK120" i="92"/>
  <c r="AJ25" i="92"/>
  <c r="AJ45" i="92"/>
  <c r="AJ73" i="92"/>
  <c r="AJ100" i="92"/>
  <c r="AJ120" i="92"/>
  <c r="AI25" i="92"/>
  <c r="AI45" i="92"/>
  <c r="AI73" i="92"/>
  <c r="AI100" i="92"/>
  <c r="AI120" i="92"/>
  <c r="AH25" i="92"/>
  <c r="AH45" i="92"/>
  <c r="AH73" i="92"/>
  <c r="AH100" i="92"/>
  <c r="AH120" i="92"/>
  <c r="AG25" i="92"/>
  <c r="AG45" i="92"/>
  <c r="AG73" i="92"/>
  <c r="AG100" i="92"/>
  <c r="AG120" i="92"/>
  <c r="AF25" i="92"/>
  <c r="AF45" i="92"/>
  <c r="AF73" i="92"/>
  <c r="AF100" i="92"/>
  <c r="AF120" i="92"/>
  <c r="AE25" i="92"/>
  <c r="AE45" i="92"/>
  <c r="AE73" i="92"/>
  <c r="AE100" i="92"/>
  <c r="AE120" i="92"/>
  <c r="AD25" i="92"/>
  <c r="AD45" i="92"/>
  <c r="AD73" i="92"/>
  <c r="AD100" i="92"/>
  <c r="AD120" i="92"/>
  <c r="AC25" i="92"/>
  <c r="AC45" i="92"/>
  <c r="AC73" i="92"/>
  <c r="AC100" i="92"/>
  <c r="AC120" i="92"/>
  <c r="AB25" i="92"/>
  <c r="AB45" i="92"/>
  <c r="AB73" i="92"/>
  <c r="AB100" i="92"/>
  <c r="AB120" i="92"/>
  <c r="AA25" i="92"/>
  <c r="AA45" i="92"/>
  <c r="AA73" i="92"/>
  <c r="AA100" i="92"/>
  <c r="AA120" i="92"/>
  <c r="Z25" i="92"/>
  <c r="Z45" i="92"/>
  <c r="Z73" i="92"/>
  <c r="Z100" i="92"/>
  <c r="Z120" i="92"/>
  <c r="Y25" i="92"/>
  <c r="Y45" i="92"/>
  <c r="Y73" i="92"/>
  <c r="Y100" i="92"/>
  <c r="Y120" i="92"/>
  <c r="X25" i="92"/>
  <c r="X45" i="92"/>
  <c r="X73" i="92"/>
  <c r="X100" i="92"/>
  <c r="X120" i="92"/>
  <c r="W25" i="92"/>
  <c r="W45" i="92"/>
  <c r="W73" i="92"/>
  <c r="W100" i="92"/>
  <c r="W120" i="92"/>
  <c r="V25" i="92"/>
  <c r="V45" i="92"/>
  <c r="V73" i="92"/>
  <c r="V100" i="92"/>
  <c r="V120" i="92"/>
  <c r="U25" i="92"/>
  <c r="U45" i="92"/>
  <c r="U73" i="92"/>
  <c r="U100" i="92"/>
  <c r="U120" i="92"/>
  <c r="R25" i="92"/>
  <c r="R45" i="92"/>
  <c r="R73" i="92"/>
  <c r="R100" i="92"/>
  <c r="R120" i="92"/>
  <c r="Q25" i="92"/>
  <c r="Q45" i="92"/>
  <c r="Q73" i="92"/>
  <c r="Q100" i="92"/>
  <c r="Q120" i="92"/>
  <c r="P25" i="92"/>
  <c r="P45" i="92"/>
  <c r="P73" i="92"/>
  <c r="P100" i="92"/>
  <c r="P120" i="92"/>
  <c r="O25" i="92"/>
  <c r="O45" i="92"/>
  <c r="O73" i="92"/>
  <c r="O100" i="92"/>
  <c r="O120" i="92"/>
  <c r="N25" i="92"/>
  <c r="N45" i="92"/>
  <c r="N73" i="92"/>
  <c r="N100" i="92"/>
  <c r="N120" i="92"/>
  <c r="M25" i="92"/>
  <c r="M45" i="92"/>
  <c r="M73" i="92"/>
  <c r="M100" i="92"/>
  <c r="M120" i="92"/>
  <c r="Z83" i="90"/>
  <c r="Z80" i="90"/>
  <c r="D120" i="90"/>
  <c r="E120" i="90"/>
  <c r="F120" i="90"/>
  <c r="G120" i="90"/>
  <c r="H120" i="90"/>
  <c r="I120" i="90"/>
  <c r="J120" i="90"/>
  <c r="K120" i="90"/>
  <c r="L120" i="90"/>
  <c r="M120" i="90"/>
  <c r="N120" i="90"/>
  <c r="O120" i="90"/>
  <c r="P120" i="90"/>
  <c r="U120" i="90"/>
  <c r="V120" i="90"/>
  <c r="W120" i="90"/>
  <c r="X120" i="90"/>
  <c r="Y120" i="90"/>
  <c r="Z119" i="90"/>
  <c r="Z118" i="90"/>
  <c r="Z115" i="90"/>
  <c r="Z114" i="90"/>
  <c r="Z113" i="90"/>
  <c r="Z112" i="90"/>
  <c r="Z111" i="90"/>
  <c r="Z110" i="90"/>
  <c r="Z109" i="90"/>
  <c r="Z108" i="90"/>
  <c r="Z107" i="90"/>
  <c r="Z106" i="90"/>
  <c r="Z105" i="90"/>
  <c r="D100" i="90"/>
  <c r="E100" i="90"/>
  <c r="F100" i="90"/>
  <c r="G100" i="90"/>
  <c r="H100" i="90"/>
  <c r="I100" i="90"/>
  <c r="J100" i="90"/>
  <c r="K100" i="90"/>
  <c r="L100" i="90"/>
  <c r="M100" i="90"/>
  <c r="N100" i="90"/>
  <c r="O100" i="90"/>
  <c r="P100" i="90"/>
  <c r="U100" i="90"/>
  <c r="V100" i="90"/>
  <c r="W100" i="90"/>
  <c r="X100" i="90"/>
  <c r="Y100" i="90"/>
  <c r="Z99" i="90"/>
  <c r="Z98" i="90"/>
  <c r="Z95" i="90"/>
  <c r="Z94" i="90"/>
  <c r="Z93" i="90"/>
  <c r="Z92" i="90"/>
  <c r="Z91" i="90"/>
  <c r="Z90" i="90"/>
  <c r="Z89" i="90"/>
  <c r="Z88" i="90"/>
  <c r="Z87" i="90"/>
  <c r="Z86" i="90"/>
  <c r="Z85" i="90"/>
  <c r="D73" i="90"/>
  <c r="E73" i="90"/>
  <c r="F73" i="90"/>
  <c r="G73" i="90"/>
  <c r="H73" i="90"/>
  <c r="I73" i="90"/>
  <c r="J73" i="90"/>
  <c r="K73" i="90"/>
  <c r="L73" i="90"/>
  <c r="M73" i="90"/>
  <c r="N73" i="90"/>
  <c r="O73" i="90"/>
  <c r="P73" i="90"/>
  <c r="U73" i="90"/>
  <c r="V73" i="90"/>
  <c r="W73" i="90"/>
  <c r="X73" i="90"/>
  <c r="Y73" i="90"/>
  <c r="Z72" i="90"/>
  <c r="Z71" i="90"/>
  <c r="Z68" i="90"/>
  <c r="Z67" i="90"/>
  <c r="Z66" i="90"/>
  <c r="Z65" i="90"/>
  <c r="Z64" i="90"/>
  <c r="Z63" i="90"/>
  <c r="Z62" i="90"/>
  <c r="Z61" i="90"/>
  <c r="Z60" i="90"/>
  <c r="Z59" i="90"/>
  <c r="Z58" i="90"/>
  <c r="Z56" i="90"/>
  <c r="Z53" i="90"/>
  <c r="D45" i="90"/>
  <c r="E45" i="90"/>
  <c r="F45" i="90"/>
  <c r="G45" i="90"/>
  <c r="H45" i="90"/>
  <c r="I45" i="90"/>
  <c r="J45" i="90"/>
  <c r="K45" i="90"/>
  <c r="L45" i="90"/>
  <c r="M45" i="90"/>
  <c r="N45" i="90"/>
  <c r="O45" i="90"/>
  <c r="P45" i="90"/>
  <c r="U45" i="90"/>
  <c r="V45" i="90"/>
  <c r="W45" i="90"/>
  <c r="X45" i="90"/>
  <c r="Y45" i="90"/>
  <c r="Z44" i="90"/>
  <c r="Z43" i="90"/>
  <c r="Z40" i="90"/>
  <c r="Z39" i="90"/>
  <c r="Z38" i="90"/>
  <c r="Z37" i="90"/>
  <c r="Z36" i="90"/>
  <c r="Z35" i="90"/>
  <c r="Z34" i="90"/>
  <c r="Z33" i="90"/>
  <c r="Z32" i="90"/>
  <c r="Z31" i="90"/>
  <c r="Z30" i="90"/>
  <c r="Z26" i="90"/>
  <c r="Z11" i="90"/>
  <c r="Z12" i="90"/>
  <c r="Z13" i="90"/>
  <c r="Z14" i="90"/>
  <c r="Z15" i="90"/>
  <c r="Z17" i="90"/>
  <c r="Z18" i="90"/>
  <c r="Z19" i="90"/>
  <c r="Z20" i="90"/>
  <c r="D25" i="90"/>
  <c r="E25" i="90"/>
  <c r="F25" i="90"/>
  <c r="G25" i="90"/>
  <c r="H25" i="90"/>
  <c r="I25" i="90"/>
  <c r="J25" i="90"/>
  <c r="K25" i="90"/>
  <c r="L25" i="90"/>
  <c r="M25" i="90"/>
  <c r="N25" i="90"/>
  <c r="O25" i="90"/>
  <c r="P25" i="90"/>
  <c r="U25" i="90"/>
  <c r="V25" i="90"/>
  <c r="W25" i="90"/>
  <c r="X25" i="90"/>
  <c r="Y25" i="90"/>
  <c r="Z10" i="90"/>
  <c r="F120" i="92"/>
  <c r="G120" i="92"/>
  <c r="H120" i="92"/>
  <c r="I120" i="92"/>
  <c r="J120" i="92"/>
  <c r="K120" i="92"/>
  <c r="L120" i="92"/>
  <c r="F25" i="92"/>
  <c r="F45" i="92"/>
  <c r="F73" i="92"/>
  <c r="F100" i="92"/>
  <c r="G25" i="92"/>
  <c r="G45" i="92"/>
  <c r="G73" i="92"/>
  <c r="G100" i="92"/>
  <c r="H25" i="92"/>
  <c r="H45" i="92"/>
  <c r="H73" i="92"/>
  <c r="H100" i="92"/>
  <c r="I25" i="92"/>
  <c r="I45" i="92"/>
  <c r="I73" i="92"/>
  <c r="I100" i="92"/>
  <c r="J25" i="92"/>
  <c r="J45" i="92"/>
  <c r="J73" i="92"/>
  <c r="J100" i="92"/>
  <c r="K25" i="92"/>
  <c r="K45" i="92"/>
  <c r="K73" i="92"/>
  <c r="K100" i="92"/>
  <c r="L25" i="92"/>
  <c r="L45" i="92"/>
  <c r="L73" i="92"/>
  <c r="L100" i="92"/>
  <c r="D25" i="92"/>
  <c r="D45" i="92"/>
  <c r="D73" i="92"/>
  <c r="D100" i="92"/>
  <c r="D120" i="92"/>
  <c r="F18" i="38"/>
  <c r="F44" i="38"/>
  <c r="F57" i="38"/>
  <c r="G18" i="38"/>
  <c r="G44" i="38"/>
  <c r="G57" i="38"/>
  <c r="H18" i="38"/>
  <c r="H44" i="38"/>
  <c r="H57" i="38"/>
  <c r="I18" i="38"/>
  <c r="I44" i="38"/>
  <c r="I57" i="38"/>
  <c r="J18" i="38"/>
  <c r="J44" i="38"/>
  <c r="J57" i="38"/>
  <c r="K18" i="38"/>
  <c r="K44" i="38"/>
  <c r="K57" i="38"/>
  <c r="L18" i="38"/>
  <c r="L44" i="38"/>
  <c r="L57" i="38"/>
  <c r="M18" i="38"/>
  <c r="M44" i="38"/>
  <c r="M57" i="38"/>
  <c r="N18" i="38"/>
  <c r="N44" i="38"/>
  <c r="N57" i="38"/>
  <c r="O18" i="38"/>
  <c r="O44" i="38"/>
  <c r="O57" i="38"/>
  <c r="P18" i="38"/>
  <c r="P44" i="38"/>
  <c r="P57" i="38"/>
  <c r="Q18" i="38"/>
  <c r="Q44" i="38"/>
  <c r="Q57" i="38"/>
  <c r="R18" i="38"/>
  <c r="R44" i="38"/>
  <c r="R57" i="38"/>
  <c r="S18" i="38"/>
  <c r="S44" i="38"/>
  <c r="S57" i="38"/>
  <c r="T18" i="38"/>
  <c r="T44" i="38"/>
  <c r="T57" i="38"/>
  <c r="U18" i="38"/>
  <c r="U44" i="38"/>
  <c r="U57" i="38"/>
  <c r="V18" i="38"/>
  <c r="V44" i="38"/>
  <c r="V57" i="38"/>
  <c r="W18" i="38"/>
  <c r="W44" i="38"/>
  <c r="W57" i="38"/>
  <c r="X18" i="38"/>
  <c r="X44" i="38"/>
  <c r="X57" i="38"/>
  <c r="Y18" i="38"/>
  <c r="Y44" i="38"/>
  <c r="Y57" i="38"/>
  <c r="Z18" i="38"/>
  <c r="Z44" i="38"/>
  <c r="Z57" i="38"/>
  <c r="AA18" i="38"/>
  <c r="AA44" i="38"/>
  <c r="AA57" i="38"/>
  <c r="AB18" i="38"/>
  <c r="AB44" i="38"/>
  <c r="AB57" i="38"/>
  <c r="AC18" i="38"/>
  <c r="AC44" i="38"/>
  <c r="AC57" i="38"/>
  <c r="AD18" i="38"/>
  <c r="AD44" i="38"/>
  <c r="AD57" i="38"/>
  <c r="AE18" i="38"/>
  <c r="AE44" i="38"/>
  <c r="AE57" i="38"/>
  <c r="AF18" i="38"/>
  <c r="AF44" i="38"/>
  <c r="AF57" i="38"/>
  <c r="AG18" i="38"/>
  <c r="AG44" i="38"/>
  <c r="AG57" i="38"/>
  <c r="AH18" i="38"/>
  <c r="AH44" i="38"/>
  <c r="AH57" i="38"/>
  <c r="AI18" i="38"/>
  <c r="AI44" i="38"/>
  <c r="AI57" i="38"/>
  <c r="AJ18" i="38"/>
  <c r="AJ44" i="38"/>
  <c r="AJ57" i="38"/>
  <c r="AK18" i="38"/>
  <c r="AK44" i="38"/>
  <c r="AK57" i="38"/>
  <c r="AL18" i="38"/>
  <c r="AL44" i="38"/>
  <c r="AL57" i="38"/>
  <c r="AM18" i="38"/>
  <c r="AM44" i="38"/>
  <c r="AM57" i="38"/>
  <c r="AN18" i="38"/>
  <c r="AN44" i="38"/>
  <c r="AN57" i="38"/>
  <c r="AO18" i="38"/>
  <c r="AO44" i="38"/>
  <c r="AO57" i="38"/>
  <c r="AP18" i="38"/>
  <c r="AP44" i="38"/>
  <c r="AP57" i="38"/>
  <c r="AQ18" i="38"/>
  <c r="AQ44" i="38"/>
  <c r="AQ57" i="38"/>
  <c r="AR56" i="38"/>
  <c r="AR55" i="38"/>
  <c r="AR54" i="38"/>
  <c r="AR53" i="38"/>
  <c r="AR52" i="38"/>
  <c r="AR51" i="38"/>
  <c r="AR50" i="38"/>
  <c r="AR49" i="38"/>
  <c r="AR48" i="38"/>
  <c r="AR43" i="38"/>
  <c r="AR42" i="38"/>
  <c r="AR41" i="38"/>
  <c r="AR40" i="38"/>
  <c r="AR39" i="38"/>
  <c r="AR38" i="38"/>
  <c r="AR37" i="38"/>
  <c r="AR36" i="38"/>
  <c r="AR35" i="38"/>
  <c r="AR10" i="38"/>
  <c r="AR11" i="38"/>
  <c r="AR12" i="38"/>
  <c r="AR13" i="38"/>
  <c r="AR14" i="38"/>
  <c r="AR15" i="38"/>
  <c r="AR16" i="38"/>
  <c r="AR17" i="38"/>
  <c r="AA118" i="91" l="1"/>
  <c r="AE63" i="38"/>
  <c r="D63" i="38"/>
  <c r="AF63" i="38"/>
  <c r="G63" i="38"/>
  <c r="Z63" i="38"/>
  <c r="O63" i="38"/>
  <c r="H63" i="38"/>
  <c r="U63" i="38"/>
  <c r="J63" i="38"/>
  <c r="W63" i="38"/>
  <c r="AA47" i="91"/>
  <c r="Q46" i="91"/>
  <c r="AA126" i="91"/>
  <c r="M73" i="30"/>
  <c r="AA77" i="91"/>
  <c r="D124" i="90"/>
  <c r="Y124" i="90"/>
  <c r="G124" i="90"/>
  <c r="AA61" i="91"/>
  <c r="K124" i="90"/>
  <c r="AF124" i="92"/>
  <c r="Y124" i="92"/>
  <c r="AA72" i="91"/>
  <c r="AA122" i="91"/>
  <c r="AA96" i="91"/>
  <c r="AA23" i="91"/>
  <c r="AA113" i="91"/>
  <c r="AA26" i="91"/>
  <c r="M127" i="30"/>
  <c r="AA119" i="91"/>
  <c r="AA45" i="91"/>
  <c r="AA99" i="91"/>
  <c r="AA101" i="91"/>
  <c r="AA125" i="91"/>
  <c r="AA102" i="91"/>
  <c r="AA104" i="91"/>
  <c r="AA95" i="91"/>
  <c r="AA98" i="91"/>
  <c r="V124" i="92"/>
  <c r="Z124" i="92"/>
  <c r="L124" i="92"/>
  <c r="AG124" i="92"/>
  <c r="AC124" i="92"/>
  <c r="AB124" i="92"/>
  <c r="AJ124" i="92"/>
  <c r="M124" i="92"/>
  <c r="S124" i="92"/>
  <c r="G124" i="92"/>
  <c r="AA94" i="91"/>
  <c r="AA115" i="91"/>
  <c r="AA114" i="91"/>
  <c r="AA93" i="91"/>
  <c r="AA90" i="91"/>
  <c r="AA22" i="91"/>
  <c r="AA88" i="91"/>
  <c r="AA106" i="91"/>
  <c r="AA63" i="91"/>
  <c r="AA15" i="91"/>
  <c r="AA73" i="91"/>
  <c r="AA68" i="91"/>
  <c r="AA62" i="91"/>
  <c r="AA66" i="91"/>
  <c r="AA70" i="91"/>
  <c r="AA13" i="91"/>
  <c r="AA40" i="91"/>
  <c r="AA34" i="91"/>
  <c r="AA12" i="91"/>
  <c r="AA65" i="91"/>
  <c r="AA19" i="91"/>
  <c r="AA44" i="91"/>
  <c r="AA67" i="91"/>
  <c r="AA35" i="91"/>
  <c r="AA33" i="91"/>
  <c r="AA17" i="91"/>
  <c r="AA39" i="91"/>
  <c r="AA18" i="91"/>
  <c r="AA32" i="91"/>
  <c r="AA38" i="91"/>
  <c r="AA11" i="91"/>
  <c r="AA69" i="91"/>
  <c r="AA37" i="91"/>
  <c r="AA91" i="91"/>
  <c r="AA31" i="91"/>
  <c r="Q124" i="90"/>
  <c r="Q127" i="91"/>
  <c r="Q76" i="91"/>
  <c r="AA137" i="91"/>
  <c r="AH124" i="92"/>
  <c r="AN63" i="38"/>
  <c r="AA75" i="91"/>
  <c r="Z73" i="90"/>
  <c r="AA121" i="91"/>
  <c r="D124" i="30"/>
  <c r="AA50" i="91"/>
  <c r="Q139" i="91"/>
  <c r="J124" i="90"/>
  <c r="T136" i="91"/>
  <c r="V124" i="90"/>
  <c r="V63" i="38"/>
  <c r="I63" i="38"/>
  <c r="Y76" i="91"/>
  <c r="AG63" i="38"/>
  <c r="X63" i="38"/>
  <c r="D124" i="92"/>
  <c r="Y127" i="91"/>
  <c r="E136" i="91"/>
  <c r="K63" i="38"/>
  <c r="X124" i="90"/>
  <c r="L124" i="90"/>
  <c r="F124" i="90"/>
  <c r="I124" i="30"/>
  <c r="T124" i="90"/>
  <c r="E124" i="30"/>
  <c r="M136" i="91"/>
  <c r="G136" i="91"/>
  <c r="V136" i="91"/>
  <c r="W124" i="90"/>
  <c r="E124" i="90"/>
  <c r="AN124" i="92"/>
  <c r="AA103" i="91"/>
  <c r="H124" i="30"/>
  <c r="P136" i="91"/>
  <c r="K136" i="91"/>
  <c r="W136" i="91"/>
  <c r="U124" i="90"/>
  <c r="G124" i="30"/>
  <c r="S124" i="90"/>
  <c r="N136" i="91"/>
  <c r="H136" i="91"/>
  <c r="S63" i="38"/>
  <c r="P124" i="90"/>
  <c r="I124" i="90"/>
  <c r="AA74" i="91"/>
  <c r="L124" i="30"/>
  <c r="L136" i="91"/>
  <c r="X136" i="91"/>
  <c r="R136" i="91"/>
  <c r="Y105" i="91"/>
  <c r="O124" i="90"/>
  <c r="H124" i="90"/>
  <c r="AM124" i="92"/>
  <c r="AA24" i="91"/>
  <c r="M120" i="30"/>
  <c r="AA41" i="91"/>
  <c r="Z136" i="91"/>
  <c r="I136" i="91"/>
  <c r="F136" i="91"/>
  <c r="U136" i="91"/>
  <c r="Y139" i="91"/>
  <c r="AA138" i="91"/>
  <c r="N124" i="90"/>
  <c r="K124" i="30"/>
  <c r="F124" i="30"/>
  <c r="O136" i="91"/>
  <c r="S136" i="91"/>
  <c r="I124" i="92"/>
  <c r="M124" i="90"/>
  <c r="AA85" i="91"/>
  <c r="AA71" i="91"/>
  <c r="J124" i="30"/>
  <c r="R124" i="90"/>
  <c r="J136" i="91"/>
  <c r="D136" i="91"/>
  <c r="AQ63" i="38"/>
  <c r="AR44" i="38"/>
  <c r="AA124" i="91"/>
  <c r="AA49" i="91"/>
  <c r="Q105" i="91"/>
  <c r="AI63" i="38"/>
  <c r="F124" i="92"/>
  <c r="AA14" i="91"/>
  <c r="M45" i="30"/>
  <c r="AA92" i="91"/>
  <c r="AA108" i="91"/>
  <c r="Z100" i="90"/>
  <c r="AA59" i="91"/>
  <c r="Q25" i="91"/>
  <c r="AA10" i="91"/>
  <c r="AA117" i="91"/>
  <c r="AM63" i="38"/>
  <c r="AA42" i="91"/>
  <c r="AA123" i="91"/>
  <c r="Z127" i="90"/>
  <c r="AD63" i="38"/>
  <c r="AA16" i="91"/>
  <c r="K124" i="92"/>
  <c r="Z120" i="90"/>
  <c r="M63" i="38"/>
  <c r="AA64" i="91"/>
  <c r="U124" i="92"/>
  <c r="X124" i="92"/>
  <c r="AA124" i="92"/>
  <c r="AA79" i="91"/>
  <c r="AL124" i="92"/>
  <c r="AB63" i="38"/>
  <c r="W124" i="92"/>
  <c r="O124" i="92"/>
  <c r="AK63" i="38"/>
  <c r="H124" i="92"/>
  <c r="AA100" i="91"/>
  <c r="M25" i="30"/>
  <c r="AA36" i="91"/>
  <c r="P124" i="92"/>
  <c r="AP63" i="38"/>
  <c r="Q63" i="38"/>
  <c r="AR18" i="38"/>
  <c r="T63" i="38"/>
  <c r="M100" i="30"/>
  <c r="AE124" i="92"/>
  <c r="AR31" i="38"/>
  <c r="F63" i="38"/>
  <c r="AA116" i="91"/>
  <c r="AA20" i="91"/>
  <c r="Z45" i="90"/>
  <c r="L63" i="38"/>
  <c r="AA43" i="91"/>
  <c r="AH63" i="38"/>
  <c r="Q124" i="92"/>
  <c r="AK124" i="92"/>
  <c r="AJ63" i="38"/>
  <c r="J124" i="92"/>
  <c r="N124" i="92"/>
  <c r="Z25" i="90"/>
  <c r="AO63" i="38"/>
  <c r="N63" i="38"/>
  <c r="AA21" i="91"/>
  <c r="AA130" i="91"/>
  <c r="AA112" i="91"/>
  <c r="AA120" i="91"/>
  <c r="Y25" i="91"/>
  <c r="AA56" i="91"/>
  <c r="AA97" i="91"/>
  <c r="AR57" i="38"/>
  <c r="T124" i="92"/>
  <c r="AL63" i="38"/>
  <c r="AC63" i="38"/>
  <c r="AA63" i="38"/>
  <c r="Y63" i="38"/>
  <c r="R63" i="38"/>
  <c r="P63" i="38"/>
  <c r="R124" i="92"/>
  <c r="AA128" i="91"/>
  <c r="AD124" i="92"/>
  <c r="AI124" i="92"/>
  <c r="AA28" i="91"/>
  <c r="Y46" i="91"/>
  <c r="AA76" i="91" l="1"/>
  <c r="AA139" i="91"/>
  <c r="AA46" i="91"/>
  <c r="AA105" i="91"/>
  <c r="AA25" i="91"/>
  <c r="Z124" i="90"/>
  <c r="AA127" i="91"/>
  <c r="M124" i="30"/>
  <c r="Q136" i="91"/>
  <c r="AR63" i="38"/>
  <c r="Y136" i="91"/>
  <c r="AA136" i="91" l="1"/>
</calcChain>
</file>

<file path=xl/sharedStrings.xml><?xml version="1.0" encoding="utf-8"?>
<sst xmlns="http://schemas.openxmlformats.org/spreadsheetml/2006/main" count="737" uniqueCount="118">
  <si>
    <t>Instruments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</si>
  <si>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</si>
  <si>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</si>
  <si>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</si>
  <si>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</si>
  <si>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</si>
  <si>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</si>
  <si>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</si>
  <si>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</si>
  <si>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</si>
  <si>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with other financial institutions</t>
  </si>
  <si>
    <t>with non-financial customers</t>
  </si>
  <si>
    <t>Table A2</t>
  </si>
  <si>
    <t>USD against</t>
  </si>
  <si>
    <t>Table A3</t>
  </si>
  <si>
    <t>Table A4</t>
  </si>
  <si>
    <t>TOTAL OTC OPTIONS</t>
  </si>
  <si>
    <t>TOTAL FX CONTRACTS</t>
  </si>
  <si>
    <t>EUR</t>
  </si>
  <si>
    <t>EUR against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</si>
  <si>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</si>
  <si>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</si>
  <si>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</si>
  <si>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</si>
  <si>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</si>
  <si>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</si>
  <si>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</si>
  <si>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</si>
  <si>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</si>
  <si>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</si>
  <si>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</si>
  <si>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</si>
  <si>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TWD</t>
  </si>
  <si>
    <t>ZAR</t>
  </si>
  <si>
    <t>CNY</t>
  </si>
  <si>
    <t>IDR</t>
  </si>
  <si>
    <t>INR</t>
  </si>
  <si>
    <t>NZD</t>
  </si>
  <si>
    <t>NOK</t>
  </si>
  <si>
    <t>SGD</t>
  </si>
  <si>
    <t>Triennial Central Bank Survey</t>
  </si>
  <si>
    <t>TOTAL CURRENCY SWAPS</t>
  </si>
  <si>
    <t xml:space="preserve">         others</t>
  </si>
  <si>
    <t>TOTAL SPOT</t>
  </si>
  <si>
    <t>TOTAL OUTRIGHT FORWARDS</t>
  </si>
  <si>
    <t>TOTAL FOREIGN EXCHANGE SWAPS</t>
  </si>
  <si>
    <t xml:space="preserve">         local</t>
  </si>
  <si>
    <t xml:space="preserve">         cross-border</t>
  </si>
  <si>
    <t>Central Bank Survey of Foreign Exchange and Derivatives Market Activity</t>
  </si>
  <si>
    <t>MATURITIES FOREIGN EXCHANGE SWAPS</t>
  </si>
  <si>
    <t xml:space="preserve">MATURITIES OUTRIGHT FORWARDS </t>
  </si>
  <si>
    <t xml:space="preserve">         institutional investors</t>
  </si>
  <si>
    <t>of Foreign Exchange and Derivatives Market Activity</t>
  </si>
  <si>
    <t>CLP</t>
  </si>
  <si>
    <t>ARS</t>
  </si>
  <si>
    <t>BHD</t>
  </si>
  <si>
    <t>COP</t>
  </si>
  <si>
    <t>ILS</t>
  </si>
  <si>
    <t>MYR</t>
  </si>
  <si>
    <t>PEN</t>
  </si>
  <si>
    <t>SAR</t>
  </si>
  <si>
    <t>FORWARD RATE AGREEMENTS</t>
  </si>
  <si>
    <t>JPY against</t>
  </si>
  <si>
    <t xml:space="preserve">         non-reporting banks</t>
  </si>
  <si>
    <t xml:space="preserve">         official sector financial institutions</t>
  </si>
  <si>
    <t>Table B</t>
  </si>
  <si>
    <t>TOTAL FORWARD RATE AGREEMENTS</t>
  </si>
  <si>
    <t>Negative values and non-numeric entries are not allowed</t>
  </si>
  <si>
    <t xml:space="preserve">         undistributed</t>
  </si>
  <si>
    <t>SPOT</t>
  </si>
  <si>
    <t>OUTRIGHT FORWARDS</t>
  </si>
  <si>
    <t>FOREIGN EXCHANGE SWAPS</t>
  </si>
  <si>
    <t>CURRENCY SWAPS</t>
  </si>
  <si>
    <t>o/w retail-driven</t>
  </si>
  <si>
    <t>BGN</t>
  </si>
  <si>
    <t>RON</t>
  </si>
  <si>
    <t>Other</t>
  </si>
  <si>
    <t>TRY</t>
  </si>
  <si>
    <t xml:space="preserve">         hedge funds and proprietary trading firms</t>
  </si>
  <si>
    <t>Table A1</t>
  </si>
  <si>
    <t>(in millions of USD)</t>
  </si>
  <si>
    <t>Other products</t>
  </si>
  <si>
    <t>o/w non-deliverable forwards</t>
  </si>
  <si>
    <t>TOTAL OVERNIGHT INDEXED SWAPS</t>
  </si>
  <si>
    <t>TOTAL OTHER SWAPS</t>
  </si>
  <si>
    <t xml:space="preserve">TOTAL OTC OPTIONS </t>
  </si>
  <si>
    <t>OTC OPTIONS (sum of bought and sold)</t>
  </si>
  <si>
    <t xml:space="preserve">     over 6 months</t>
  </si>
  <si>
    <t xml:space="preserve">     over 7 days and up to 1 month</t>
  </si>
  <si>
    <t xml:space="preserve">     over 1 month and up to 3 months</t>
  </si>
  <si>
    <t xml:space="preserve">     over 3 months and up to 6 months</t>
  </si>
  <si>
    <t>o/w prime brokered to non-bank electronic market-makers</t>
  </si>
  <si>
    <t>o/w prime brokered to other customers</t>
  </si>
  <si>
    <t>AED</t>
  </si>
  <si>
    <t>Turnover in nominal or notional principal amounts in April 2022</t>
  </si>
  <si>
    <t>one day</t>
  </si>
  <si>
    <t>over 1 day and up to 7 days</t>
  </si>
  <si>
    <t>o/w back-to-back trades</t>
  </si>
  <si>
    <t>o/w compression trades</t>
  </si>
  <si>
    <t>The data may be reproduced only provided that the source is quoted.</t>
  </si>
  <si>
    <t>In order to correct for double-counting, values reported under "with reporting dealers -- local" ought to be divided by two.</t>
  </si>
  <si>
    <t>Narodowy Bank Polski</t>
  </si>
  <si>
    <t>Financial Stability Department</t>
  </si>
  <si>
    <t>Świętokrzyska 11/21, 00-919 Warsaw</t>
  </si>
  <si>
    <t>© Narodowy Bank Polski</t>
  </si>
  <si>
    <t>Turnover in April 2022 (results for Poland)</t>
  </si>
  <si>
    <t>The file contains data on turnover from all working days in April 2022.</t>
  </si>
  <si>
    <t>Daily average net turnover can be obtained by dividing the value of turnover (net of local inter-dealer double-counting) by the number of working days in April 2022, which was 20.</t>
  </si>
  <si>
    <t>FOREIGN EXCHANGE CONTRACTS</t>
  </si>
  <si>
    <t>o/w related party trades</t>
  </si>
  <si>
    <t>GRAND TOTAL</t>
  </si>
  <si>
    <t>RESIDUAL</t>
  </si>
  <si>
    <t>Total turnover in listed currencies against all other currencies</t>
  </si>
  <si>
    <t>SINGLE-CURRENCY INTEREST RATE DERIVATIVES</t>
  </si>
  <si>
    <t>OVERNIGHT INDEXED SWAPS</t>
  </si>
  <si>
    <t>OTHER SWAPS</t>
  </si>
  <si>
    <t>TOTAL INTEREST RATE CONTRACTS</t>
  </si>
  <si>
    <t>PLN against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</si>
</sst>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;\–#,##0;\–\ "/>
    <numFmt numFmtId="166" formatCode="_-* #,##0.0\ _z_ł_-;\-* #,##0.0\ _z_ł_-;_-* &quot;-&quot;??\ _z_ł_-;_-@_-"/>
    <numFmt numFmtId="167" formatCode="_-* #,##0.0\ _z_ł_-;\-* #,##0.0\ _z_ł_-;_-* &quot;-&quot;?\ _z_ł_-;_-@_-"/>
  </numFmts>
  <fonts count="62">
    <font>
      <sz val="9"/>
      <name val="Helvetica 65"/>
    </font>
    <font>
      <b/>
      <sz val="9"/>
      <name val="Helvetica 65"/>
    </font>
    <font>
      <sz val="9"/>
      <name val="Helvetica 65"/>
    </font>
    <font>
      <sz val="14"/>
      <name val="TimesNewRomanPS"/>
    </font>
    <font>
      <sz val="14"/>
      <name val="Helvetica 65"/>
    </font>
    <font>
      <sz val="11"/>
      <name val="Helvetica 65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9"/>
      <name val="TimesNewRomanPS"/>
    </font>
    <font>
      <b/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9"/>
      <color indexed="2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16"/>
      <color indexed="10"/>
      <name val="Arial"/>
      <family val="2"/>
    </font>
    <font>
      <b/>
      <sz val="11"/>
      <color indexed="9"/>
      <name val="Arial"/>
      <family val="2"/>
    </font>
    <font>
      <i/>
      <sz val="8"/>
      <name val="Arial"/>
      <family val="2"/>
    </font>
    <font>
      <i/>
      <sz val="8"/>
      <name val="Helvetica 65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 Linotype"/>
      <family val="1"/>
      <charset val="238"/>
    </font>
    <font>
      <b/>
      <sz val="18"/>
      <color indexed="17"/>
      <name val="Palatino Linotype"/>
      <family val="1"/>
      <charset val="238"/>
    </font>
    <font>
      <b/>
      <sz val="16"/>
      <color indexed="17"/>
      <name val="Palatino Linotype"/>
      <family val="1"/>
      <charset val="238"/>
    </font>
    <font>
      <b/>
      <sz val="14"/>
      <color indexed="17"/>
      <name val="Palatino Linotype"/>
      <family val="1"/>
      <charset val="238"/>
    </font>
    <font>
      <sz val="10"/>
      <name val="Palatino Linotype"/>
      <family val="1"/>
      <charset val="238"/>
    </font>
    <font>
      <sz val="14"/>
      <name val="Palatino Linotype"/>
      <family val="1"/>
      <charset val="238"/>
    </font>
    <font>
      <b/>
      <sz val="16"/>
      <name val="Palatino Linotype"/>
      <family val="1"/>
      <charset val="238"/>
    </font>
    <font>
      <b/>
      <sz val="16"/>
      <name val="Arial"/>
      <family val="2"/>
      <charset val="238"/>
    </font>
    <font>
      <b/>
      <sz val="16"/>
      <color rgb="FF6E6E73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6E6E73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rgb="FF00695F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u/>
      <sz val="11"/>
      <name val="Arial"/>
      <family val="2"/>
      <charset val="238"/>
    </font>
    <font>
      <sz val="8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6"/>
      <color rgb="FFBDAD7D"/>
      <name val="Arial"/>
      <family val="2"/>
      <charset val="238"/>
    </font>
    <font>
      <b/>
      <sz val="12"/>
      <color rgb="FF152E52"/>
      <name val="Arial"/>
      <family val="2"/>
      <charset val="238"/>
    </font>
    <font>
      <b/>
      <sz val="12"/>
      <color rgb="FFBDAD7D"/>
      <name val="Arial"/>
      <family val="2"/>
      <charset val="238"/>
    </font>
    <font>
      <b/>
      <sz val="16"/>
      <color rgb="FF152E52"/>
      <name val="Arial"/>
      <family val="2"/>
      <charset val="238"/>
    </font>
    <font>
      <sz val="9"/>
      <color rgb="FF152E52"/>
      <name val="Helvetica 65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lightGray">
        <bgColor theme="0"/>
      </patternFill>
    </fill>
    <fill>
      <patternFill patternType="gray0625">
        <bgColor theme="0"/>
      </patternFill>
    </fill>
    <fill>
      <patternFill patternType="solid">
        <fgColor rgb="FF152E5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152E52"/>
      </left>
      <right style="thin">
        <color rgb="FF152E52"/>
      </right>
      <top style="thin">
        <color rgb="FF152E52"/>
      </top>
      <bottom style="thin">
        <color rgb="FF152E52"/>
      </bottom>
      <diagonal/>
    </border>
    <border>
      <left style="thin">
        <color rgb="FF152E52"/>
      </left>
      <right style="thin">
        <color rgb="FF152E52"/>
      </right>
      <top style="thin">
        <color rgb="FF152E52"/>
      </top>
      <bottom/>
      <diagonal/>
    </border>
    <border>
      <left style="thin">
        <color rgb="FF152E52"/>
      </left>
      <right style="thin">
        <color rgb="FF152E52"/>
      </right>
      <top/>
      <bottom style="thin">
        <color rgb="FF152E52"/>
      </bottom>
      <diagonal/>
    </border>
    <border>
      <left style="thin">
        <color theme="0"/>
      </left>
      <right style="thin">
        <color theme="0"/>
      </right>
      <top style="thin">
        <color rgb="FF152E52"/>
      </top>
      <bottom style="thin">
        <color rgb="FF152E52"/>
      </bottom>
      <diagonal/>
    </border>
    <border>
      <left style="thin">
        <color theme="0"/>
      </left>
      <right style="thin">
        <color rgb="FF152E52"/>
      </right>
      <top style="thin">
        <color rgb="FF152E52"/>
      </top>
      <bottom style="thin">
        <color rgb="FF152E52"/>
      </bottom>
      <diagonal/>
    </border>
    <border>
      <left style="thin">
        <color rgb="FF152E52"/>
      </left>
      <right/>
      <top style="thin">
        <color rgb="FF152E52"/>
      </top>
      <bottom style="thin">
        <color rgb="FF152E52"/>
      </bottom>
      <diagonal/>
    </border>
    <border>
      <left/>
      <right style="thin">
        <color theme="0"/>
      </right>
      <top style="thin">
        <color rgb="FF152E52"/>
      </top>
      <bottom style="thin">
        <color rgb="FF152E52"/>
      </bottom>
      <diagonal/>
    </border>
    <border>
      <left style="thin">
        <color rgb="FF152E52"/>
      </left>
      <right style="thin">
        <color theme="0"/>
      </right>
      <top/>
      <bottom style="thin">
        <color rgb="FF152E52"/>
      </bottom>
      <diagonal/>
    </border>
    <border>
      <left style="thin">
        <color theme="0"/>
      </left>
      <right style="thin">
        <color theme="0"/>
      </right>
      <top/>
      <bottom style="thin">
        <color rgb="FF152E5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rgb="FF152E52"/>
      </right>
      <top style="thin">
        <color rgb="FF152E52"/>
      </top>
      <bottom style="thin">
        <color theme="0"/>
      </bottom>
      <diagonal/>
    </border>
    <border>
      <left style="thin">
        <color theme="0"/>
      </left>
      <right style="thin">
        <color rgb="FF152E52"/>
      </right>
      <top/>
      <bottom style="thin">
        <color rgb="FF152E52"/>
      </bottom>
      <diagonal/>
    </border>
    <border>
      <left style="thin">
        <color theme="0"/>
      </left>
      <right style="thin">
        <color theme="0"/>
      </right>
      <top style="thin">
        <color rgb="FF152E52"/>
      </top>
      <bottom style="thin">
        <color theme="0"/>
      </bottom>
      <diagonal/>
    </border>
    <border>
      <left style="thin">
        <color rgb="FF152E52"/>
      </left>
      <right style="thin">
        <color theme="0"/>
      </right>
      <top style="thin">
        <color rgb="FF152E52"/>
      </top>
      <bottom style="thin">
        <color theme="0"/>
      </bottom>
      <diagonal/>
    </border>
    <border>
      <left style="thin">
        <color rgb="FF152E52"/>
      </left>
      <right style="thin">
        <color theme="0"/>
      </right>
      <top style="thin">
        <color rgb="FF152E52"/>
      </top>
      <bottom/>
      <diagonal/>
    </border>
    <border>
      <left style="thin">
        <color rgb="FF152E52"/>
      </left>
      <right/>
      <top style="thin">
        <color rgb="FF152E52"/>
      </top>
      <bottom/>
      <diagonal/>
    </border>
    <border>
      <left style="thin">
        <color rgb="FF152E52"/>
      </left>
      <right/>
      <top/>
      <bottom style="thin">
        <color rgb="FF152E52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6">
    <xf numFmtId="0" fontId="0" fillId="0" borderId="0"/>
    <xf numFmtId="40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/>
    <xf numFmtId="0" fontId="28" fillId="0" borderId="0"/>
  </cellStyleXfs>
  <cellXfs count="297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2" borderId="0" xfId="0" quotePrefix="1" applyFont="1" applyFill="1" applyAlignment="1" applyProtection="1">
      <alignment vertical="center"/>
      <protection locked="0"/>
    </xf>
    <xf numFmtId="0" fontId="10" fillId="2" borderId="0" xfId="0" quotePrefix="1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protection locked="0"/>
    </xf>
    <xf numFmtId="0" fontId="12" fillId="2" borderId="0" xfId="0" applyFont="1" applyFill="1" applyAlignment="1"/>
    <xf numFmtId="0" fontId="16" fillId="2" borderId="0" xfId="0" applyFont="1" applyFill="1" applyProtection="1">
      <protection locked="0"/>
    </xf>
    <xf numFmtId="0" fontId="16" fillId="2" borderId="0" xfId="0" applyFont="1" applyFill="1" applyBorder="1" applyProtection="1"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>
      <alignment vertical="center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 applyProtection="1">
      <alignment vertical="top"/>
      <protection locked="0"/>
    </xf>
    <xf numFmtId="0" fontId="18" fillId="0" borderId="2" xfId="0" applyFont="1" applyFill="1" applyBorder="1" applyAlignment="1">
      <alignment vertical="center"/>
    </xf>
    <xf numFmtId="0" fontId="18" fillId="0" borderId="2" xfId="0" quotePrefix="1" applyFont="1" applyFill="1" applyBorder="1" applyAlignment="1">
      <alignment vertical="center"/>
    </xf>
    <xf numFmtId="0" fontId="18" fillId="0" borderId="0" xfId="0" quotePrefix="1" applyFont="1" applyFill="1" applyAlignment="1">
      <alignment vertical="center"/>
    </xf>
    <xf numFmtId="0" fontId="12" fillId="0" borderId="2" xfId="0" applyFont="1" applyFill="1" applyBorder="1" applyAlignment="1">
      <alignment vertical="top"/>
    </xf>
    <xf numFmtId="0" fontId="18" fillId="0" borderId="0" xfId="0" quotePrefix="1" applyFont="1" applyFill="1" applyBorder="1" applyAlignment="1">
      <alignment vertical="top"/>
    </xf>
    <xf numFmtId="0" fontId="12" fillId="4" borderId="0" xfId="0" applyFont="1" applyFill="1" applyBorder="1" applyAlignment="1">
      <alignment vertical="center"/>
    </xf>
    <xf numFmtId="0" fontId="12" fillId="4" borderId="0" xfId="0" quotePrefix="1" applyFont="1" applyFill="1" applyBorder="1" applyAlignment="1">
      <alignment vertical="center"/>
    </xf>
    <xf numFmtId="0" fontId="12" fillId="4" borderId="0" xfId="0" quotePrefix="1" applyFont="1" applyFill="1" applyBorder="1" applyAlignment="1"/>
    <xf numFmtId="0" fontId="12" fillId="4" borderId="0" xfId="0" quotePrefix="1" applyFont="1" applyFill="1" applyAlignment="1">
      <alignment vertical="center"/>
    </xf>
    <xf numFmtId="0" fontId="12" fillId="4" borderId="0" xfId="0" applyFont="1" applyFill="1" applyBorder="1" applyAlignment="1"/>
    <xf numFmtId="0" fontId="18" fillId="4" borderId="0" xfId="0" quotePrefix="1" applyFont="1" applyFill="1" applyBorder="1" applyAlignment="1">
      <alignment vertical="center"/>
    </xf>
    <xf numFmtId="0" fontId="18" fillId="4" borderId="0" xfId="0" quotePrefix="1" applyFont="1" applyFill="1" applyAlignment="1">
      <alignment vertical="center"/>
    </xf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vertical="center"/>
    </xf>
    <xf numFmtId="0" fontId="12" fillId="4" borderId="0" xfId="0" applyFont="1" applyFill="1" applyBorder="1" applyAlignment="1" applyProtection="1">
      <alignment vertical="center"/>
    </xf>
    <xf numFmtId="0" fontId="11" fillId="4" borderId="0" xfId="0" applyFont="1" applyFill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8" fillId="3" borderId="0" xfId="4" applyFill="1"/>
    <xf numFmtId="0" fontId="28" fillId="2" borderId="12" xfId="4" applyFill="1" applyBorder="1"/>
    <xf numFmtId="0" fontId="28" fillId="2" borderId="13" xfId="4" applyFill="1" applyBorder="1"/>
    <xf numFmtId="0" fontId="29" fillId="2" borderId="14" xfId="4" applyFont="1" applyFill="1" applyBorder="1" applyAlignment="1">
      <alignment horizontal="center"/>
    </xf>
    <xf numFmtId="0" fontId="29" fillId="2" borderId="0" xfId="4" applyFont="1" applyFill="1" applyAlignment="1">
      <alignment horizontal="center"/>
    </xf>
    <xf numFmtId="0" fontId="30" fillId="0" borderId="0" xfId="0" applyFont="1" applyAlignment="1">
      <alignment horizontal="center"/>
    </xf>
    <xf numFmtId="0" fontId="31" fillId="2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33" fillId="2" borderId="0" xfId="4" applyFont="1" applyFill="1"/>
    <xf numFmtId="0" fontId="33" fillId="2" borderId="15" xfId="4" applyFont="1" applyFill="1" applyBorder="1"/>
    <xf numFmtId="0" fontId="36" fillId="2" borderId="14" xfId="5" applyFont="1" applyFill="1" applyBorder="1"/>
    <xf numFmtId="0" fontId="36" fillId="2" borderId="0" xfId="5" applyFont="1" applyFill="1"/>
    <xf numFmtId="0" fontId="36" fillId="2" borderId="15" xfId="5" applyFont="1" applyFill="1" applyBorder="1"/>
    <xf numFmtId="0" fontId="28" fillId="2" borderId="14" xfId="5" applyFill="1" applyBorder="1"/>
    <xf numFmtId="0" fontId="28" fillId="2" borderId="0" xfId="5" applyFill="1"/>
    <xf numFmtId="0" fontId="28" fillId="2" borderId="15" xfId="5" applyFill="1" applyBorder="1"/>
    <xf numFmtId="0" fontId="37" fillId="2" borderId="14" xfId="5" quotePrefix="1" applyFont="1" applyFill="1" applyBorder="1" applyAlignment="1">
      <alignment horizontal="center" vertical="center"/>
    </xf>
    <xf numFmtId="0" fontId="37" fillId="2" borderId="0" xfId="5" quotePrefix="1" applyFont="1" applyFill="1" applyAlignment="1">
      <alignment horizontal="center" vertical="center"/>
    </xf>
    <xf numFmtId="0" fontId="37" fillId="2" borderId="15" xfId="5" quotePrefix="1" applyFont="1" applyFill="1" applyBorder="1" applyAlignment="1">
      <alignment horizontal="center" vertical="center"/>
    </xf>
    <xf numFmtId="0" fontId="38" fillId="2" borderId="14" xfId="5" applyFont="1" applyFill="1" applyBorder="1" applyAlignment="1">
      <alignment vertical="center"/>
    </xf>
    <xf numFmtId="0" fontId="28" fillId="2" borderId="0" xfId="0" applyFont="1" applyFill="1"/>
    <xf numFmtId="0" fontId="28" fillId="2" borderId="15" xfId="0" applyFont="1" applyFill="1" applyBorder="1"/>
    <xf numFmtId="0" fontId="38" fillId="2" borderId="14" xfId="5" applyFont="1" applyFill="1" applyBorder="1" applyAlignment="1">
      <alignment horizontal="center" vertical="center"/>
    </xf>
    <xf numFmtId="0" fontId="39" fillId="2" borderId="0" xfId="5" applyFont="1" applyFill="1" applyAlignment="1">
      <alignment horizontal="center" vertical="center"/>
    </xf>
    <xf numFmtId="0" fontId="38" fillId="2" borderId="15" xfId="5" applyFont="1" applyFill="1" applyBorder="1" applyAlignment="1">
      <alignment horizontal="center" vertical="center"/>
    </xf>
    <xf numFmtId="0" fontId="40" fillId="2" borderId="14" xfId="5" applyFont="1" applyFill="1" applyBorder="1" applyAlignment="1">
      <alignment horizontal="center" vertical="center"/>
    </xf>
    <xf numFmtId="0" fontId="40" fillId="2" borderId="0" xfId="5" applyFont="1" applyFill="1" applyAlignment="1">
      <alignment horizontal="center" vertical="center"/>
    </xf>
    <xf numFmtId="0" fontId="40" fillId="2" borderId="15" xfId="5" applyFont="1" applyFill="1" applyBorder="1" applyAlignment="1">
      <alignment horizontal="center" vertical="center"/>
    </xf>
    <xf numFmtId="0" fontId="41" fillId="2" borderId="14" xfId="5" applyFont="1" applyFill="1" applyBorder="1" applyAlignment="1">
      <alignment horizontal="center" vertical="center"/>
    </xf>
    <xf numFmtId="0" fontId="42" fillId="2" borderId="0" xfId="5" applyFont="1" applyFill="1" applyAlignment="1">
      <alignment horizontal="center" vertical="center"/>
    </xf>
    <xf numFmtId="0" fontId="43" fillId="2" borderId="0" xfId="5" applyFont="1" applyFill="1" applyAlignment="1">
      <alignment horizontal="center" vertical="center"/>
    </xf>
    <xf numFmtId="0" fontId="41" fillId="2" borderId="15" xfId="5" applyFont="1" applyFill="1" applyBorder="1" applyAlignment="1">
      <alignment horizontal="center" vertical="center"/>
    </xf>
    <xf numFmtId="0" fontId="41" fillId="2" borderId="16" xfId="4" applyFont="1" applyFill="1" applyBorder="1" applyAlignment="1">
      <alignment horizontal="center" vertical="center"/>
    </xf>
    <xf numFmtId="0" fontId="43" fillId="2" borderId="17" xfId="4" applyFont="1" applyFill="1" applyBorder="1" applyAlignment="1">
      <alignment horizontal="center" vertical="center"/>
    </xf>
    <xf numFmtId="0" fontId="41" fillId="2" borderId="18" xfId="4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vertical="center"/>
    </xf>
    <xf numFmtId="0" fontId="8" fillId="4" borderId="0" xfId="0" applyFont="1" applyFill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2" fillId="4" borderId="2" xfId="0" applyFont="1" applyFill="1" applyBorder="1" applyAlignment="1">
      <alignment vertical="center"/>
    </xf>
    <xf numFmtId="3" fontId="7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quotePrefix="1" applyFont="1" applyFill="1" applyBorder="1" applyAlignment="1">
      <alignment vertical="center"/>
    </xf>
    <xf numFmtId="0" fontId="12" fillId="4" borderId="2" xfId="0" quotePrefix="1" applyFont="1" applyFill="1" applyBorder="1" applyAlignment="1"/>
    <xf numFmtId="3" fontId="7" fillId="4" borderId="3" xfId="0" applyNumberFormat="1" applyFont="1" applyFill="1" applyBorder="1" applyAlignment="1" applyProtection="1">
      <alignment horizontal="center"/>
      <protection locked="0"/>
    </xf>
    <xf numFmtId="0" fontId="18" fillId="4" borderId="2" xfId="0" applyFont="1" applyFill="1" applyBorder="1" applyAlignment="1">
      <alignment vertical="center"/>
    </xf>
    <xf numFmtId="0" fontId="12" fillId="4" borderId="2" xfId="0" applyFont="1" applyFill="1" applyBorder="1" applyAlignment="1"/>
    <xf numFmtId="0" fontId="18" fillId="4" borderId="2" xfId="0" quotePrefix="1" applyFont="1" applyFill="1" applyBorder="1" applyAlignment="1">
      <alignment vertical="center"/>
    </xf>
    <xf numFmtId="0" fontId="15" fillId="4" borderId="2" xfId="0" applyFont="1" applyFill="1" applyBorder="1" applyAlignment="1"/>
    <xf numFmtId="0" fontId="12" fillId="4" borderId="0" xfId="0" quotePrefix="1" applyFont="1" applyFill="1" applyBorder="1" applyAlignment="1">
      <alignment horizontal="left" vertical="center" indent="2"/>
    </xf>
    <xf numFmtId="0" fontId="8" fillId="4" borderId="0" xfId="0" applyFont="1" applyFill="1" applyBorder="1" applyAlignment="1">
      <alignment horizontal="center" vertical="center"/>
    </xf>
    <xf numFmtId="0" fontId="10" fillId="4" borderId="0" xfId="0" quotePrefix="1" applyFont="1" applyFill="1" applyAlignment="1">
      <alignment vertical="center"/>
    </xf>
    <xf numFmtId="0" fontId="10" fillId="4" borderId="0" xfId="0" quotePrefix="1" applyFont="1" applyFill="1" applyAlignment="1" applyProtection="1">
      <alignment vertical="center"/>
      <protection locked="0"/>
    </xf>
    <xf numFmtId="0" fontId="12" fillId="4" borderId="0" xfId="0" applyFont="1" applyFill="1" applyBorder="1" applyAlignment="1">
      <alignment horizontal="centerContinuous" vertical="center"/>
    </xf>
    <xf numFmtId="0" fontId="12" fillId="4" borderId="0" xfId="0" applyFont="1" applyFill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2" fillId="4" borderId="0" xfId="0" applyFont="1" applyFill="1" applyAlignment="1"/>
    <xf numFmtId="0" fontId="18" fillId="4" borderId="0" xfId="0" applyFont="1" applyFill="1" applyAlignment="1">
      <alignment vertical="center"/>
    </xf>
    <xf numFmtId="0" fontId="12" fillId="4" borderId="0" xfId="0" applyFont="1" applyFill="1" applyAlignment="1">
      <alignment vertical="top"/>
    </xf>
    <xf numFmtId="0" fontId="16" fillId="4" borderId="0" xfId="0" applyFont="1" applyFill="1" applyProtection="1">
      <protection locked="0"/>
    </xf>
    <xf numFmtId="0" fontId="16" fillId="4" borderId="0" xfId="0" applyFont="1" applyFill="1" applyBorder="1" applyProtection="1">
      <protection locked="0"/>
    </xf>
    <xf numFmtId="0" fontId="44" fillId="4" borderId="0" xfId="0" applyFont="1" applyFill="1" applyAlignment="1">
      <alignment horizontal="left" vertical="center"/>
    </xf>
    <xf numFmtId="0" fontId="45" fillId="4" borderId="0" xfId="0" applyFont="1" applyFill="1" applyBorder="1" applyAlignment="1">
      <alignment horizontal="left" vertical="center"/>
    </xf>
    <xf numFmtId="0" fontId="45" fillId="4" borderId="0" xfId="0" applyFont="1" applyFill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5" fillId="4" borderId="0" xfId="0" applyFont="1" applyFill="1" applyAlignment="1">
      <alignment vertical="center"/>
    </xf>
    <xf numFmtId="0" fontId="45" fillId="4" borderId="0" xfId="0" applyFont="1" applyFill="1" applyBorder="1" applyAlignment="1">
      <alignment vertical="center"/>
    </xf>
    <xf numFmtId="0" fontId="44" fillId="4" borderId="0" xfId="0" applyFont="1" applyFill="1" applyBorder="1" applyAlignment="1">
      <alignment horizontal="center" vertical="center"/>
    </xf>
    <xf numFmtId="0" fontId="47" fillId="4" borderId="0" xfId="0" quotePrefix="1" applyFont="1" applyFill="1" applyAlignment="1">
      <alignment vertical="center"/>
    </xf>
    <xf numFmtId="0" fontId="47" fillId="4" borderId="0" xfId="0" quotePrefix="1" applyFont="1" applyFill="1" applyAlignment="1" applyProtection="1">
      <alignment vertical="center"/>
      <protection locked="0"/>
    </xf>
    <xf numFmtId="0" fontId="26" fillId="4" borderId="0" xfId="0" applyFont="1" applyFill="1" applyBorder="1" applyAlignment="1">
      <alignment horizontal="centerContinuous" vertical="center"/>
    </xf>
    <xf numFmtId="0" fontId="26" fillId="4" borderId="0" xfId="0" applyFont="1" applyFill="1" applyAlignment="1">
      <alignment vertical="center"/>
    </xf>
    <xf numFmtId="0" fontId="27" fillId="4" borderId="0" xfId="0" applyFont="1" applyFill="1" applyBorder="1" applyAlignment="1">
      <alignment horizontal="center" vertical="center"/>
    </xf>
    <xf numFmtId="3" fontId="50" fillId="4" borderId="3" xfId="0" applyNumberFormat="1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Border="1" applyAlignment="1" applyProtection="1">
      <alignment horizontal="center"/>
    </xf>
    <xf numFmtId="0" fontId="26" fillId="4" borderId="0" xfId="0" applyFont="1" applyFill="1" applyAlignment="1"/>
    <xf numFmtId="0" fontId="26" fillId="4" borderId="2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165" fontId="26" fillId="4" borderId="0" xfId="0" applyNumberFormat="1" applyFont="1" applyFill="1" applyBorder="1" applyAlignment="1" applyProtection="1">
      <alignment horizontal="center" vertical="center"/>
      <protection locked="0"/>
    </xf>
    <xf numFmtId="0" fontId="26" fillId="4" borderId="2" xfId="0" quotePrefix="1" applyFont="1" applyFill="1" applyBorder="1" applyAlignment="1">
      <alignment vertical="center"/>
    </xf>
    <xf numFmtId="0" fontId="26" fillId="4" borderId="0" xfId="0" quotePrefix="1" applyFont="1" applyFill="1" applyBorder="1" applyAlignment="1">
      <alignment vertical="center"/>
    </xf>
    <xf numFmtId="0" fontId="26" fillId="4" borderId="2" xfId="0" quotePrefix="1" applyFont="1" applyFill="1" applyBorder="1" applyAlignment="1"/>
    <xf numFmtId="0" fontId="26" fillId="4" borderId="0" xfId="0" quotePrefix="1" applyFont="1" applyFill="1" applyBorder="1" applyAlignment="1"/>
    <xf numFmtId="165" fontId="26" fillId="4" borderId="0" xfId="0" applyNumberFormat="1" applyFont="1" applyFill="1" applyBorder="1" applyAlignment="1" applyProtection="1">
      <alignment horizontal="center"/>
      <protection locked="0"/>
    </xf>
    <xf numFmtId="0" fontId="26" fillId="4" borderId="0" xfId="0" quotePrefix="1" applyFont="1" applyFill="1" applyAlignment="1">
      <alignment vertical="center"/>
    </xf>
    <xf numFmtId="0" fontId="26" fillId="4" borderId="0" xfId="0" applyFont="1" applyFill="1" applyBorder="1" applyAlignment="1"/>
    <xf numFmtId="0" fontId="51" fillId="4" borderId="2" xfId="0" applyFont="1" applyFill="1" applyBorder="1" applyAlignment="1">
      <alignment vertical="center"/>
    </xf>
    <xf numFmtId="165" fontId="50" fillId="4" borderId="3" xfId="0" applyNumberFormat="1" applyFont="1" applyFill="1" applyBorder="1" applyAlignment="1" applyProtection="1">
      <alignment horizontal="center" vertical="center"/>
      <protection locked="0"/>
    </xf>
    <xf numFmtId="165" fontId="51" fillId="4" borderId="0" xfId="0" applyNumberFormat="1" applyFont="1" applyFill="1" applyBorder="1" applyAlignment="1" applyProtection="1">
      <alignment horizontal="center" vertical="center"/>
      <protection locked="0"/>
    </xf>
    <xf numFmtId="0" fontId="51" fillId="4" borderId="0" xfId="0" applyFont="1" applyFill="1" applyAlignment="1">
      <alignment vertical="center"/>
    </xf>
    <xf numFmtId="0" fontId="26" fillId="4" borderId="2" xfId="0" applyFont="1" applyFill="1" applyBorder="1" applyAlignment="1"/>
    <xf numFmtId="0" fontId="51" fillId="4" borderId="0" xfId="0" quotePrefix="1" applyFont="1" applyFill="1" applyBorder="1" applyAlignment="1">
      <alignment vertical="center"/>
    </xf>
    <xf numFmtId="0" fontId="51" fillId="4" borderId="2" xfId="0" quotePrefix="1" applyFont="1" applyFill="1" applyBorder="1" applyAlignment="1">
      <alignment vertical="center"/>
    </xf>
    <xf numFmtId="0" fontId="51" fillId="4" borderId="0" xfId="0" quotePrefix="1" applyFont="1" applyFill="1" applyAlignment="1">
      <alignment vertical="center"/>
    </xf>
    <xf numFmtId="0" fontId="49" fillId="4" borderId="2" xfId="0" applyFont="1" applyFill="1" applyBorder="1" applyAlignment="1"/>
    <xf numFmtId="0" fontId="27" fillId="4" borderId="0" xfId="0" applyFont="1" applyFill="1" applyBorder="1" applyAlignment="1"/>
    <xf numFmtId="3" fontId="26" fillId="4" borderId="0" xfId="0" applyNumberFormat="1" applyFont="1" applyFill="1" applyBorder="1" applyAlignment="1" applyProtection="1">
      <alignment horizontal="center"/>
      <protection locked="0"/>
    </xf>
    <xf numFmtId="0" fontId="27" fillId="4" borderId="0" xfId="0" applyFont="1" applyFill="1" applyBorder="1" applyAlignment="1">
      <alignment vertical="center"/>
    </xf>
    <xf numFmtId="0" fontId="26" fillId="4" borderId="0" xfId="0" quotePrefix="1" applyFont="1" applyFill="1" applyBorder="1" applyAlignment="1">
      <alignment horizontal="left" vertical="center" indent="2"/>
    </xf>
    <xf numFmtId="3" fontId="26" fillId="4" borderId="0" xfId="0" applyNumberFormat="1" applyFont="1" applyFill="1" applyBorder="1" applyAlignment="1" applyProtection="1">
      <alignment horizontal="center"/>
    </xf>
    <xf numFmtId="0" fontId="26" fillId="4" borderId="2" xfId="0" applyFont="1" applyFill="1" applyBorder="1" applyAlignment="1">
      <alignment vertical="top"/>
    </xf>
    <xf numFmtId="0" fontId="51" fillId="4" borderId="0" xfId="0" quotePrefix="1" applyFont="1" applyFill="1" applyBorder="1" applyAlignment="1">
      <alignment vertical="top"/>
    </xf>
    <xf numFmtId="165" fontId="26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Alignment="1">
      <alignment vertical="top"/>
    </xf>
    <xf numFmtId="0" fontId="53" fillId="4" borderId="0" xfId="0" applyFont="1" applyFill="1" applyAlignment="1" applyProtection="1">
      <alignment vertical="top"/>
      <protection locked="0"/>
    </xf>
    <xf numFmtId="0" fontId="53" fillId="4" borderId="0" xfId="0" applyFont="1" applyFill="1" applyProtection="1">
      <protection locked="0"/>
    </xf>
    <xf numFmtId="0" fontId="53" fillId="4" borderId="0" xfId="0" applyFont="1" applyFill="1" applyBorder="1" applyProtection="1">
      <protection locked="0"/>
    </xf>
    <xf numFmtId="0" fontId="53" fillId="4" borderId="10" xfId="0" applyFont="1" applyFill="1" applyBorder="1" applyAlignment="1" applyProtection="1">
      <alignment vertical="top"/>
      <protection locked="0"/>
    </xf>
    <xf numFmtId="165" fontId="19" fillId="2" borderId="9" xfId="0" applyNumberFormat="1" applyFont="1" applyFill="1" applyBorder="1" applyAlignment="1" applyProtection="1">
      <alignment horizontal="center" vertical="top"/>
      <protection locked="0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 applyProtection="1">
      <alignment vertical="center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>
      <alignment vertical="top"/>
    </xf>
    <xf numFmtId="0" fontId="12" fillId="4" borderId="5" xfId="0" applyFont="1" applyFill="1" applyBorder="1" applyAlignment="1">
      <alignment vertical="top"/>
    </xf>
    <xf numFmtId="0" fontId="18" fillId="4" borderId="1" xfId="0" quotePrefix="1" applyFont="1" applyFill="1" applyBorder="1" applyAlignment="1">
      <alignment vertical="top"/>
    </xf>
    <xf numFmtId="165" fontId="19" fillId="4" borderId="9" xfId="0" applyNumberFormat="1" applyFont="1" applyFill="1" applyBorder="1" applyAlignment="1" applyProtection="1">
      <alignment horizontal="center" vertical="top"/>
      <protection locked="0"/>
    </xf>
    <xf numFmtId="165" fontId="19" fillId="4" borderId="5" xfId="0" applyNumberFormat="1" applyFont="1" applyFill="1" applyBorder="1" applyAlignment="1" applyProtection="1">
      <alignment horizontal="center" vertical="top"/>
      <protection locked="0"/>
    </xf>
    <xf numFmtId="0" fontId="19" fillId="4" borderId="6" xfId="0" applyFont="1" applyFill="1" applyBorder="1" applyAlignment="1">
      <alignment vertical="top"/>
    </xf>
    <xf numFmtId="0" fontId="12" fillId="4" borderId="0" xfId="0" applyFont="1" applyFill="1" applyBorder="1" applyAlignment="1" applyProtection="1">
      <alignment vertical="top"/>
      <protection locked="0"/>
    </xf>
    <xf numFmtId="0" fontId="0" fillId="4" borderId="0" xfId="0" applyFill="1"/>
    <xf numFmtId="0" fontId="17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Continuous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14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vertical="center"/>
      <protection locked="0"/>
    </xf>
    <xf numFmtId="1" fontId="7" fillId="4" borderId="3" xfId="0" applyNumberFormat="1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/>
    <xf numFmtId="0" fontId="3" fillId="4" borderId="0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18" fillId="4" borderId="0" xfId="0" quotePrefix="1" applyFont="1" applyFill="1" applyBorder="1" applyAlignment="1" applyProtection="1">
      <alignment horizontal="left" vertical="center" wrapText="1"/>
    </xf>
    <xf numFmtId="1" fontId="19" fillId="4" borderId="7" xfId="0" applyNumberFormat="1" applyFont="1" applyFill="1" applyBorder="1" applyAlignment="1" applyProtection="1">
      <alignment horizontal="center" vertical="top"/>
      <protection locked="0"/>
    </xf>
    <xf numFmtId="0" fontId="0" fillId="4" borderId="0" xfId="0" applyFill="1" applyBorder="1" applyProtection="1"/>
    <xf numFmtId="0" fontId="16" fillId="4" borderId="0" xfId="0" applyFont="1" applyFill="1" applyProtection="1"/>
    <xf numFmtId="0" fontId="0" fillId="4" borderId="0" xfId="0" applyFill="1" applyProtection="1"/>
    <xf numFmtId="0" fontId="16" fillId="2" borderId="10" xfId="0" applyFont="1" applyFill="1" applyBorder="1" applyAlignment="1" applyProtection="1">
      <alignment vertical="top"/>
      <protection locked="0"/>
    </xf>
    <xf numFmtId="0" fontId="17" fillId="4" borderId="0" xfId="0" quotePrefix="1" applyFont="1" applyFill="1" applyAlignment="1" applyProtection="1">
      <alignment vertical="center"/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9" fillId="4" borderId="1" xfId="0" applyFont="1" applyFill="1" applyBorder="1" applyAlignment="1" applyProtection="1">
      <alignment vertical="top"/>
      <protection locked="0"/>
    </xf>
    <xf numFmtId="166" fontId="7" fillId="4" borderId="3" xfId="0" applyNumberFormat="1" applyFont="1" applyFill="1" applyBorder="1" applyAlignment="1" applyProtection="1">
      <alignment vertical="center"/>
      <protection locked="0"/>
    </xf>
    <xf numFmtId="166" fontId="7" fillId="4" borderId="3" xfId="0" applyNumberFormat="1" applyFont="1" applyFill="1" applyBorder="1" applyAlignment="1" applyProtection="1">
      <protection locked="0"/>
    </xf>
    <xf numFmtId="166" fontId="22" fillId="4" borderId="3" xfId="0" applyNumberFormat="1" applyFont="1" applyFill="1" applyBorder="1" applyAlignment="1" applyProtection="1">
      <alignment vertical="center"/>
      <protection locked="0"/>
    </xf>
    <xf numFmtId="166" fontId="7" fillId="4" borderId="3" xfId="0" applyNumberFormat="1" applyFont="1" applyFill="1" applyBorder="1" applyAlignment="1" applyProtection="1"/>
    <xf numFmtId="166" fontId="23" fillId="0" borderId="3" xfId="0" applyNumberFormat="1" applyFont="1" applyFill="1" applyBorder="1" applyAlignment="1" applyProtection="1">
      <alignment vertical="center"/>
      <protection locked="0"/>
    </xf>
    <xf numFmtId="166" fontId="50" fillId="4" borderId="3" xfId="0" applyNumberFormat="1" applyFont="1" applyFill="1" applyBorder="1" applyAlignment="1" applyProtection="1">
      <alignment horizontal="center" vertical="center"/>
      <protection locked="0"/>
    </xf>
    <xf numFmtId="166" fontId="50" fillId="4" borderId="3" xfId="0" applyNumberFormat="1" applyFont="1" applyFill="1" applyBorder="1" applyAlignment="1" applyProtection="1">
      <alignment horizontal="center"/>
      <protection locked="0"/>
    </xf>
    <xf numFmtId="166" fontId="52" fillId="4" borderId="3" xfId="0" applyNumberFormat="1" applyFont="1" applyFill="1" applyBorder="1" applyAlignment="1" applyProtection="1">
      <alignment horizontal="center" vertical="center"/>
      <protection locked="0"/>
    </xf>
    <xf numFmtId="166" fontId="52" fillId="4" borderId="2" xfId="0" applyNumberFormat="1" applyFont="1" applyFill="1" applyBorder="1" applyAlignment="1" applyProtection="1">
      <alignment horizontal="center" vertical="center"/>
      <protection locked="0"/>
    </xf>
    <xf numFmtId="166" fontId="50" fillId="4" borderId="3" xfId="0" applyNumberFormat="1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>
      <alignment vertical="center"/>
    </xf>
    <xf numFmtId="167" fontId="19" fillId="4" borderId="3" xfId="0" applyNumberFormat="1" applyFont="1" applyFill="1" applyBorder="1" applyAlignment="1" applyProtection="1">
      <alignment horizontal="center" vertical="center"/>
      <protection locked="0"/>
    </xf>
    <xf numFmtId="167" fontId="7" fillId="4" borderId="3" xfId="0" applyNumberFormat="1" applyFont="1" applyFill="1" applyBorder="1" applyAlignment="1" applyProtection="1">
      <alignment horizontal="center" vertical="center"/>
      <protection locked="0"/>
    </xf>
    <xf numFmtId="167" fontId="7" fillId="4" borderId="2" xfId="0" applyNumberFormat="1" applyFont="1" applyFill="1" applyBorder="1" applyAlignment="1" applyProtection="1">
      <alignment horizontal="center" vertical="center"/>
      <protection locked="0"/>
    </xf>
    <xf numFmtId="167" fontId="7" fillId="4" borderId="3" xfId="0" applyNumberFormat="1" applyFont="1" applyFill="1" applyBorder="1" applyAlignment="1" applyProtection="1">
      <alignment horizontal="center"/>
      <protection locked="0"/>
    </xf>
    <xf numFmtId="167" fontId="22" fillId="4" borderId="3" xfId="0" applyNumberFormat="1" applyFont="1" applyFill="1" applyBorder="1" applyAlignment="1" applyProtection="1">
      <alignment horizontal="center" vertical="center"/>
      <protection locked="0"/>
    </xf>
    <xf numFmtId="167" fontId="19" fillId="4" borderId="3" xfId="0" applyNumberFormat="1" applyFont="1" applyFill="1" applyBorder="1" applyAlignment="1" applyProtection="1">
      <alignment horizontal="center"/>
      <protection locked="0"/>
    </xf>
    <xf numFmtId="167" fontId="23" fillId="0" borderId="3" xfId="0" applyNumberFormat="1" applyFont="1" applyFill="1" applyBorder="1" applyAlignment="1" applyProtection="1">
      <alignment horizontal="center" vertical="center"/>
      <protection locked="0"/>
    </xf>
    <xf numFmtId="167" fontId="22" fillId="0" borderId="3" xfId="0" applyNumberFormat="1" applyFont="1" applyFill="1" applyBorder="1" applyAlignment="1" applyProtection="1">
      <alignment horizontal="center" vertical="center"/>
      <protection locked="0"/>
    </xf>
    <xf numFmtId="167" fontId="7" fillId="4" borderId="3" xfId="0" applyNumberFormat="1" applyFont="1" applyFill="1" applyBorder="1" applyAlignment="1" applyProtection="1">
      <alignment horizontal="center"/>
    </xf>
    <xf numFmtId="167" fontId="7" fillId="6" borderId="3" xfId="0" applyNumberFormat="1" applyFont="1" applyFill="1" applyBorder="1" applyAlignment="1" applyProtection="1">
      <alignment horizontal="center" vertical="top"/>
      <protection locked="0"/>
    </xf>
    <xf numFmtId="167" fontId="23" fillId="5" borderId="3" xfId="0" applyNumberFormat="1" applyFont="1" applyFill="1" applyBorder="1" applyAlignment="1" applyProtection="1">
      <alignment horizontal="center" vertical="center"/>
      <protection locked="0"/>
    </xf>
    <xf numFmtId="167" fontId="22" fillId="6" borderId="3" xfId="0" applyNumberFormat="1" applyFont="1" applyFill="1" applyBorder="1" applyAlignment="1" applyProtection="1">
      <alignment horizontal="center" vertical="center"/>
      <protection locked="0"/>
    </xf>
    <xf numFmtId="167" fontId="19" fillId="4" borderId="3" xfId="0" applyNumberFormat="1" applyFont="1" applyFill="1" applyBorder="1" applyAlignment="1" applyProtection="1">
      <alignment horizontal="center"/>
    </xf>
    <xf numFmtId="167" fontId="22" fillId="4" borderId="3" xfId="0" applyNumberFormat="1" applyFont="1" applyFill="1" applyBorder="1" applyAlignment="1" applyProtection="1">
      <alignment horizontal="center"/>
      <protection locked="0"/>
    </xf>
    <xf numFmtId="167" fontId="22" fillId="0" borderId="3" xfId="0" applyNumberFormat="1" applyFont="1" applyFill="1" applyBorder="1" applyAlignment="1" applyProtection="1">
      <alignment horizontal="center"/>
      <protection locked="0"/>
    </xf>
    <xf numFmtId="166" fontId="22" fillId="4" borderId="3" xfId="0" applyNumberFormat="1" applyFont="1" applyFill="1" applyBorder="1" applyAlignment="1" applyProtection="1">
      <protection locked="0"/>
    </xf>
    <xf numFmtId="166" fontId="22" fillId="0" borderId="3" xfId="0" applyNumberFormat="1" applyFont="1" applyFill="1" applyBorder="1" applyAlignment="1" applyProtection="1">
      <protection locked="0"/>
    </xf>
    <xf numFmtId="165" fontId="50" fillId="4" borderId="9" xfId="0" applyNumberFormat="1" applyFont="1" applyFill="1" applyBorder="1" applyAlignment="1" applyProtection="1">
      <alignment horizontal="center" vertical="top"/>
      <protection locked="0"/>
    </xf>
    <xf numFmtId="1" fontId="17" fillId="4" borderId="0" xfId="0" applyNumberFormat="1" applyFont="1" applyFill="1" applyBorder="1" applyAlignment="1" applyProtection="1">
      <alignment horizontal="center" vertical="top"/>
      <protection locked="0"/>
    </xf>
    <xf numFmtId="1" fontId="19" fillId="4" borderId="8" xfId="0" applyNumberFormat="1" applyFont="1" applyFill="1" applyBorder="1" applyAlignment="1" applyProtection="1">
      <alignment horizontal="center" vertical="top"/>
      <protection locked="0"/>
    </xf>
    <xf numFmtId="167" fontId="7" fillId="4" borderId="4" xfId="0" applyNumberFormat="1" applyFont="1" applyFill="1" applyBorder="1" applyAlignment="1" applyProtection="1">
      <alignment horizontal="center" vertical="center"/>
      <protection locked="0"/>
    </xf>
    <xf numFmtId="167" fontId="23" fillId="5" borderId="2" xfId="0" applyNumberFormat="1" applyFont="1" applyFill="1" applyBorder="1" applyAlignment="1" applyProtection="1">
      <alignment horizontal="center" vertical="center"/>
      <protection locked="0"/>
    </xf>
    <xf numFmtId="167" fontId="7" fillId="4" borderId="3" xfId="0" applyNumberFormat="1" applyFont="1" applyFill="1" applyBorder="1" applyAlignment="1">
      <alignment horizontal="center"/>
    </xf>
    <xf numFmtId="167" fontId="7" fillId="4" borderId="3" xfId="0" applyNumberFormat="1" applyFont="1" applyFill="1" applyBorder="1" applyAlignment="1">
      <alignment horizontal="center" vertical="center"/>
    </xf>
    <xf numFmtId="167" fontId="7" fillId="7" borderId="3" xfId="1" applyNumberFormat="1" applyFont="1" applyFill="1" applyBorder="1" applyAlignment="1" applyProtection="1">
      <alignment horizontal="center"/>
      <protection locked="0"/>
    </xf>
    <xf numFmtId="167" fontId="22" fillId="7" borderId="3" xfId="1" applyNumberFormat="1" applyFont="1" applyFill="1" applyBorder="1" applyAlignment="1" applyProtection="1">
      <alignment horizontal="center" vertical="center"/>
      <protection locked="0"/>
    </xf>
    <xf numFmtId="166" fontId="7" fillId="4" borderId="3" xfId="0" applyNumberFormat="1" applyFont="1" applyFill="1" applyBorder="1" applyAlignment="1" applyProtection="1">
      <alignment horizontal="center" vertical="center"/>
      <protection locked="0"/>
    </xf>
    <xf numFmtId="166" fontId="7" fillId="4" borderId="3" xfId="0" applyNumberFormat="1" applyFont="1" applyFill="1" applyBorder="1" applyAlignment="1" applyProtection="1">
      <alignment horizontal="center"/>
      <protection locked="0"/>
    </xf>
    <xf numFmtId="166" fontId="22" fillId="4" borderId="3" xfId="0" applyNumberFormat="1" applyFont="1" applyFill="1" applyBorder="1" applyAlignment="1" applyProtection="1">
      <alignment horizontal="center" vertical="center"/>
      <protection locked="0"/>
    </xf>
    <xf numFmtId="166" fontId="23" fillId="0" borderId="3" xfId="0" applyNumberFormat="1" applyFont="1" applyFill="1" applyBorder="1" applyAlignment="1" applyProtection="1">
      <alignment horizontal="center" vertical="center"/>
      <protection locked="0"/>
    </xf>
    <xf numFmtId="166" fontId="7" fillId="4" borderId="3" xfId="0" applyNumberFormat="1" applyFont="1" applyFill="1" applyBorder="1" applyAlignment="1" applyProtection="1">
      <alignment horizontal="center"/>
    </xf>
    <xf numFmtId="166" fontId="19" fillId="4" borderId="9" xfId="0" applyNumberFormat="1" applyFont="1" applyFill="1" applyBorder="1" applyAlignment="1" applyProtection="1">
      <alignment horizontal="center" vertical="top"/>
      <protection locked="0"/>
    </xf>
    <xf numFmtId="0" fontId="28" fillId="8" borderId="0" xfId="4" applyFill="1"/>
    <xf numFmtId="0" fontId="56" fillId="2" borderId="0" xfId="5" applyFont="1" applyFill="1" applyAlignment="1">
      <alignment horizontal="left" vertical="center" indent="1"/>
    </xf>
    <xf numFmtId="0" fontId="56" fillId="2" borderId="0" xfId="5" applyFont="1" applyFill="1" applyAlignment="1">
      <alignment horizontal="center" vertical="center"/>
    </xf>
    <xf numFmtId="0" fontId="57" fillId="2" borderId="0" xfId="5" applyFont="1" applyFill="1" applyAlignment="1">
      <alignment horizontal="left" vertical="center" indent="1"/>
    </xf>
    <xf numFmtId="0" fontId="57" fillId="2" borderId="0" xfId="5" applyFont="1" applyFill="1" applyAlignment="1">
      <alignment horizontal="center" vertical="center"/>
    </xf>
    <xf numFmtId="0" fontId="58" fillId="2" borderId="0" xfId="5" applyFont="1" applyFill="1"/>
    <xf numFmtId="0" fontId="59" fillId="0" borderId="0" xfId="0" applyFont="1"/>
    <xf numFmtId="0" fontId="28" fillId="2" borderId="0" xfId="5" applyFont="1" applyFill="1" applyAlignment="1">
      <alignment vertical="center"/>
    </xf>
    <xf numFmtId="0" fontId="28" fillId="2" borderId="0" xfId="5" applyFont="1" applyFill="1" applyAlignment="1">
      <alignment horizontal="left" vertical="center"/>
    </xf>
    <xf numFmtId="0" fontId="60" fillId="8" borderId="19" xfId="0" applyFont="1" applyFill="1" applyBorder="1" applyAlignment="1">
      <alignment horizontal="centerContinuous" vertical="center" wrapText="1"/>
    </xf>
    <xf numFmtId="0" fontId="7" fillId="4" borderId="3" xfId="0" applyFont="1" applyFill="1" applyBorder="1" applyAlignment="1" applyProtection="1">
      <alignment horizontal="center"/>
    </xf>
    <xf numFmtId="0" fontId="25" fillId="8" borderId="19" xfId="0" applyFont="1" applyFill="1" applyBorder="1" applyAlignment="1">
      <alignment horizontal="centerContinuous" vertical="center" wrapText="1"/>
    </xf>
    <xf numFmtId="0" fontId="25" fillId="8" borderId="24" xfId="0" applyFont="1" applyFill="1" applyBorder="1" applyAlignment="1">
      <alignment horizontal="centerContinuous" vertical="center" wrapText="1"/>
    </xf>
    <xf numFmtId="0" fontId="24" fillId="8" borderId="26" xfId="0" applyFont="1" applyFill="1" applyBorder="1" applyAlignment="1">
      <alignment horizontal="center" vertical="center"/>
    </xf>
    <xf numFmtId="0" fontId="24" fillId="8" borderId="27" xfId="0" applyFont="1" applyFill="1" applyBorder="1" applyAlignment="1">
      <alignment horizontal="center" vertical="center"/>
    </xf>
    <xf numFmtId="0" fontId="24" fillId="8" borderId="27" xfId="0" quotePrefix="1" applyFont="1" applyFill="1" applyBorder="1" applyAlignment="1">
      <alignment horizontal="center" vertical="center"/>
    </xf>
    <xf numFmtId="0" fontId="24" fillId="8" borderId="27" xfId="0" applyFont="1" applyFill="1" applyBorder="1" applyAlignment="1">
      <alignment horizontal="center" vertical="center" wrapText="1"/>
    </xf>
    <xf numFmtId="0" fontId="24" fillId="8" borderId="33" xfId="0" applyFont="1" applyFill="1" applyBorder="1" applyAlignment="1">
      <alignment horizontal="center" vertical="center"/>
    </xf>
    <xf numFmtId="0" fontId="61" fillId="8" borderId="26" xfId="0" applyFont="1" applyFill="1" applyBorder="1" applyAlignment="1">
      <alignment horizontal="center" vertical="center"/>
    </xf>
    <xf numFmtId="0" fontId="61" fillId="8" borderId="27" xfId="0" applyFont="1" applyFill="1" applyBorder="1" applyAlignment="1">
      <alignment horizontal="center" vertical="center"/>
    </xf>
    <xf numFmtId="0" fontId="61" fillId="8" borderId="27" xfId="0" quotePrefix="1" applyFont="1" applyFill="1" applyBorder="1" applyAlignment="1">
      <alignment horizontal="center" vertical="center"/>
    </xf>
    <xf numFmtId="0" fontId="61" fillId="8" borderId="33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Continuous" vertical="center" wrapText="1"/>
    </xf>
    <xf numFmtId="0" fontId="24" fillId="8" borderId="40" xfId="0" applyFont="1" applyFill="1" applyBorder="1" applyAlignment="1" applyProtection="1">
      <alignment horizontal="center" vertical="center"/>
    </xf>
    <xf numFmtId="0" fontId="24" fillId="8" borderId="41" xfId="0" applyFont="1" applyFill="1" applyBorder="1" applyAlignment="1" applyProtection="1">
      <alignment horizontal="center" vertical="center"/>
    </xf>
    <xf numFmtId="0" fontId="24" fillId="8" borderId="41" xfId="0" quotePrefix="1" applyFont="1" applyFill="1" applyBorder="1" applyAlignment="1" applyProtection="1">
      <alignment horizontal="center" vertical="center"/>
    </xf>
    <xf numFmtId="0" fontId="24" fillId="8" borderId="42" xfId="0" quotePrefix="1" applyFont="1" applyFill="1" applyBorder="1" applyAlignment="1">
      <alignment horizontal="center" vertical="center"/>
    </xf>
    <xf numFmtId="0" fontId="61" fillId="8" borderId="0" xfId="0" applyFont="1" applyFill="1" applyBorder="1" applyAlignment="1" applyProtection="1">
      <alignment horizontal="center" vertical="center"/>
    </xf>
    <xf numFmtId="0" fontId="61" fillId="8" borderId="43" xfId="0" applyFont="1" applyFill="1" applyBorder="1" applyAlignment="1" applyProtection="1">
      <alignment horizontal="center" vertical="center"/>
    </xf>
    <xf numFmtId="0" fontId="61" fillId="8" borderId="43" xfId="0" applyFont="1" applyFill="1" applyBorder="1" applyAlignment="1" applyProtection="1">
      <alignment horizontal="center" vertical="center" wrapText="1"/>
    </xf>
    <xf numFmtId="0" fontId="61" fillId="8" borderId="43" xfId="0" quotePrefix="1" applyFont="1" applyFill="1" applyBorder="1" applyAlignment="1" applyProtection="1">
      <alignment horizontal="center" vertical="center"/>
    </xf>
    <xf numFmtId="0" fontId="61" fillId="8" borderId="44" xfId="0" applyFont="1" applyFill="1" applyBorder="1" applyAlignment="1" applyProtection="1">
      <alignment horizontal="center" vertical="center"/>
    </xf>
    <xf numFmtId="0" fontId="61" fillId="8" borderId="39" xfId="0" applyFont="1" applyFill="1" applyBorder="1" applyAlignment="1">
      <alignment horizontal="centerContinuous" vertical="center" wrapText="1"/>
    </xf>
    <xf numFmtId="0" fontId="28" fillId="2" borderId="0" xfId="5" applyFont="1" applyFill="1" applyAlignment="1">
      <alignment horizontal="left" vertical="center" wrapText="1"/>
    </xf>
    <xf numFmtId="0" fontId="1" fillId="2" borderId="11" xfId="4" applyFont="1" applyFill="1" applyBorder="1" applyAlignment="1">
      <alignment horizontal="center"/>
    </xf>
    <xf numFmtId="0" fontId="1" fillId="2" borderId="12" xfId="4" applyFont="1" applyFill="1" applyBorder="1" applyAlignment="1">
      <alignment horizontal="center"/>
    </xf>
    <xf numFmtId="0" fontId="34" fillId="2" borderId="14" xfId="4" quotePrefix="1" applyFont="1" applyFill="1" applyBorder="1" applyAlignment="1">
      <alignment horizontal="center" vertical="center"/>
    </xf>
    <xf numFmtId="0" fontId="34" fillId="2" borderId="0" xfId="4" applyFont="1" applyFill="1" applyAlignment="1">
      <alignment horizontal="center" vertical="center"/>
    </xf>
    <xf numFmtId="0" fontId="34" fillId="2" borderId="15" xfId="4" applyFont="1" applyFill="1" applyBorder="1" applyAlignment="1">
      <alignment horizontal="center" vertical="center"/>
    </xf>
    <xf numFmtId="0" fontId="35" fillId="2" borderId="14" xfId="4" applyFont="1" applyFill="1" applyBorder="1" applyAlignment="1">
      <alignment horizontal="center"/>
    </xf>
    <xf numFmtId="0" fontId="35" fillId="2" borderId="0" xfId="4" applyFont="1" applyFill="1" applyAlignment="1">
      <alignment horizontal="center"/>
    </xf>
    <xf numFmtId="0" fontId="55" fillId="2" borderId="14" xfId="5" applyFont="1" applyFill="1" applyBorder="1" applyAlignment="1">
      <alignment horizontal="center" vertical="center"/>
    </xf>
    <xf numFmtId="0" fontId="55" fillId="2" borderId="0" xfId="5" quotePrefix="1" applyFont="1" applyFill="1" applyAlignment="1">
      <alignment horizontal="center" vertical="center"/>
    </xf>
    <xf numFmtId="0" fontId="55" fillId="2" borderId="15" xfId="5" quotePrefix="1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center" wrapText="1"/>
    </xf>
    <xf numFmtId="0" fontId="44" fillId="4" borderId="0" xfId="0" applyFont="1" applyFill="1" applyBorder="1" applyAlignment="1">
      <alignment horizontal="center" vertical="center"/>
    </xf>
    <xf numFmtId="0" fontId="54" fillId="4" borderId="10" xfId="0" applyFont="1" applyFill="1" applyBorder="1" applyAlignment="1" applyProtection="1">
      <alignment horizontal="justify" vertical="top" wrapText="1"/>
    </xf>
    <xf numFmtId="0" fontId="61" fillId="8" borderId="35" xfId="0" applyFont="1" applyFill="1" applyBorder="1" applyAlignment="1">
      <alignment horizontal="center" vertical="center"/>
    </xf>
    <xf numFmtId="0" fontId="61" fillId="8" borderId="34" xfId="0" applyFont="1" applyFill="1" applyBorder="1" applyAlignment="1">
      <alignment horizontal="center" vertical="center"/>
    </xf>
    <xf numFmtId="0" fontId="61" fillId="8" borderId="32" xfId="0" applyFont="1" applyFill="1" applyBorder="1" applyAlignment="1">
      <alignment horizontal="center" vertical="center"/>
    </xf>
    <xf numFmtId="0" fontId="48" fillId="4" borderId="0" xfId="0" quotePrefix="1" applyFont="1" applyFill="1" applyAlignment="1" applyProtection="1">
      <alignment horizontal="center" vertical="center" wrapText="1"/>
      <protection hidden="1"/>
    </xf>
    <xf numFmtId="0" fontId="48" fillId="4" borderId="0" xfId="0" applyFont="1" applyFill="1" applyAlignment="1" applyProtection="1">
      <alignment horizontal="center" vertical="center" wrapText="1"/>
      <protection hidden="1"/>
    </xf>
    <xf numFmtId="0" fontId="61" fillId="8" borderId="20" xfId="0" applyFont="1" applyFill="1" applyBorder="1" applyAlignment="1">
      <alignment horizontal="center" vertical="center" wrapText="1"/>
    </xf>
    <xf numFmtId="0" fontId="61" fillId="8" borderId="2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justify" vertical="top" wrapText="1"/>
    </xf>
    <xf numFmtId="0" fontId="24" fillId="8" borderId="34" xfId="0" applyFont="1" applyFill="1" applyBorder="1" applyAlignment="1">
      <alignment horizontal="center" vertical="center"/>
    </xf>
    <xf numFmtId="0" fontId="24" fillId="8" borderId="32" xfId="0" applyFont="1" applyFill="1" applyBorder="1" applyAlignment="1">
      <alignment horizontal="center" vertical="center"/>
    </xf>
    <xf numFmtId="0" fontId="21" fillId="4" borderId="0" xfId="0" quotePrefix="1" applyFont="1" applyFill="1" applyBorder="1" applyAlignment="1" applyProtection="1">
      <alignment horizontal="center" vertical="center" wrapText="1"/>
      <protection hidden="1"/>
    </xf>
    <xf numFmtId="0" fontId="61" fillId="8" borderId="36" xfId="0" applyFont="1" applyFill="1" applyBorder="1" applyAlignment="1">
      <alignment horizontal="center" vertical="center" wrapText="1"/>
    </xf>
    <xf numFmtId="0" fontId="61" fillId="8" borderId="2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24" fillId="8" borderId="31" xfId="0" applyFont="1" applyFill="1" applyBorder="1" applyAlignment="1">
      <alignment horizontal="center" vertical="center"/>
    </xf>
    <xf numFmtId="0" fontId="61" fillId="8" borderId="37" xfId="0" applyFont="1" applyFill="1" applyBorder="1" applyAlignment="1">
      <alignment horizontal="center" vertical="center" wrapText="1"/>
    </xf>
    <xf numFmtId="0" fontId="61" fillId="8" borderId="38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30" xfId="0" applyFont="1" applyFill="1" applyBorder="1" applyAlignment="1">
      <alignment horizontal="center" vertical="center"/>
    </xf>
    <xf numFmtId="0" fontId="61" fillId="8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</cellXfs>
  <cellStyles count="6">
    <cellStyle name="Dezimal_Tabelle2" xfId="2" xr:uid="{00000000-0005-0000-0000-000001000000}"/>
    <cellStyle name="Dziesiętny" xfId="1" builtinId="3"/>
    <cellStyle name="Normal_2007 Turnover_NON_EU_Template_V.1.2" xfId="3" xr:uid="{00000000-0005-0000-0000-000003000000}"/>
    <cellStyle name="Normal_Book2 2" xfId="4" xr:uid="{57FBEFD2-0070-4225-B94F-ADAFF99AC0B6}"/>
    <cellStyle name="Normal_Book2 2 2" xfId="5" xr:uid="{20BBF36D-E44E-4B01-B21E-B69E90280FD5}"/>
    <cellStyle name="Normalny" xfId="0" builtinId="0"/>
  </cellStyles>
  <dxfs count="153"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22"/>
      </font>
      <fill>
        <patternFill>
          <bgColor indexed="60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52E52"/>
      <color rgb="FFBDA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19059</xdr:colOff>
      <xdr:row>1</xdr:row>
      <xdr:rowOff>19056</xdr:rowOff>
    </xdr:from>
    <xdr:to>
      <xdr:col>5</xdr:col>
      <xdr:colOff>119872</xdr:colOff>
      <xdr:row>5</xdr:row>
      <xdr:rowOff>37073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7A18699A-3449-4EDA-AF93-FA43A2C4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9" y="133356"/>
          <a:ext cx="3196438" cy="1037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EA10F-3864-446E-926B-A4705FA6F6DD}">
  <dimension ref="A1:M73"/>
  <sheetViews>
    <sheetView tabSelected="1" zoomScaleNormal="100" workbookViewId="0"/>
  </sheetViews>
  <sheetFormatPr defaultColWidth="0" defaultRowHeight="0" customHeight="1" zeroHeight="1"/>
  <cols>
    <col min="1" max="1" width="1.7109375" style="225" customWidth="1"/>
    <col min="2" max="2" width="14.28515625" style="35" customWidth="1"/>
    <col min="3" max="11" width="10.7109375" style="35" customWidth="1"/>
    <col min="12" max="12" width="5.140625" style="35" customWidth="1"/>
    <col min="13" max="13" width="2" style="225" customWidth="1"/>
    <col min="14" max="16384" width="9.140625" style="35" hidden="1"/>
  </cols>
  <sheetData>
    <row r="1" spans="2:12" ht="9" customHeight="1" thickBot="1"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2:12" ht="8.25" customHeight="1">
      <c r="B2" s="259"/>
      <c r="C2" s="260"/>
      <c r="D2" s="260"/>
      <c r="E2" s="260"/>
      <c r="F2" s="260"/>
      <c r="G2" s="36"/>
      <c r="H2" s="36"/>
      <c r="I2" s="36"/>
      <c r="J2" s="36"/>
      <c r="K2" s="36"/>
      <c r="L2" s="37"/>
    </row>
    <row r="3" spans="2:12" ht="24.6" customHeight="1">
      <c r="B3" s="38"/>
      <c r="C3" s="39"/>
      <c r="D3" s="39"/>
      <c r="E3" s="39"/>
      <c r="F3" s="40"/>
      <c r="G3" s="41"/>
      <c r="H3" s="42"/>
      <c r="I3" s="43"/>
      <c r="J3" s="43"/>
      <c r="K3" s="43"/>
      <c r="L3" s="44"/>
    </row>
    <row r="4" spans="2:12" ht="24.6" customHeight="1">
      <c r="B4" s="261"/>
      <c r="C4" s="262"/>
      <c r="D4" s="262"/>
      <c r="E4" s="262"/>
      <c r="F4" s="262"/>
      <c r="G4" s="262"/>
      <c r="H4" s="262"/>
      <c r="I4" s="262"/>
      <c r="J4" s="262"/>
      <c r="K4" s="262"/>
      <c r="L4" s="263"/>
    </row>
    <row r="5" spans="2:12" ht="24.6" customHeight="1"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44"/>
    </row>
    <row r="6" spans="2:12" ht="20.100000000000001" customHeight="1">
      <c r="B6" s="45"/>
      <c r="C6" s="230" t="s">
        <v>40</v>
      </c>
      <c r="D6" s="230"/>
      <c r="E6" s="230"/>
      <c r="F6" s="230"/>
      <c r="G6" s="231"/>
      <c r="H6" s="230"/>
      <c r="I6" s="230"/>
      <c r="J6" s="230"/>
      <c r="K6" s="46"/>
      <c r="L6" s="47"/>
    </row>
    <row r="7" spans="2:12" ht="20.100000000000001" customHeight="1">
      <c r="B7" s="45"/>
      <c r="C7" s="230" t="s">
        <v>52</v>
      </c>
      <c r="D7" s="230"/>
      <c r="E7" s="230"/>
      <c r="F7" s="230"/>
      <c r="G7" s="230"/>
      <c r="H7" s="230"/>
      <c r="I7" s="230"/>
      <c r="J7" s="230"/>
      <c r="K7" s="46"/>
      <c r="L7" s="47"/>
    </row>
    <row r="8" spans="2:12" ht="20.100000000000001" customHeight="1">
      <c r="B8" s="48"/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2:12" ht="20.100000000000001" customHeight="1">
      <c r="B9" s="266" t="s">
        <v>105</v>
      </c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2:12" ht="20.100000000000001" customHeight="1"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3"/>
    </row>
    <row r="11" spans="2:12" ht="25.15" customHeight="1">
      <c r="B11" s="54"/>
      <c r="C11" s="232" t="s">
        <v>99</v>
      </c>
      <c r="D11" s="55"/>
      <c r="E11" s="55"/>
      <c r="F11" s="55"/>
      <c r="G11" s="55"/>
      <c r="H11" s="55"/>
      <c r="I11" s="55"/>
      <c r="J11" s="55"/>
      <c r="K11" s="55"/>
      <c r="L11" s="56"/>
    </row>
    <row r="12" spans="2:12" ht="25.15" customHeight="1">
      <c r="B12" s="57"/>
      <c r="C12" s="269" t="s">
        <v>100</v>
      </c>
      <c r="D12" s="269"/>
      <c r="E12" s="269"/>
      <c r="F12" s="269"/>
      <c r="G12" s="269"/>
      <c r="H12" s="269"/>
      <c r="I12" s="269"/>
      <c r="J12" s="269"/>
      <c r="K12" s="269"/>
      <c r="L12" s="56"/>
    </row>
    <row r="13" spans="2:12" ht="25.15" customHeight="1">
      <c r="B13" s="57"/>
      <c r="C13" s="233" t="s">
        <v>106</v>
      </c>
      <c r="D13" s="58"/>
      <c r="E13" s="58"/>
      <c r="F13" s="58"/>
      <c r="G13" s="58"/>
      <c r="H13" s="58"/>
      <c r="I13" s="58"/>
      <c r="J13" s="58"/>
      <c r="K13" s="58"/>
      <c r="L13" s="59"/>
    </row>
    <row r="14" spans="2:12" ht="39" customHeight="1">
      <c r="B14" s="57"/>
      <c r="C14" s="258" t="s">
        <v>107</v>
      </c>
      <c r="D14" s="258"/>
      <c r="E14" s="258"/>
      <c r="F14" s="258"/>
      <c r="G14" s="258"/>
      <c r="H14" s="258"/>
      <c r="I14" s="258"/>
      <c r="J14" s="258"/>
      <c r="K14" s="258"/>
      <c r="L14" s="59"/>
    </row>
    <row r="15" spans="2:12" ht="20.100000000000001" customHeight="1"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2"/>
    </row>
    <row r="16" spans="2:12" ht="15" customHeight="1">
      <c r="B16" s="63"/>
      <c r="C16" s="226" t="s">
        <v>101</v>
      </c>
      <c r="D16" s="227"/>
      <c r="E16" s="227"/>
      <c r="F16" s="227"/>
      <c r="G16" s="64"/>
      <c r="H16" s="64"/>
      <c r="I16" s="65"/>
      <c r="J16" s="65"/>
      <c r="K16" s="65"/>
      <c r="L16" s="66"/>
    </row>
    <row r="17" spans="2:12" ht="15" customHeight="1">
      <c r="B17" s="63"/>
      <c r="C17" s="226" t="s">
        <v>102</v>
      </c>
      <c r="D17" s="227"/>
      <c r="E17" s="227"/>
      <c r="F17" s="227"/>
      <c r="G17" s="64"/>
      <c r="H17" s="64"/>
      <c r="I17" s="65"/>
      <c r="J17" s="65"/>
      <c r="K17" s="65"/>
      <c r="L17" s="66"/>
    </row>
    <row r="18" spans="2:12" ht="15" customHeight="1">
      <c r="B18" s="63"/>
      <c r="C18" s="226" t="s">
        <v>103</v>
      </c>
      <c r="D18" s="227"/>
      <c r="E18" s="227"/>
      <c r="F18" s="227"/>
      <c r="G18" s="64"/>
      <c r="H18" s="64"/>
      <c r="I18" s="65"/>
      <c r="J18" s="65"/>
      <c r="K18" s="65"/>
      <c r="L18" s="66"/>
    </row>
    <row r="19" spans="2:12" ht="15" customHeight="1">
      <c r="B19" s="63"/>
      <c r="C19" s="228" t="s">
        <v>104</v>
      </c>
      <c r="D19" s="229"/>
      <c r="E19" s="229"/>
      <c r="F19" s="64"/>
      <c r="G19" s="64"/>
      <c r="H19" s="64"/>
      <c r="I19" s="65"/>
      <c r="J19" s="65"/>
      <c r="K19" s="65"/>
      <c r="L19" s="66"/>
    </row>
    <row r="20" spans="2:12" ht="8.25" customHeight="1" thickBot="1"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9"/>
    </row>
    <row r="21" spans="2:12" s="225" customFormat="1" ht="7.5" customHeight="1"/>
    <row r="22" spans="2:12" ht="12" hidden="1" customHeight="1"/>
    <row r="23" spans="2:12" ht="12" hidden="1" customHeight="1"/>
    <row r="24" spans="2:12" ht="12" hidden="1" customHeight="1"/>
    <row r="25" spans="2:12" ht="12" hidden="1" customHeight="1"/>
    <row r="26" spans="2:12" ht="12" hidden="1" customHeight="1"/>
    <row r="27" spans="2:12" ht="12" hidden="1" customHeight="1"/>
    <row r="28" spans="2:12" ht="12" hidden="1" customHeight="1"/>
    <row r="29" spans="2:12" ht="12" hidden="1" customHeight="1"/>
    <row r="30" spans="2:12" ht="12" hidden="1" customHeight="1"/>
    <row r="31" spans="2:12" ht="12" hidden="1" customHeight="1"/>
    <row r="32" spans="2:12" ht="12" hidden="1" customHeight="1"/>
    <row r="33" ht="12" hidden="1" customHeight="1"/>
    <row r="34" ht="12" hidden="1" customHeight="1"/>
    <row r="35" ht="12" hidden="1" customHeight="1"/>
    <row r="36" ht="12" hidden="1" customHeight="1"/>
    <row r="37" ht="12" hidden="1" customHeight="1"/>
    <row r="38" ht="12" hidden="1" customHeight="1"/>
    <row r="39" ht="12" hidden="1" customHeight="1"/>
    <row r="40" ht="12" hidden="1" customHeight="1"/>
    <row r="41" ht="12" hidden="1" customHeight="1"/>
    <row r="42" ht="12" hidden="1" customHeight="1"/>
    <row r="43" ht="12" hidden="1" customHeight="1"/>
    <row r="44" ht="12" hidden="1" customHeight="1"/>
    <row r="45" ht="12" hidden="1" customHeight="1"/>
    <row r="46" ht="12" hidden="1" customHeight="1"/>
    <row r="47" ht="12" hidden="1" customHeight="1"/>
    <row r="48" ht="12" hidden="1" customHeight="1"/>
    <row r="49" ht="12" hidden="1" customHeight="1"/>
    <row r="50" ht="12" hidden="1" customHeight="1"/>
    <row r="51" ht="12" hidden="1" customHeight="1"/>
    <row r="52" ht="12" hidden="1" customHeight="1"/>
    <row r="53" ht="12" hidden="1" customHeight="1"/>
    <row r="54" ht="12" hidden="1" customHeight="1"/>
    <row r="55" ht="12" hidden="1" customHeight="1"/>
    <row r="56" ht="12" hidden="1" customHeight="1"/>
    <row r="57" ht="12" hidden="1" customHeight="1"/>
    <row r="58" ht="12" hidden="1" customHeight="1"/>
    <row r="59" ht="12" hidden="1" customHeight="1"/>
    <row r="60" ht="12" hidden="1" customHeight="1"/>
    <row r="61" ht="12" hidden="1" customHeight="1"/>
    <row r="62" ht="12" hidden="1" customHeight="1"/>
    <row r="63" ht="12" hidden="1" customHeight="1"/>
    <row r="64" ht="12" hidden="1" customHeight="1"/>
    <row r="65" ht="12" hidden="1" customHeight="1"/>
    <row r="66" ht="12" hidden="1" customHeight="1"/>
    <row r="67" ht="12" hidden="1" customHeight="1"/>
    <row r="68" ht="12" hidden="1" customHeight="1"/>
    <row r="69" ht="12" hidden="1" customHeight="1"/>
    <row r="70" ht="12" hidden="1" customHeight="1"/>
    <row r="71" ht="12" hidden="1" customHeight="1"/>
    <row r="72" ht="12" hidden="1" customHeight="1"/>
    <row r="73" ht="12" hidden="1" customHeight="1"/>
  </sheetData>
  <mergeCells count="6">
    <mergeCell ref="C14:K14"/>
    <mergeCell ref="B2:F2"/>
    <mergeCell ref="B4:L4"/>
    <mergeCell ref="B5:K5"/>
    <mergeCell ref="B9:L9"/>
    <mergeCell ref="C12:K12"/>
  </mergeCells>
  <conditionalFormatting sqref="B4:L4">
    <cfRule type="expression" dxfId="152" priority="1" stopIfTrue="1">
      <formula>$B$4=""</formula>
    </cfRule>
    <cfRule type="expression" dxfId="151" priority="2" stopIfTrue="1">
      <formula>$B$4&lt;&gt;"&lt; REPORTING COUNTRY &gt;"</formula>
    </cfRule>
    <cfRule type="expression" dxfId="150" priority="3" stopIfTrue="1">
      <formula>$B$4="&lt; REPORTING COUNTRY &gt;"</formula>
    </cfRule>
  </conditionalFormatting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outlinePr summaryBelow="0" summaryRight="0"/>
  </sheetPr>
  <dimension ref="B1:AC129"/>
  <sheetViews>
    <sheetView showGridLines="0" zoomScale="70" zoomScaleNormal="70" zoomScaleSheetLayoutView="70" workbookViewId="0">
      <pane xSplit="3" ySplit="8" topLeftCell="D9" activePane="bottomRight" state="frozen"/>
      <selection pane="topRight"/>
      <selection pane="bottomLeft"/>
      <selection pane="bottomRight" activeCell="D9" sqref="D9"/>
    </sheetView>
  </sheetViews>
  <sheetFormatPr defaultColWidth="0" defaultRowHeight="12" zeroHeight="1"/>
  <cols>
    <col min="1" max="2" width="1.7109375" style="140" customWidth="1"/>
    <col min="3" max="3" width="79.85546875" style="140" customWidth="1"/>
    <col min="4" max="12" width="10.7109375" style="140" customWidth="1"/>
    <col min="13" max="13" width="10.7109375" style="141" customWidth="1"/>
    <col min="14" max="14" width="1.7109375" style="140" customWidth="1"/>
    <col min="15" max="15" width="0" style="140" hidden="1" customWidth="1"/>
    <col min="16" max="16" width="9.140625" style="140" hidden="1" customWidth="1"/>
    <col min="17" max="27" width="0" style="140" hidden="1" customWidth="1"/>
    <col min="28" max="29" width="9.140625" style="140" hidden="1" customWidth="1"/>
    <col min="30" max="16384" width="0" style="140" hidden="1"/>
  </cols>
  <sheetData>
    <row r="1" spans="2:14" s="100" customFormat="1" ht="20.100000000000001" customHeight="1">
      <c r="B1" s="96" t="s">
        <v>79</v>
      </c>
      <c r="C1" s="97"/>
      <c r="D1" s="98"/>
      <c r="E1" s="98"/>
      <c r="F1" s="98"/>
      <c r="G1" s="98"/>
      <c r="H1" s="98"/>
      <c r="I1" s="98"/>
      <c r="J1" s="98"/>
      <c r="K1" s="98"/>
      <c r="L1" s="98"/>
      <c r="M1" s="99"/>
      <c r="N1" s="98"/>
    </row>
    <row r="2" spans="2:14" s="100" customFormat="1" ht="20.100000000000001" customHeight="1">
      <c r="B2" s="101"/>
      <c r="C2" s="270" t="s">
        <v>48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102"/>
    </row>
    <row r="3" spans="2:14" s="100" customFormat="1" ht="20.100000000000001" customHeight="1">
      <c r="C3" s="270" t="s">
        <v>108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102"/>
    </row>
    <row r="4" spans="2:14" s="100" customFormat="1" ht="20.100000000000001" customHeight="1">
      <c r="C4" s="270" t="s">
        <v>94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103"/>
    </row>
    <row r="5" spans="2:14" s="100" customFormat="1" ht="20.100000000000001" customHeight="1">
      <c r="C5" s="270" t="s">
        <v>80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104"/>
    </row>
    <row r="6" spans="2:14" s="100" customFormat="1" ht="39.950000000000003" customHeight="1">
      <c r="D6" s="275" t="s">
        <v>67</v>
      </c>
      <c r="E6" s="276"/>
      <c r="F6" s="276"/>
      <c r="G6" s="276"/>
      <c r="H6" s="276"/>
      <c r="I6" s="276"/>
      <c r="J6" s="276"/>
      <c r="K6" s="276"/>
      <c r="L6" s="276"/>
      <c r="M6" s="276"/>
      <c r="N6" s="98"/>
    </row>
    <row r="7" spans="2:14" s="106" customFormat="1" ht="27.95" customHeight="1">
      <c r="B7" s="234"/>
      <c r="C7" s="277" t="s">
        <v>0</v>
      </c>
      <c r="D7" s="272" t="s">
        <v>117</v>
      </c>
      <c r="E7" s="273"/>
      <c r="F7" s="273"/>
      <c r="G7" s="273"/>
      <c r="H7" s="273"/>
      <c r="I7" s="273"/>
      <c r="J7" s="273"/>
      <c r="K7" s="273"/>
      <c r="L7" s="273"/>
      <c r="M7" s="274"/>
      <c r="N7" s="105"/>
    </row>
    <row r="8" spans="2:14" s="106" customFormat="1" ht="27.95" customHeight="1">
      <c r="B8" s="234"/>
      <c r="C8" s="278"/>
      <c r="D8" s="243" t="s">
        <v>6</v>
      </c>
      <c r="E8" s="244" t="s">
        <v>5</v>
      </c>
      <c r="F8" s="244" t="s">
        <v>4</v>
      </c>
      <c r="G8" s="244" t="s">
        <v>18</v>
      </c>
      <c r="H8" s="244" t="s">
        <v>3</v>
      </c>
      <c r="I8" s="244" t="s">
        <v>2</v>
      </c>
      <c r="J8" s="244" t="s">
        <v>21</v>
      </c>
      <c r="K8" s="244" t="s">
        <v>1</v>
      </c>
      <c r="L8" s="245" t="s">
        <v>76</v>
      </c>
      <c r="M8" s="246" t="s">
        <v>7</v>
      </c>
      <c r="N8" s="107"/>
    </row>
    <row r="9" spans="2:14" s="110" customFormat="1" ht="30" customHeight="1">
      <c r="B9" s="129"/>
      <c r="C9" s="130" t="s">
        <v>69</v>
      </c>
      <c r="D9" s="108"/>
      <c r="E9" s="108"/>
      <c r="F9" s="108"/>
      <c r="G9" s="108"/>
      <c r="H9" s="108"/>
      <c r="I9" s="108"/>
      <c r="J9" s="108"/>
      <c r="K9" s="108"/>
      <c r="L9" s="108"/>
      <c r="M9" s="122"/>
      <c r="N9" s="109"/>
    </row>
    <row r="10" spans="2:14" s="106" customFormat="1" ht="17.100000000000001" customHeight="1">
      <c r="B10" s="111"/>
      <c r="C10" s="112" t="s">
        <v>9</v>
      </c>
      <c r="D10" s="186">
        <v>0</v>
      </c>
      <c r="E10" s="186">
        <v>3.0139673959563504</v>
      </c>
      <c r="F10" s="186">
        <v>55.078970459999979</v>
      </c>
      <c r="G10" s="186">
        <v>11835.112128743907</v>
      </c>
      <c r="H10" s="186">
        <v>13.124960720000001</v>
      </c>
      <c r="I10" s="186">
        <v>5.2801000000000001E-2</v>
      </c>
      <c r="J10" s="186">
        <v>0.91017300000000001</v>
      </c>
      <c r="K10" s="186">
        <v>4699.7498967499996</v>
      </c>
      <c r="L10" s="186">
        <v>26.59334457733754</v>
      </c>
      <c r="M10" s="186">
        <f>+SUM(D10:L10)</f>
        <v>16633.636242647201</v>
      </c>
      <c r="N10" s="113"/>
    </row>
    <row r="11" spans="2:14" s="106" customFormat="1" ht="17.100000000000001" customHeight="1">
      <c r="B11" s="114"/>
      <c r="C11" s="115" t="s">
        <v>46</v>
      </c>
      <c r="D11" s="186">
        <v>0</v>
      </c>
      <c r="E11" s="186">
        <v>1.2784823279781752</v>
      </c>
      <c r="F11" s="186">
        <v>8.4023090000000007</v>
      </c>
      <c r="G11" s="186">
        <v>2040.5958220779962</v>
      </c>
      <c r="H11" s="186">
        <v>0</v>
      </c>
      <c r="I11" s="186">
        <v>0</v>
      </c>
      <c r="J11" s="186">
        <v>0</v>
      </c>
      <c r="K11" s="186">
        <v>1086.4432079999999</v>
      </c>
      <c r="L11" s="186">
        <v>4.2551402936689504</v>
      </c>
      <c r="M11" s="186">
        <f t="shared" ref="M11:M87" si="0">+SUM(D11:L11)</f>
        <v>3140.9749616996432</v>
      </c>
      <c r="N11" s="113"/>
    </row>
    <row r="12" spans="2:14" s="106" customFormat="1" ht="17.100000000000001" customHeight="1">
      <c r="B12" s="114"/>
      <c r="C12" s="115" t="s">
        <v>47</v>
      </c>
      <c r="D12" s="186">
        <v>0</v>
      </c>
      <c r="E12" s="186">
        <v>1.735485067978175</v>
      </c>
      <c r="F12" s="186">
        <v>46.676661459999977</v>
      </c>
      <c r="G12" s="186">
        <v>9794.5163066659115</v>
      </c>
      <c r="H12" s="186">
        <v>13.124960720000001</v>
      </c>
      <c r="I12" s="186">
        <v>5.2801000000000001E-2</v>
      </c>
      <c r="J12" s="186">
        <v>0.91017300000000001</v>
      </c>
      <c r="K12" s="186">
        <v>3613.3066887499999</v>
      </c>
      <c r="L12" s="186">
        <v>22.338204283668588</v>
      </c>
      <c r="M12" s="186">
        <f t="shared" si="0"/>
        <v>13492.661280947561</v>
      </c>
      <c r="N12" s="113"/>
    </row>
    <row r="13" spans="2:14" s="106" customFormat="1" ht="30" customHeight="1">
      <c r="B13" s="111"/>
      <c r="C13" s="112" t="s">
        <v>10</v>
      </c>
      <c r="D13" s="186">
        <v>20.469189663018003</v>
      </c>
      <c r="E13" s="186">
        <v>143.20963791058421</v>
      </c>
      <c r="F13" s="186">
        <v>116.942481324323</v>
      </c>
      <c r="G13" s="186">
        <v>4094.7104789274872</v>
      </c>
      <c r="H13" s="186">
        <v>280.57622255033505</v>
      </c>
      <c r="I13" s="186">
        <v>28.712873779999995</v>
      </c>
      <c r="J13" s="186">
        <v>45.915852622709018</v>
      </c>
      <c r="K13" s="186">
        <v>3662.1122036499992</v>
      </c>
      <c r="L13" s="186">
        <v>538.68711681377192</v>
      </c>
      <c r="M13" s="186">
        <f t="shared" si="0"/>
        <v>8931.3360572422262</v>
      </c>
      <c r="N13" s="113"/>
    </row>
    <row r="14" spans="2:14" s="106" customFormat="1" ht="17.100000000000001" customHeight="1">
      <c r="B14" s="111"/>
      <c r="C14" s="115" t="s">
        <v>46</v>
      </c>
      <c r="D14" s="186">
        <v>20.469189663018003</v>
      </c>
      <c r="E14" s="186">
        <v>143.20963791058421</v>
      </c>
      <c r="F14" s="186">
        <v>116.94147059432299</v>
      </c>
      <c r="G14" s="186">
        <v>2658.967626151727</v>
      </c>
      <c r="H14" s="186">
        <v>279.66414156033505</v>
      </c>
      <c r="I14" s="186">
        <v>28.712873779999995</v>
      </c>
      <c r="J14" s="186">
        <v>45.915852622709018</v>
      </c>
      <c r="K14" s="186">
        <v>3119.6340229799989</v>
      </c>
      <c r="L14" s="186">
        <v>538.68563170377195</v>
      </c>
      <c r="M14" s="186">
        <f t="shared" si="0"/>
        <v>6952.2004469664671</v>
      </c>
      <c r="N14" s="113"/>
    </row>
    <row r="15" spans="2:14" s="106" customFormat="1" ht="17.100000000000001" customHeight="1">
      <c r="B15" s="111"/>
      <c r="C15" s="115" t="s">
        <v>47</v>
      </c>
      <c r="D15" s="186">
        <v>0</v>
      </c>
      <c r="E15" s="186">
        <v>0</v>
      </c>
      <c r="F15" s="186">
        <v>1.01073E-3</v>
      </c>
      <c r="G15" s="186">
        <v>1435.7428527757602</v>
      </c>
      <c r="H15" s="186">
        <v>0.91208098999999998</v>
      </c>
      <c r="I15" s="186">
        <v>0</v>
      </c>
      <c r="J15" s="186">
        <v>0</v>
      </c>
      <c r="K15" s="186">
        <v>542.47818067000003</v>
      </c>
      <c r="L15" s="186">
        <v>1.48511E-3</v>
      </c>
      <c r="M15" s="186">
        <f t="shared" si="0"/>
        <v>1979.1356102757602</v>
      </c>
      <c r="N15" s="113"/>
    </row>
    <row r="16" spans="2:14" s="110" customFormat="1" ht="30" customHeight="1">
      <c r="B16" s="116"/>
      <c r="C16" s="117" t="s">
        <v>63</v>
      </c>
      <c r="D16" s="187">
        <v>0</v>
      </c>
      <c r="E16" s="187">
        <v>2.3366999999999999E-2</v>
      </c>
      <c r="F16" s="187">
        <v>13.34241287</v>
      </c>
      <c r="G16" s="187">
        <v>1422.4818218691089</v>
      </c>
      <c r="H16" s="187">
        <v>7.650449609999999</v>
      </c>
      <c r="I16" s="187">
        <v>0</v>
      </c>
      <c r="J16" s="187">
        <v>1.8514702000000001</v>
      </c>
      <c r="K16" s="187">
        <v>493.63705701999993</v>
      </c>
      <c r="L16" s="187">
        <v>2.643167</v>
      </c>
      <c r="M16" s="187">
        <f t="shared" si="0"/>
        <v>1941.6297455691088</v>
      </c>
      <c r="N16" s="118"/>
    </row>
    <row r="17" spans="2:14" s="106" customFormat="1" ht="17.100000000000001" customHeight="1">
      <c r="B17" s="114"/>
      <c r="C17" s="115" t="s">
        <v>51</v>
      </c>
      <c r="D17" s="186">
        <v>19.898388455385003</v>
      </c>
      <c r="E17" s="186">
        <v>139.80423675597822</v>
      </c>
      <c r="F17" s="186">
        <v>67.952328424049995</v>
      </c>
      <c r="G17" s="186">
        <v>1750.6673302980491</v>
      </c>
      <c r="H17" s="186">
        <v>138.62705969415197</v>
      </c>
      <c r="I17" s="186">
        <v>28.56192162</v>
      </c>
      <c r="J17" s="186">
        <v>22.313451586787004</v>
      </c>
      <c r="K17" s="186">
        <v>2744.8599289699996</v>
      </c>
      <c r="L17" s="186">
        <v>440.40133690543377</v>
      </c>
      <c r="M17" s="186">
        <f t="shared" si="0"/>
        <v>5353.0859827098338</v>
      </c>
      <c r="N17" s="113"/>
    </row>
    <row r="18" spans="2:14" s="106" customFormat="1" ht="17.100000000000001" customHeight="1">
      <c r="B18" s="114"/>
      <c r="C18" s="115" t="s">
        <v>78</v>
      </c>
      <c r="D18" s="186">
        <v>0</v>
      </c>
      <c r="E18" s="186">
        <v>0.12059012</v>
      </c>
      <c r="F18" s="186">
        <v>5.0108575499999999</v>
      </c>
      <c r="G18" s="186">
        <v>79.803641859999999</v>
      </c>
      <c r="H18" s="186">
        <v>12.214869539999999</v>
      </c>
      <c r="I18" s="186">
        <v>0.14414085999999998</v>
      </c>
      <c r="J18" s="186">
        <v>1.8382527099999999</v>
      </c>
      <c r="K18" s="186">
        <v>48.078243450000002</v>
      </c>
      <c r="L18" s="186">
        <v>13.22053932</v>
      </c>
      <c r="M18" s="186">
        <f t="shared" si="0"/>
        <v>160.43113541</v>
      </c>
      <c r="N18" s="113"/>
    </row>
    <row r="19" spans="2:14" s="106" customFormat="1" ht="17.100000000000001" customHeight="1">
      <c r="B19" s="114"/>
      <c r="C19" s="115" t="s">
        <v>64</v>
      </c>
      <c r="D19" s="186">
        <v>0</v>
      </c>
      <c r="E19" s="186">
        <v>0</v>
      </c>
      <c r="F19" s="186">
        <v>0</v>
      </c>
      <c r="G19" s="186">
        <v>4.6251E-2</v>
      </c>
      <c r="H19" s="186">
        <v>0</v>
      </c>
      <c r="I19" s="186">
        <v>0</v>
      </c>
      <c r="J19" s="186">
        <v>0</v>
      </c>
      <c r="K19" s="186">
        <v>0.15</v>
      </c>
      <c r="L19" s="186">
        <v>0</v>
      </c>
      <c r="M19" s="186">
        <f t="shared" si="0"/>
        <v>0.19625100000000001</v>
      </c>
      <c r="N19" s="113"/>
    </row>
    <row r="20" spans="2:14" s="106" customFormat="1" ht="16.5" customHeight="1">
      <c r="B20" s="114"/>
      <c r="C20" s="119" t="s">
        <v>42</v>
      </c>
      <c r="D20" s="186">
        <v>0.57080120763300002</v>
      </c>
      <c r="E20" s="186">
        <v>3.2614440346060003</v>
      </c>
      <c r="F20" s="186">
        <v>30.636882480272998</v>
      </c>
      <c r="G20" s="186">
        <v>841.71143380033118</v>
      </c>
      <c r="H20" s="186">
        <v>122.08384370618302</v>
      </c>
      <c r="I20" s="186">
        <v>6.8113000000000002E-3</v>
      </c>
      <c r="J20" s="186">
        <v>19.912678125922</v>
      </c>
      <c r="K20" s="186">
        <v>375.38697445000014</v>
      </c>
      <c r="L20" s="186">
        <v>82.422073380973998</v>
      </c>
      <c r="M20" s="186">
        <f>+SUM(D20:L20)</f>
        <v>1475.9929424859222</v>
      </c>
      <c r="N20" s="113"/>
    </row>
    <row r="21" spans="2:14" s="106" customFormat="1" ht="17.100000000000001" customHeight="1">
      <c r="B21" s="114"/>
      <c r="C21" s="119" t="s">
        <v>68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f t="shared" si="0"/>
        <v>0</v>
      </c>
      <c r="N21" s="113"/>
    </row>
    <row r="22" spans="2:14" s="110" customFormat="1" ht="24.95" customHeight="1">
      <c r="B22" s="116"/>
      <c r="C22" s="120" t="s">
        <v>11</v>
      </c>
      <c r="D22" s="187">
        <v>17.032623001751002</v>
      </c>
      <c r="E22" s="187">
        <v>49.823481843680007</v>
      </c>
      <c r="F22" s="187">
        <v>210.34854438787713</v>
      </c>
      <c r="G22" s="187">
        <v>17215.87277337132</v>
      </c>
      <c r="H22" s="187">
        <v>466.22091426122859</v>
      </c>
      <c r="I22" s="187">
        <v>39.625660814716319</v>
      </c>
      <c r="J22" s="187">
        <v>127.61276790643514</v>
      </c>
      <c r="K22" s="187">
        <v>6236.7529345999719</v>
      </c>
      <c r="L22" s="187">
        <v>746.35727963791737</v>
      </c>
      <c r="M22" s="187">
        <f t="shared" si="0"/>
        <v>25109.646979824895</v>
      </c>
      <c r="N22" s="118"/>
    </row>
    <row r="23" spans="2:14" s="124" customFormat="1" ht="17.100000000000001" customHeight="1">
      <c r="B23" s="121"/>
      <c r="C23" s="115" t="s">
        <v>46</v>
      </c>
      <c r="D23" s="186">
        <v>16.871762001751001</v>
      </c>
      <c r="E23" s="186">
        <v>49.661890843680006</v>
      </c>
      <c r="F23" s="186">
        <v>202.22673822787712</v>
      </c>
      <c r="G23" s="186">
        <v>16354.558126795037</v>
      </c>
      <c r="H23" s="186">
        <v>459.27556892122857</v>
      </c>
      <c r="I23" s="186">
        <v>39.562166094716318</v>
      </c>
      <c r="J23" s="186">
        <v>125.59159130643513</v>
      </c>
      <c r="K23" s="186">
        <v>6117.6164364399719</v>
      </c>
      <c r="L23" s="186">
        <v>736.65513928791734</v>
      </c>
      <c r="M23" s="186">
        <f t="shared" si="0"/>
        <v>24102.019419918615</v>
      </c>
      <c r="N23" s="123"/>
    </row>
    <row r="24" spans="2:14" s="106" customFormat="1" ht="17.100000000000001" customHeight="1">
      <c r="B24" s="114"/>
      <c r="C24" s="115" t="s">
        <v>47</v>
      </c>
      <c r="D24" s="186">
        <v>0.160861</v>
      </c>
      <c r="E24" s="186">
        <v>0.16159100000000001</v>
      </c>
      <c r="F24" s="186">
        <v>8.1218061599999984</v>
      </c>
      <c r="G24" s="186">
        <v>861.3146465762851</v>
      </c>
      <c r="H24" s="186">
        <v>6.9453453400000011</v>
      </c>
      <c r="I24" s="186">
        <v>6.3494719999999991E-2</v>
      </c>
      <c r="J24" s="186">
        <v>2.0211766</v>
      </c>
      <c r="K24" s="186">
        <v>119.13649816</v>
      </c>
      <c r="L24" s="186">
        <v>9.7021403500000076</v>
      </c>
      <c r="M24" s="186">
        <f t="shared" si="0"/>
        <v>1007.6275599062851</v>
      </c>
      <c r="N24" s="113"/>
    </row>
    <row r="25" spans="2:14" s="110" customFormat="1" ht="30" customHeight="1">
      <c r="B25" s="125"/>
      <c r="C25" s="120" t="s">
        <v>43</v>
      </c>
      <c r="D25" s="187">
        <f>+SUM(D22,D13,D10)</f>
        <v>37.501812664769005</v>
      </c>
      <c r="E25" s="187">
        <f t="shared" ref="E25:L25" si="1">+SUM(E22,E13,E10)</f>
        <v>196.04708715022056</v>
      </c>
      <c r="F25" s="187">
        <f t="shared" si="1"/>
        <v>382.3699961722001</v>
      </c>
      <c r="G25" s="187">
        <f t="shared" si="1"/>
        <v>33145.695381042715</v>
      </c>
      <c r="H25" s="187">
        <f t="shared" si="1"/>
        <v>759.92209753156362</v>
      </c>
      <c r="I25" s="187">
        <f t="shared" si="1"/>
        <v>68.391335594716324</v>
      </c>
      <c r="J25" s="187">
        <f t="shared" si="1"/>
        <v>174.43879352914414</v>
      </c>
      <c r="K25" s="187">
        <f t="shared" si="1"/>
        <v>14598.61503499997</v>
      </c>
      <c r="L25" s="187">
        <f t="shared" si="1"/>
        <v>1311.637741029027</v>
      </c>
      <c r="M25" s="187">
        <f t="shared" si="0"/>
        <v>50674.61927971433</v>
      </c>
      <c r="N25" s="118"/>
    </row>
    <row r="26" spans="2:14" s="124" customFormat="1" ht="17.100000000000001" customHeight="1">
      <c r="B26" s="121"/>
      <c r="C26" s="126" t="s">
        <v>91</v>
      </c>
      <c r="D26" s="188">
        <v>0</v>
      </c>
      <c r="E26" s="188">
        <v>0</v>
      </c>
      <c r="F26" s="188">
        <v>0</v>
      </c>
      <c r="G26" s="188">
        <v>0</v>
      </c>
      <c r="H26" s="188">
        <v>0</v>
      </c>
      <c r="I26" s="188">
        <v>0</v>
      </c>
      <c r="J26" s="188">
        <v>0</v>
      </c>
      <c r="K26" s="188">
        <v>0</v>
      </c>
      <c r="L26" s="188">
        <v>0</v>
      </c>
      <c r="M26" s="188">
        <f t="shared" si="0"/>
        <v>0</v>
      </c>
      <c r="N26" s="123"/>
    </row>
    <row r="27" spans="2:14" s="124" customFormat="1" ht="17.100000000000001" customHeight="1">
      <c r="B27" s="121"/>
      <c r="C27" s="126" t="s">
        <v>92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f t="shared" si="0"/>
        <v>0</v>
      </c>
      <c r="N27" s="123"/>
    </row>
    <row r="28" spans="2:14" s="124" customFormat="1" ht="17.100000000000001" customHeight="1">
      <c r="B28" s="127"/>
      <c r="C28" s="128" t="s">
        <v>73</v>
      </c>
      <c r="D28" s="188">
        <v>11.684410436350998</v>
      </c>
      <c r="E28" s="188">
        <v>40.947599582824004</v>
      </c>
      <c r="F28" s="188">
        <v>161.240185786739</v>
      </c>
      <c r="G28" s="188">
        <v>3308.4909470234552</v>
      </c>
      <c r="H28" s="188">
        <v>213.10412876474396</v>
      </c>
      <c r="I28" s="188">
        <v>28.356483654712001</v>
      </c>
      <c r="J28" s="188">
        <v>65.30812096985899</v>
      </c>
      <c r="K28" s="188">
        <v>1401.6844952500007</v>
      </c>
      <c r="L28" s="188">
        <v>198.15560431217273</v>
      </c>
      <c r="M28" s="188">
        <f>+SUM(D28:L28)</f>
        <v>5428.971975780858</v>
      </c>
      <c r="N28" s="123"/>
    </row>
    <row r="29" spans="2:14" s="110" customFormat="1" ht="30" customHeight="1">
      <c r="B29" s="129"/>
      <c r="C29" s="130" t="s">
        <v>70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31"/>
    </row>
    <row r="30" spans="2:14" s="106" customFormat="1" ht="17.100000000000001" customHeight="1">
      <c r="B30" s="111"/>
      <c r="C30" s="112" t="s">
        <v>9</v>
      </c>
      <c r="D30" s="186">
        <v>0</v>
      </c>
      <c r="E30" s="186">
        <v>3.4884900000000003E-2</v>
      </c>
      <c r="F30" s="186">
        <v>6.6095496383957926</v>
      </c>
      <c r="G30" s="186">
        <v>333.91343889718559</v>
      </c>
      <c r="H30" s="186">
        <v>7.9850213700000001</v>
      </c>
      <c r="I30" s="186">
        <v>0</v>
      </c>
      <c r="J30" s="186">
        <v>0.27945452000000004</v>
      </c>
      <c r="K30" s="186">
        <v>215.229679</v>
      </c>
      <c r="L30" s="186">
        <v>0.72451684999999988</v>
      </c>
      <c r="M30" s="186">
        <f t="shared" si="0"/>
        <v>564.77654517558142</v>
      </c>
      <c r="N30" s="113"/>
    </row>
    <row r="31" spans="2:14" s="106" customFormat="1" ht="17.100000000000001" customHeight="1">
      <c r="B31" s="114"/>
      <c r="C31" s="115" t="s">
        <v>46</v>
      </c>
      <c r="D31" s="186">
        <v>0</v>
      </c>
      <c r="E31" s="186">
        <v>0</v>
      </c>
      <c r="F31" s="186">
        <v>0</v>
      </c>
      <c r="G31" s="186">
        <v>39.692574498592805</v>
      </c>
      <c r="H31" s="186">
        <v>0</v>
      </c>
      <c r="I31" s="186">
        <v>0</v>
      </c>
      <c r="J31" s="186">
        <v>0</v>
      </c>
      <c r="K31" s="186">
        <v>0.45700000000000002</v>
      </c>
      <c r="L31" s="186">
        <v>0</v>
      </c>
      <c r="M31" s="186">
        <f t="shared" si="0"/>
        <v>40.149574498592806</v>
      </c>
      <c r="N31" s="113"/>
    </row>
    <row r="32" spans="2:14" s="106" customFormat="1" ht="17.100000000000001" customHeight="1">
      <c r="B32" s="114"/>
      <c r="C32" s="115" t="s">
        <v>47</v>
      </c>
      <c r="D32" s="186">
        <v>0</v>
      </c>
      <c r="E32" s="186">
        <v>3.4884900000000003E-2</v>
      </c>
      <c r="F32" s="186">
        <v>6.6095496383957926</v>
      </c>
      <c r="G32" s="186">
        <v>294.22086439859277</v>
      </c>
      <c r="H32" s="186">
        <v>7.9850213700000001</v>
      </c>
      <c r="I32" s="186">
        <v>0</v>
      </c>
      <c r="J32" s="186">
        <v>0.27945452000000004</v>
      </c>
      <c r="K32" s="186">
        <v>214.77267900000001</v>
      </c>
      <c r="L32" s="186">
        <v>0.72451684999999988</v>
      </c>
      <c r="M32" s="186">
        <f t="shared" si="0"/>
        <v>524.62697067698855</v>
      </c>
      <c r="N32" s="113"/>
    </row>
    <row r="33" spans="2:14" s="106" customFormat="1" ht="30" customHeight="1">
      <c r="B33" s="111"/>
      <c r="C33" s="112" t="s">
        <v>10</v>
      </c>
      <c r="D33" s="186">
        <v>16.914538759999996</v>
      </c>
      <c r="E33" s="186">
        <v>173.38234064</v>
      </c>
      <c r="F33" s="186">
        <v>58.132030399999998</v>
      </c>
      <c r="G33" s="186">
        <v>1391.1253374040034</v>
      </c>
      <c r="H33" s="186">
        <v>105.249401503</v>
      </c>
      <c r="I33" s="186">
        <v>22.545029060000001</v>
      </c>
      <c r="J33" s="186">
        <v>19.583313070000003</v>
      </c>
      <c r="K33" s="186">
        <v>2474.0131502700001</v>
      </c>
      <c r="L33" s="186">
        <v>189.048912290402</v>
      </c>
      <c r="M33" s="186">
        <f t="shared" si="0"/>
        <v>4449.994053397405</v>
      </c>
      <c r="N33" s="113"/>
    </row>
    <row r="34" spans="2:14" s="106" customFormat="1" ht="17.100000000000001" customHeight="1">
      <c r="B34" s="111"/>
      <c r="C34" s="115" t="s">
        <v>46</v>
      </c>
      <c r="D34" s="186">
        <v>16.914538759999996</v>
      </c>
      <c r="E34" s="186">
        <v>173.38234064</v>
      </c>
      <c r="F34" s="186">
        <v>58.100283399999995</v>
      </c>
      <c r="G34" s="186">
        <v>1380.7958824040034</v>
      </c>
      <c r="H34" s="186">
        <v>105.184088503</v>
      </c>
      <c r="I34" s="186">
        <v>22.545029060000001</v>
      </c>
      <c r="J34" s="186">
        <v>19.583313070000003</v>
      </c>
      <c r="K34" s="186">
        <v>2471.3583872700001</v>
      </c>
      <c r="L34" s="186">
        <v>189.048912290402</v>
      </c>
      <c r="M34" s="186">
        <f t="shared" si="0"/>
        <v>4436.9127753974053</v>
      </c>
      <c r="N34" s="113"/>
    </row>
    <row r="35" spans="2:14" s="106" customFormat="1" ht="17.100000000000001" customHeight="1">
      <c r="B35" s="111"/>
      <c r="C35" s="115" t="s">
        <v>47</v>
      </c>
      <c r="D35" s="186">
        <v>0</v>
      </c>
      <c r="E35" s="186">
        <v>0</v>
      </c>
      <c r="F35" s="186">
        <v>3.1746999999999997E-2</v>
      </c>
      <c r="G35" s="186">
        <v>10.329454999999999</v>
      </c>
      <c r="H35" s="186">
        <v>6.531300000000001E-2</v>
      </c>
      <c r="I35" s="186">
        <v>0</v>
      </c>
      <c r="J35" s="186">
        <v>0</v>
      </c>
      <c r="K35" s="186">
        <v>2.654763</v>
      </c>
      <c r="L35" s="186">
        <v>0</v>
      </c>
      <c r="M35" s="186">
        <f t="shared" si="0"/>
        <v>13.081277999999998</v>
      </c>
      <c r="N35" s="113"/>
    </row>
    <row r="36" spans="2:14" s="110" customFormat="1" ht="30" customHeight="1">
      <c r="B36" s="116"/>
      <c r="C36" s="117" t="s">
        <v>63</v>
      </c>
      <c r="D36" s="187">
        <v>0</v>
      </c>
      <c r="E36" s="187">
        <v>0</v>
      </c>
      <c r="F36" s="187">
        <v>0</v>
      </c>
      <c r="G36" s="187">
        <v>10.919150999999999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6">
        <f t="shared" si="0"/>
        <v>10.919150999999999</v>
      </c>
      <c r="N36" s="118"/>
    </row>
    <row r="37" spans="2:14" s="106" customFormat="1" ht="17.100000000000001" customHeight="1">
      <c r="B37" s="114"/>
      <c r="C37" s="115" t="s">
        <v>51</v>
      </c>
      <c r="D37" s="186">
        <v>16.914538759999996</v>
      </c>
      <c r="E37" s="186">
        <v>173.21786764000001</v>
      </c>
      <c r="F37" s="186">
        <v>57.494157079999994</v>
      </c>
      <c r="G37" s="186">
        <v>1357.0091411298395</v>
      </c>
      <c r="H37" s="186">
        <v>95.983451269999989</v>
      </c>
      <c r="I37" s="186">
        <v>22.545029060000001</v>
      </c>
      <c r="J37" s="186">
        <v>19.32987327</v>
      </c>
      <c r="K37" s="186">
        <v>2465.6554502700001</v>
      </c>
      <c r="L37" s="186">
        <v>188.11073644040042</v>
      </c>
      <c r="M37" s="186">
        <f t="shared" si="0"/>
        <v>4396.2602449202395</v>
      </c>
      <c r="N37" s="113"/>
    </row>
    <row r="38" spans="2:14" s="106" customFormat="1" ht="17.100000000000001" customHeight="1">
      <c r="B38" s="114"/>
      <c r="C38" s="115" t="s">
        <v>78</v>
      </c>
      <c r="D38" s="186">
        <v>0</v>
      </c>
      <c r="E38" s="186">
        <v>0</v>
      </c>
      <c r="F38" s="186">
        <v>0</v>
      </c>
      <c r="G38" s="186">
        <v>1.61173243</v>
      </c>
      <c r="H38" s="186">
        <v>0</v>
      </c>
      <c r="I38" s="186">
        <v>0</v>
      </c>
      <c r="J38" s="186">
        <v>0</v>
      </c>
      <c r="K38" s="186">
        <v>0</v>
      </c>
      <c r="L38" s="186">
        <v>0</v>
      </c>
      <c r="M38" s="186">
        <f t="shared" si="0"/>
        <v>1.61173243</v>
      </c>
      <c r="N38" s="113"/>
    </row>
    <row r="39" spans="2:14" s="106" customFormat="1" ht="17.100000000000001" customHeight="1">
      <c r="B39" s="114"/>
      <c r="C39" s="115" t="s">
        <v>64</v>
      </c>
      <c r="D39" s="186">
        <v>0</v>
      </c>
      <c r="E39" s="186">
        <v>0</v>
      </c>
      <c r="F39" s="186">
        <v>0</v>
      </c>
      <c r="G39" s="186">
        <v>0</v>
      </c>
      <c r="H39" s="186">
        <v>0</v>
      </c>
      <c r="I39" s="186">
        <v>0</v>
      </c>
      <c r="J39" s="186">
        <v>0</v>
      </c>
      <c r="K39" s="186">
        <v>0</v>
      </c>
      <c r="L39" s="186">
        <v>0</v>
      </c>
      <c r="M39" s="186">
        <f t="shared" si="0"/>
        <v>0</v>
      </c>
      <c r="N39" s="113"/>
    </row>
    <row r="40" spans="2:14" s="106" customFormat="1" ht="17.100000000000001" customHeight="1">
      <c r="B40" s="114"/>
      <c r="C40" s="119" t="s">
        <v>42</v>
      </c>
      <c r="D40" s="186">
        <v>0</v>
      </c>
      <c r="E40" s="186">
        <v>0.16447300000000001</v>
      </c>
      <c r="F40" s="186">
        <v>0.63787331999999997</v>
      </c>
      <c r="G40" s="186">
        <v>21.585312844164001</v>
      </c>
      <c r="H40" s="186">
        <v>9.2659502330000016</v>
      </c>
      <c r="I40" s="186">
        <v>0</v>
      </c>
      <c r="J40" s="186">
        <v>0.25343979999999999</v>
      </c>
      <c r="K40" s="186">
        <v>8.3576999999999995</v>
      </c>
      <c r="L40" s="186">
        <v>0.93817584999999992</v>
      </c>
      <c r="M40" s="186">
        <f t="shared" si="0"/>
        <v>41.202925047164001</v>
      </c>
      <c r="N40" s="113"/>
    </row>
    <row r="41" spans="2:14" s="106" customFormat="1" ht="17.100000000000001" customHeight="1">
      <c r="B41" s="114"/>
      <c r="C41" s="119" t="s">
        <v>68</v>
      </c>
      <c r="D41" s="186"/>
      <c r="E41" s="186"/>
      <c r="F41" s="186"/>
      <c r="G41" s="186"/>
      <c r="H41" s="186"/>
      <c r="I41" s="186"/>
      <c r="J41" s="186"/>
      <c r="K41" s="186"/>
      <c r="L41" s="186"/>
      <c r="M41" s="186">
        <f>+SUM(D41:L41)</f>
        <v>0</v>
      </c>
      <c r="N41" s="113"/>
    </row>
    <row r="42" spans="2:14" s="110" customFormat="1" ht="24.95" customHeight="1">
      <c r="B42" s="116"/>
      <c r="C42" s="120" t="s">
        <v>11</v>
      </c>
      <c r="D42" s="187">
        <v>0.10596129</v>
      </c>
      <c r="E42" s="187">
        <v>0.55475116999999996</v>
      </c>
      <c r="F42" s="187">
        <v>29.162389658395796</v>
      </c>
      <c r="G42" s="187">
        <v>4445.1713158078755</v>
      </c>
      <c r="H42" s="187">
        <v>91.163086950000093</v>
      </c>
      <c r="I42" s="187">
        <v>5.1505166399999958</v>
      </c>
      <c r="J42" s="187">
        <v>5.6308242499999999</v>
      </c>
      <c r="K42" s="187">
        <v>3907.8510522099996</v>
      </c>
      <c r="L42" s="187">
        <v>161.21789572999978</v>
      </c>
      <c r="M42" s="187">
        <f>+SUM(D42:L42)</f>
        <v>8646.0077937062724</v>
      </c>
      <c r="N42" s="118"/>
    </row>
    <row r="43" spans="2:14" s="106" customFormat="1" ht="17.100000000000001" customHeight="1">
      <c r="B43" s="111"/>
      <c r="C43" s="115" t="s">
        <v>46</v>
      </c>
      <c r="D43" s="186">
        <v>0.10596129</v>
      </c>
      <c r="E43" s="186">
        <v>0.55475116999999996</v>
      </c>
      <c r="F43" s="186">
        <v>29.162389658395796</v>
      </c>
      <c r="G43" s="186">
        <v>4388.8526348078758</v>
      </c>
      <c r="H43" s="186">
        <v>90.631225950000086</v>
      </c>
      <c r="I43" s="186">
        <v>5.1505166399999958</v>
      </c>
      <c r="J43" s="186">
        <v>5.6308242499999999</v>
      </c>
      <c r="K43" s="186">
        <v>3874.2342592099994</v>
      </c>
      <c r="L43" s="186">
        <v>154.08377772999978</v>
      </c>
      <c r="M43" s="186">
        <f>+SUM(D43:L43)</f>
        <v>8548.4063407062713</v>
      </c>
      <c r="N43" s="113"/>
    </row>
    <row r="44" spans="2:14" s="106" customFormat="1" ht="17.100000000000001" customHeight="1">
      <c r="B44" s="114"/>
      <c r="C44" s="115" t="s">
        <v>47</v>
      </c>
      <c r="D44" s="186">
        <v>0</v>
      </c>
      <c r="E44" s="186">
        <v>0</v>
      </c>
      <c r="F44" s="186">
        <v>0</v>
      </c>
      <c r="G44" s="186">
        <v>56.318680999999998</v>
      </c>
      <c r="H44" s="186">
        <v>0.53186100000000003</v>
      </c>
      <c r="I44" s="186">
        <v>0</v>
      </c>
      <c r="J44" s="186">
        <v>0</v>
      </c>
      <c r="K44" s="186">
        <v>33.616793000000001</v>
      </c>
      <c r="L44" s="186">
        <v>7.134118</v>
      </c>
      <c r="M44" s="186">
        <f>+SUM(D44:L44)</f>
        <v>97.601452999999992</v>
      </c>
      <c r="N44" s="113"/>
    </row>
    <row r="45" spans="2:14" s="110" customFormat="1" ht="30" customHeight="1">
      <c r="B45" s="125"/>
      <c r="C45" s="120" t="s">
        <v>44</v>
      </c>
      <c r="D45" s="187">
        <f>+SUM(D42,D33,D30)</f>
        <v>17.020500049999995</v>
      </c>
      <c r="E45" s="187">
        <f t="shared" ref="E45:L45" si="2">+SUM(E42,E33,E30)</f>
        <v>173.97197671000001</v>
      </c>
      <c r="F45" s="187">
        <f t="shared" si="2"/>
        <v>93.903969696791577</v>
      </c>
      <c r="G45" s="187">
        <f t="shared" si="2"/>
        <v>6170.2100921090641</v>
      </c>
      <c r="H45" s="187">
        <f t="shared" si="2"/>
        <v>204.39750982300009</v>
      </c>
      <c r="I45" s="187">
        <f t="shared" si="2"/>
        <v>27.695545699999997</v>
      </c>
      <c r="J45" s="187">
        <f t="shared" si="2"/>
        <v>25.493591840000004</v>
      </c>
      <c r="K45" s="187">
        <f t="shared" si="2"/>
        <v>6597.0938814799993</v>
      </c>
      <c r="L45" s="187">
        <f t="shared" si="2"/>
        <v>350.99132487040174</v>
      </c>
      <c r="M45" s="187">
        <f t="shared" si="0"/>
        <v>13660.778392279257</v>
      </c>
      <c r="N45" s="118"/>
    </row>
    <row r="46" spans="2:14" s="124" customFormat="1" ht="17.100000000000001" customHeight="1">
      <c r="B46" s="121"/>
      <c r="C46" s="126" t="s">
        <v>91</v>
      </c>
      <c r="D46" s="188">
        <v>0</v>
      </c>
      <c r="E46" s="188">
        <v>0</v>
      </c>
      <c r="F46" s="188">
        <v>0</v>
      </c>
      <c r="G46" s="188">
        <v>0</v>
      </c>
      <c r="H46" s="188">
        <v>0</v>
      </c>
      <c r="I46" s="188">
        <v>0</v>
      </c>
      <c r="J46" s="188">
        <v>0</v>
      </c>
      <c r="K46" s="188">
        <v>0</v>
      </c>
      <c r="L46" s="188">
        <v>0</v>
      </c>
      <c r="M46" s="188">
        <f>+SUM(D46:L46)</f>
        <v>0</v>
      </c>
      <c r="N46" s="123"/>
    </row>
    <row r="47" spans="2:14" s="124" customFormat="1" ht="17.100000000000001" customHeight="1">
      <c r="B47" s="121"/>
      <c r="C47" s="126" t="s">
        <v>92</v>
      </c>
      <c r="D47" s="188">
        <v>0</v>
      </c>
      <c r="E47" s="188">
        <v>0</v>
      </c>
      <c r="F47" s="188">
        <v>0</v>
      </c>
      <c r="G47" s="188">
        <v>0</v>
      </c>
      <c r="H47" s="188">
        <v>0</v>
      </c>
      <c r="I47" s="188">
        <v>0</v>
      </c>
      <c r="J47" s="188">
        <v>0</v>
      </c>
      <c r="K47" s="188">
        <v>0</v>
      </c>
      <c r="L47" s="188">
        <v>0</v>
      </c>
      <c r="M47" s="188">
        <f>+SUM(D47:L47)</f>
        <v>0</v>
      </c>
      <c r="N47" s="123"/>
    </row>
    <row r="48" spans="2:14" s="124" customFormat="1" ht="16.5" customHeight="1">
      <c r="B48" s="127"/>
      <c r="C48" s="128" t="s">
        <v>73</v>
      </c>
      <c r="D48" s="188">
        <v>0</v>
      </c>
      <c r="E48" s="188">
        <v>7.4839000000000003E-2</v>
      </c>
      <c r="F48" s="188">
        <v>6.6842986383957923</v>
      </c>
      <c r="G48" s="188">
        <v>44.667812720000008</v>
      </c>
      <c r="H48" s="188">
        <v>6.8856259000000009</v>
      </c>
      <c r="I48" s="188">
        <v>0</v>
      </c>
      <c r="J48" s="188">
        <v>2.2724999999999999E-2</v>
      </c>
      <c r="K48" s="188">
        <v>206.03200000000001</v>
      </c>
      <c r="L48" s="188">
        <v>5.1199000000000001E-2</v>
      </c>
      <c r="M48" s="188">
        <f>+SUM(D48:L48)</f>
        <v>264.4185002583958</v>
      </c>
      <c r="N48" s="123"/>
    </row>
    <row r="49" spans="2:14" s="124" customFormat="1" ht="17.100000000000001" customHeight="1">
      <c r="B49" s="127"/>
      <c r="C49" s="128" t="s">
        <v>82</v>
      </c>
      <c r="D49" s="188">
        <v>0</v>
      </c>
      <c r="E49" s="188">
        <v>9.4149999999999998E-3</v>
      </c>
      <c r="F49" s="188">
        <v>17.309099276791585</v>
      </c>
      <c r="G49" s="188">
        <v>535.47071960999995</v>
      </c>
      <c r="H49" s="188">
        <v>25.867192799999998</v>
      </c>
      <c r="I49" s="188">
        <v>6.3630000000000006E-2</v>
      </c>
      <c r="J49" s="188">
        <v>1.7399999999999999E-2</v>
      </c>
      <c r="K49" s="189">
        <v>624.23598500000003</v>
      </c>
      <c r="L49" s="188">
        <v>66.91454499999999</v>
      </c>
      <c r="M49" s="188">
        <f>+SUM(D49:L49)</f>
        <v>1269.8879866867915</v>
      </c>
      <c r="N49" s="123"/>
    </row>
    <row r="50" spans="2:14" s="106" customFormat="1" ht="24.95" customHeight="1">
      <c r="B50" s="111"/>
      <c r="C50" s="132" t="s">
        <v>50</v>
      </c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13"/>
    </row>
    <row r="51" spans="2:14" s="106" customFormat="1" ht="17.100000000000001" customHeight="1">
      <c r="B51" s="114"/>
      <c r="C51" s="133" t="s">
        <v>95</v>
      </c>
      <c r="D51" s="186">
        <v>0</v>
      </c>
      <c r="E51" s="186">
        <v>9.0816470999999996</v>
      </c>
      <c r="F51" s="186">
        <v>1.5386234000000001</v>
      </c>
      <c r="G51" s="186">
        <v>169.81789395919702</v>
      </c>
      <c r="H51" s="186">
        <v>3.6852154600000002</v>
      </c>
      <c r="I51" s="186">
        <v>0.15378</v>
      </c>
      <c r="J51" s="186">
        <v>0.18954549999999998</v>
      </c>
      <c r="K51" s="186">
        <v>343.39372449000001</v>
      </c>
      <c r="L51" s="186">
        <v>10.298236419999999</v>
      </c>
      <c r="M51" s="186">
        <f>+SUM(D51:L51)</f>
        <v>538.15866632919699</v>
      </c>
      <c r="N51" s="113"/>
    </row>
    <row r="52" spans="2:14" s="106" customFormat="1" ht="17.100000000000001" customHeight="1">
      <c r="B52" s="114"/>
      <c r="C52" s="133" t="s">
        <v>96</v>
      </c>
      <c r="D52" s="186">
        <v>0.38819309999999996</v>
      </c>
      <c r="E52" s="186">
        <v>5.3914845800000002</v>
      </c>
      <c r="F52" s="186">
        <v>23.57874570679159</v>
      </c>
      <c r="G52" s="186">
        <v>1338.3698725675763</v>
      </c>
      <c r="H52" s="186">
        <v>44.808585940000064</v>
      </c>
      <c r="I52" s="186">
        <v>0.75776175999999995</v>
      </c>
      <c r="J52" s="186">
        <v>3.7221643699999998</v>
      </c>
      <c r="K52" s="186">
        <v>2057.2141239199996</v>
      </c>
      <c r="L52" s="186">
        <v>37.635011420084439</v>
      </c>
      <c r="M52" s="186">
        <f>+SUM(D52:L52)</f>
        <v>3511.8659433644521</v>
      </c>
      <c r="N52" s="113"/>
    </row>
    <row r="53" spans="2:14" s="106" customFormat="1" ht="17.100000000000001" customHeight="1">
      <c r="B53" s="114"/>
      <c r="C53" s="115" t="s">
        <v>88</v>
      </c>
      <c r="D53" s="186">
        <v>4.0930569599999993</v>
      </c>
      <c r="E53" s="186">
        <v>32.241931109999996</v>
      </c>
      <c r="F53" s="186">
        <v>24.455289539999988</v>
      </c>
      <c r="G53" s="186">
        <v>1575.900230320987</v>
      </c>
      <c r="H53" s="186">
        <v>46.499335533</v>
      </c>
      <c r="I53" s="186">
        <v>8.4522556299999998</v>
      </c>
      <c r="J53" s="186">
        <v>3.7770407999999995</v>
      </c>
      <c r="K53" s="186">
        <v>2215.2021880900002</v>
      </c>
      <c r="L53" s="186">
        <v>84.330381693584656</v>
      </c>
      <c r="M53" s="186">
        <f t="shared" si="0"/>
        <v>3994.9517096775717</v>
      </c>
      <c r="N53" s="113"/>
    </row>
    <row r="54" spans="2:14" s="106" customFormat="1" ht="17.100000000000001" customHeight="1">
      <c r="B54" s="114"/>
      <c r="C54" s="115" t="s">
        <v>89</v>
      </c>
      <c r="D54" s="186">
        <v>12.526764149999998</v>
      </c>
      <c r="E54" s="186">
        <v>127.17100313</v>
      </c>
      <c r="F54" s="186">
        <v>43.283832050000001</v>
      </c>
      <c r="G54" s="186">
        <v>1668.6206037670136</v>
      </c>
      <c r="H54" s="186">
        <v>87.902161390000018</v>
      </c>
      <c r="I54" s="186">
        <v>18.097461309999996</v>
      </c>
      <c r="J54" s="186">
        <v>16.706680170000002</v>
      </c>
      <c r="K54" s="186">
        <v>1643.0515163500002</v>
      </c>
      <c r="L54" s="186">
        <v>106.45071249673305</v>
      </c>
      <c r="M54" s="186">
        <f t="shared" si="0"/>
        <v>3723.8107348137464</v>
      </c>
      <c r="N54" s="113"/>
    </row>
    <row r="55" spans="2:14" s="106" customFormat="1" ht="17.100000000000001" customHeight="1">
      <c r="B55" s="114"/>
      <c r="C55" s="115" t="s">
        <v>90</v>
      </c>
      <c r="D55" s="186">
        <v>1.248584E-2</v>
      </c>
      <c r="E55" s="186">
        <v>8.5910790000000015E-2</v>
      </c>
      <c r="F55" s="186">
        <v>0.208067</v>
      </c>
      <c r="G55" s="186">
        <v>418.13307562334808</v>
      </c>
      <c r="H55" s="186">
        <v>11.661661500000003</v>
      </c>
      <c r="I55" s="186">
        <v>0.234287</v>
      </c>
      <c r="J55" s="186">
        <v>0.57279500000000005</v>
      </c>
      <c r="K55" s="186">
        <v>216.70953469999998</v>
      </c>
      <c r="L55" s="186">
        <v>8.2905548400000004</v>
      </c>
      <c r="M55" s="186">
        <f t="shared" si="0"/>
        <v>655.90837229334807</v>
      </c>
      <c r="N55" s="113"/>
    </row>
    <row r="56" spans="2:14" s="106" customFormat="1" ht="17.100000000000001" customHeight="1">
      <c r="B56" s="111"/>
      <c r="C56" s="115" t="s">
        <v>87</v>
      </c>
      <c r="D56" s="186">
        <v>0</v>
      </c>
      <c r="E56" s="186">
        <v>0</v>
      </c>
      <c r="F56" s="186">
        <v>0.83941200000000005</v>
      </c>
      <c r="G56" s="186">
        <v>999.36841587093113</v>
      </c>
      <c r="H56" s="186">
        <v>9.8405579999999979</v>
      </c>
      <c r="I56" s="186">
        <v>0</v>
      </c>
      <c r="J56" s="186">
        <v>0.525366</v>
      </c>
      <c r="K56" s="186">
        <v>121.52279493</v>
      </c>
      <c r="L56" s="186">
        <v>103.98642699999999</v>
      </c>
      <c r="M56" s="186">
        <f t="shared" si="0"/>
        <v>1236.0829738009311</v>
      </c>
      <c r="N56" s="113"/>
    </row>
    <row r="57" spans="2:14" s="110" customFormat="1" ht="30" customHeight="1">
      <c r="B57" s="129"/>
      <c r="C57" s="130" t="s">
        <v>71</v>
      </c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34"/>
    </row>
    <row r="58" spans="2:14" s="106" customFormat="1" ht="17.100000000000001" customHeight="1">
      <c r="B58" s="111"/>
      <c r="C58" s="112" t="s">
        <v>9</v>
      </c>
      <c r="D58" s="186">
        <v>0</v>
      </c>
      <c r="E58" s="186">
        <v>0</v>
      </c>
      <c r="F58" s="186">
        <v>104.3</v>
      </c>
      <c r="G58" s="186">
        <v>37944.994190918922</v>
      </c>
      <c r="H58" s="186">
        <v>0</v>
      </c>
      <c r="I58" s="186">
        <v>0</v>
      </c>
      <c r="J58" s="186">
        <v>0</v>
      </c>
      <c r="K58" s="186">
        <v>87803.513822886147</v>
      </c>
      <c r="L58" s="186">
        <v>214.17060051293504</v>
      </c>
      <c r="M58" s="186">
        <f t="shared" si="0"/>
        <v>126066.97861431801</v>
      </c>
      <c r="N58" s="113"/>
    </row>
    <row r="59" spans="2:14" s="106" customFormat="1" ht="17.100000000000001" customHeight="1">
      <c r="B59" s="114"/>
      <c r="C59" s="115" t="s">
        <v>46</v>
      </c>
      <c r="D59" s="186">
        <v>0</v>
      </c>
      <c r="E59" s="186">
        <v>0</v>
      </c>
      <c r="F59" s="186">
        <v>0</v>
      </c>
      <c r="G59" s="186">
        <v>14365.762134553177</v>
      </c>
      <c r="H59" s="186">
        <v>0</v>
      </c>
      <c r="I59" s="186">
        <v>0</v>
      </c>
      <c r="J59" s="186">
        <v>0</v>
      </c>
      <c r="K59" s="186">
        <v>15119.760300151673</v>
      </c>
      <c r="L59" s="186">
        <v>107.08530025646752</v>
      </c>
      <c r="M59" s="186">
        <f t="shared" si="0"/>
        <v>29592.607734961319</v>
      </c>
      <c r="N59" s="113"/>
    </row>
    <row r="60" spans="2:14" s="106" customFormat="1" ht="17.100000000000001" customHeight="1">
      <c r="B60" s="114"/>
      <c r="C60" s="115" t="s">
        <v>47</v>
      </c>
      <c r="D60" s="186">
        <v>0</v>
      </c>
      <c r="E60" s="186">
        <v>0</v>
      </c>
      <c r="F60" s="186">
        <v>104.3</v>
      </c>
      <c r="G60" s="186">
        <v>23579.232056365749</v>
      </c>
      <c r="H60" s="186">
        <v>0</v>
      </c>
      <c r="I60" s="186">
        <v>0</v>
      </c>
      <c r="J60" s="186">
        <v>0</v>
      </c>
      <c r="K60" s="186">
        <v>72683.753522734478</v>
      </c>
      <c r="L60" s="186">
        <v>107.08530025646752</v>
      </c>
      <c r="M60" s="186">
        <f t="shared" si="0"/>
        <v>96474.370879356691</v>
      </c>
      <c r="N60" s="113"/>
    </row>
    <row r="61" spans="2:14" s="106" customFormat="1" ht="30" customHeight="1">
      <c r="B61" s="111"/>
      <c r="C61" s="112" t="s">
        <v>10</v>
      </c>
      <c r="D61" s="186">
        <v>2.8398135919599996</v>
      </c>
      <c r="E61" s="186">
        <v>6.3605467725119995</v>
      </c>
      <c r="F61" s="186">
        <v>20.837680429160763</v>
      </c>
      <c r="G61" s="186">
        <v>4449.2762778048482</v>
      </c>
      <c r="H61" s="186">
        <v>179.17628919956599</v>
      </c>
      <c r="I61" s="186">
        <v>8.7836203216191251</v>
      </c>
      <c r="J61" s="186">
        <v>0.10353206</v>
      </c>
      <c r="K61" s="186">
        <v>5772.3725962799999</v>
      </c>
      <c r="L61" s="186">
        <v>137.34018981914642</v>
      </c>
      <c r="M61" s="186">
        <f t="shared" si="0"/>
        <v>10577.090546278812</v>
      </c>
      <c r="N61" s="113"/>
    </row>
    <row r="62" spans="2:14" s="106" customFormat="1" ht="17.100000000000001" customHeight="1">
      <c r="B62" s="111"/>
      <c r="C62" s="115" t="s">
        <v>46</v>
      </c>
      <c r="D62" s="186">
        <v>2.8398135919599996</v>
      </c>
      <c r="E62" s="186">
        <v>6.3605467725119995</v>
      </c>
      <c r="F62" s="186">
        <v>19.815980429160764</v>
      </c>
      <c r="G62" s="186">
        <v>1358.0345254968952</v>
      </c>
      <c r="H62" s="186">
        <v>9.0476691995660055</v>
      </c>
      <c r="I62" s="186">
        <v>8.7836203216191251</v>
      </c>
      <c r="J62" s="186">
        <v>0.10353206</v>
      </c>
      <c r="K62" s="186">
        <v>1030.5463405800001</v>
      </c>
      <c r="L62" s="186">
        <v>124.92764415914642</v>
      </c>
      <c r="M62" s="186">
        <f t="shared" si="0"/>
        <v>2560.4596726108593</v>
      </c>
      <c r="N62" s="113"/>
    </row>
    <row r="63" spans="2:14" s="106" customFormat="1" ht="17.100000000000001" customHeight="1">
      <c r="B63" s="111"/>
      <c r="C63" s="115" t="s">
        <v>47</v>
      </c>
      <c r="D63" s="186">
        <v>0</v>
      </c>
      <c r="E63" s="186">
        <v>0</v>
      </c>
      <c r="F63" s="186">
        <v>1.0217000000000001</v>
      </c>
      <c r="G63" s="186">
        <v>3091.241752307953</v>
      </c>
      <c r="H63" s="186">
        <v>170.12861999999998</v>
      </c>
      <c r="I63" s="186">
        <v>0</v>
      </c>
      <c r="J63" s="186">
        <v>0</v>
      </c>
      <c r="K63" s="186">
        <v>4741.8262556999998</v>
      </c>
      <c r="L63" s="186">
        <v>12.412545660000001</v>
      </c>
      <c r="M63" s="186">
        <f t="shared" si="0"/>
        <v>8016.630873667953</v>
      </c>
      <c r="N63" s="113"/>
    </row>
    <row r="64" spans="2:14" s="110" customFormat="1" ht="30" customHeight="1">
      <c r="B64" s="116"/>
      <c r="C64" s="117" t="s">
        <v>63</v>
      </c>
      <c r="D64" s="187">
        <v>0</v>
      </c>
      <c r="E64" s="187">
        <v>0</v>
      </c>
      <c r="F64" s="187">
        <v>5.1787280948417438</v>
      </c>
      <c r="G64" s="187">
        <v>603.456327856043</v>
      </c>
      <c r="H64" s="187">
        <v>0</v>
      </c>
      <c r="I64" s="187">
        <v>0</v>
      </c>
      <c r="J64" s="187">
        <v>0</v>
      </c>
      <c r="K64" s="187">
        <v>4235.288175560001</v>
      </c>
      <c r="L64" s="187">
        <v>12.412545660000001</v>
      </c>
      <c r="M64" s="186">
        <f t="shared" si="0"/>
        <v>4856.3357771708861</v>
      </c>
      <c r="N64" s="118"/>
    </row>
    <row r="65" spans="2:14" s="106" customFormat="1" ht="17.100000000000001" customHeight="1">
      <c r="B65" s="114"/>
      <c r="C65" s="115" t="s">
        <v>51</v>
      </c>
      <c r="D65" s="186">
        <v>2.8398135919599996</v>
      </c>
      <c r="E65" s="186">
        <v>6.3605467725119995</v>
      </c>
      <c r="F65" s="186">
        <v>13.775089334319018</v>
      </c>
      <c r="G65" s="186">
        <v>3822.1802449564857</v>
      </c>
      <c r="H65" s="186">
        <v>178.34799519956599</v>
      </c>
      <c r="I65" s="186">
        <v>8.7836203216191251</v>
      </c>
      <c r="J65" s="186">
        <v>9.1826999999999992E-2</v>
      </c>
      <c r="K65" s="186">
        <v>1535.8433547399998</v>
      </c>
      <c r="L65" s="186">
        <v>124.91064047914644</v>
      </c>
      <c r="M65" s="186">
        <f t="shared" si="0"/>
        <v>5693.1331323956083</v>
      </c>
      <c r="N65" s="113"/>
    </row>
    <row r="66" spans="2:14" s="106" customFormat="1" ht="17.100000000000001" customHeight="1">
      <c r="B66" s="114"/>
      <c r="C66" s="115" t="s">
        <v>78</v>
      </c>
      <c r="D66" s="186">
        <v>0</v>
      </c>
      <c r="E66" s="186">
        <v>0</v>
      </c>
      <c r="F66" s="186">
        <v>0</v>
      </c>
      <c r="G66" s="186">
        <v>0</v>
      </c>
      <c r="H66" s="186">
        <v>0</v>
      </c>
      <c r="I66" s="186">
        <v>0</v>
      </c>
      <c r="J66" s="186">
        <v>0</v>
      </c>
      <c r="K66" s="186">
        <v>0</v>
      </c>
      <c r="L66" s="186">
        <v>0</v>
      </c>
      <c r="M66" s="186">
        <f t="shared" si="0"/>
        <v>0</v>
      </c>
      <c r="N66" s="113"/>
    </row>
    <row r="67" spans="2:14" s="106" customFormat="1" ht="17.100000000000001" customHeight="1">
      <c r="B67" s="114"/>
      <c r="C67" s="115" t="s">
        <v>64</v>
      </c>
      <c r="D67" s="186">
        <v>0</v>
      </c>
      <c r="E67" s="186">
        <v>0</v>
      </c>
      <c r="F67" s="186">
        <v>0</v>
      </c>
      <c r="G67" s="186">
        <v>0</v>
      </c>
      <c r="H67" s="186">
        <v>0</v>
      </c>
      <c r="I67" s="186">
        <v>0</v>
      </c>
      <c r="J67" s="186">
        <v>0</v>
      </c>
      <c r="K67" s="186">
        <v>0</v>
      </c>
      <c r="L67" s="186">
        <v>0</v>
      </c>
      <c r="M67" s="186">
        <f t="shared" si="0"/>
        <v>0</v>
      </c>
      <c r="N67" s="113"/>
    </row>
    <row r="68" spans="2:14" s="106" customFormat="1" ht="17.100000000000001" customHeight="1">
      <c r="B68" s="114"/>
      <c r="C68" s="119" t="s">
        <v>42</v>
      </c>
      <c r="D68" s="186">
        <v>0</v>
      </c>
      <c r="E68" s="186">
        <v>0</v>
      </c>
      <c r="F68" s="186">
        <v>1.8838630000000001</v>
      </c>
      <c r="G68" s="186">
        <v>23.639704992319999</v>
      </c>
      <c r="H68" s="186">
        <v>0.82829399999999997</v>
      </c>
      <c r="I68" s="186">
        <v>0</v>
      </c>
      <c r="J68" s="186">
        <v>1.170506E-2</v>
      </c>
      <c r="K68" s="186">
        <v>1.2410658400000001</v>
      </c>
      <c r="L68" s="186">
        <v>1.700368E-2</v>
      </c>
      <c r="M68" s="186">
        <f t="shared" si="0"/>
        <v>27.62163657232</v>
      </c>
      <c r="N68" s="113"/>
    </row>
    <row r="69" spans="2:14" s="106" customFormat="1" ht="17.100000000000001" customHeight="1">
      <c r="B69" s="114"/>
      <c r="C69" s="119" t="s">
        <v>68</v>
      </c>
      <c r="D69" s="186"/>
      <c r="E69" s="186"/>
      <c r="F69" s="186"/>
      <c r="G69" s="186"/>
      <c r="H69" s="186"/>
      <c r="I69" s="186"/>
      <c r="J69" s="186"/>
      <c r="K69" s="186"/>
      <c r="L69" s="186"/>
      <c r="M69" s="186">
        <f>+SUM(D69:L69)</f>
        <v>0</v>
      </c>
      <c r="N69" s="113"/>
    </row>
    <row r="70" spans="2:14" s="110" customFormat="1" ht="24.95" customHeight="1">
      <c r="B70" s="116"/>
      <c r="C70" s="120" t="s">
        <v>11</v>
      </c>
      <c r="D70" s="187">
        <v>0.41152899999999998</v>
      </c>
      <c r="E70" s="187">
        <v>0</v>
      </c>
      <c r="F70" s="187">
        <v>4.1055918299999998</v>
      </c>
      <c r="G70" s="187">
        <v>2362.1763922743426</v>
      </c>
      <c r="H70" s="187">
        <v>13.291274110000003</v>
      </c>
      <c r="I70" s="187">
        <v>0</v>
      </c>
      <c r="J70" s="187">
        <v>0.25101346999999996</v>
      </c>
      <c r="K70" s="187">
        <v>1126.4048969999999</v>
      </c>
      <c r="L70" s="187">
        <v>25.920290950000005</v>
      </c>
      <c r="M70" s="187">
        <f>+SUM(D70:L70)</f>
        <v>3532.5609886343423</v>
      </c>
      <c r="N70" s="118"/>
    </row>
    <row r="71" spans="2:14" s="124" customFormat="1" ht="17.100000000000001" customHeight="1">
      <c r="B71" s="121"/>
      <c r="C71" s="115" t="s">
        <v>46</v>
      </c>
      <c r="D71" s="186">
        <v>0.41152899999999998</v>
      </c>
      <c r="E71" s="186">
        <v>0</v>
      </c>
      <c r="F71" s="186">
        <v>4.1055918299999998</v>
      </c>
      <c r="G71" s="186">
        <v>2362.1763922743426</v>
      </c>
      <c r="H71" s="186">
        <v>12.779836110000003</v>
      </c>
      <c r="I71" s="186">
        <v>0</v>
      </c>
      <c r="J71" s="186">
        <v>0.25101346999999996</v>
      </c>
      <c r="K71" s="186">
        <v>1126.4048969999999</v>
      </c>
      <c r="L71" s="186">
        <v>25.920290950000005</v>
      </c>
      <c r="M71" s="186">
        <f>+SUM(D71:L71)</f>
        <v>3532.0495506343423</v>
      </c>
      <c r="N71" s="123"/>
    </row>
    <row r="72" spans="2:14" s="106" customFormat="1" ht="17.100000000000001" customHeight="1">
      <c r="B72" s="114"/>
      <c r="C72" s="115" t="s">
        <v>47</v>
      </c>
      <c r="D72" s="186">
        <v>0</v>
      </c>
      <c r="E72" s="186">
        <v>0</v>
      </c>
      <c r="F72" s="186">
        <v>0</v>
      </c>
      <c r="G72" s="186">
        <v>0</v>
      </c>
      <c r="H72" s="186">
        <v>0.51143799999999995</v>
      </c>
      <c r="I72" s="186">
        <v>0</v>
      </c>
      <c r="J72" s="186">
        <v>0</v>
      </c>
      <c r="K72" s="186">
        <v>0</v>
      </c>
      <c r="L72" s="186">
        <v>0</v>
      </c>
      <c r="M72" s="186">
        <f>+SUM(D72:L72)</f>
        <v>0.51143799999999995</v>
      </c>
      <c r="N72" s="113"/>
    </row>
    <row r="73" spans="2:14" s="110" customFormat="1" ht="30" customHeight="1">
      <c r="B73" s="125"/>
      <c r="C73" s="120" t="s">
        <v>45</v>
      </c>
      <c r="D73" s="187">
        <f>+SUM(D70,D61,D58)</f>
        <v>3.2513425919599994</v>
      </c>
      <c r="E73" s="187">
        <f t="shared" ref="E73:L73" si="3">+SUM(E70,E61,E58)</f>
        <v>6.3605467725119995</v>
      </c>
      <c r="F73" s="187">
        <f t="shared" si="3"/>
        <v>129.24327225916076</v>
      </c>
      <c r="G73" s="187">
        <f t="shared" si="3"/>
        <v>44756.446860998112</v>
      </c>
      <c r="H73" s="187">
        <f t="shared" si="3"/>
        <v>192.467563309566</v>
      </c>
      <c r="I73" s="187">
        <f t="shared" si="3"/>
        <v>8.7836203216191251</v>
      </c>
      <c r="J73" s="187">
        <f t="shared" si="3"/>
        <v>0.35454552999999994</v>
      </c>
      <c r="K73" s="187">
        <f t="shared" si="3"/>
        <v>94702.291316166142</v>
      </c>
      <c r="L73" s="187">
        <f t="shared" si="3"/>
        <v>377.43108128208144</v>
      </c>
      <c r="M73" s="187">
        <f t="shared" si="0"/>
        <v>140176.63014923118</v>
      </c>
      <c r="N73" s="118"/>
    </row>
    <row r="74" spans="2:14" s="124" customFormat="1" ht="17.100000000000001" customHeight="1">
      <c r="B74" s="121"/>
      <c r="C74" s="126" t="s">
        <v>91</v>
      </c>
      <c r="D74" s="188">
        <v>0</v>
      </c>
      <c r="E74" s="188">
        <v>0</v>
      </c>
      <c r="F74" s="188">
        <v>0</v>
      </c>
      <c r="G74" s="188">
        <v>0</v>
      </c>
      <c r="H74" s="188">
        <v>0</v>
      </c>
      <c r="I74" s="188">
        <v>0</v>
      </c>
      <c r="J74" s="188">
        <v>0</v>
      </c>
      <c r="K74" s="188">
        <v>0</v>
      </c>
      <c r="L74" s="188">
        <v>0</v>
      </c>
      <c r="M74" s="188">
        <f>+SUM(D74:L74)</f>
        <v>0</v>
      </c>
      <c r="N74" s="123"/>
    </row>
    <row r="75" spans="2:14" s="124" customFormat="1" ht="17.100000000000001" customHeight="1">
      <c r="B75" s="121"/>
      <c r="C75" s="126" t="s">
        <v>92</v>
      </c>
      <c r="D75" s="188">
        <v>0</v>
      </c>
      <c r="E75" s="188">
        <v>0</v>
      </c>
      <c r="F75" s="188">
        <v>0</v>
      </c>
      <c r="G75" s="188">
        <v>0</v>
      </c>
      <c r="H75" s="188">
        <v>0</v>
      </c>
      <c r="I75" s="188">
        <v>0</v>
      </c>
      <c r="J75" s="188">
        <v>0</v>
      </c>
      <c r="K75" s="188">
        <v>0</v>
      </c>
      <c r="L75" s="188">
        <v>0</v>
      </c>
      <c r="M75" s="188">
        <f>+SUM(D75:L75)</f>
        <v>0</v>
      </c>
      <c r="N75" s="123"/>
    </row>
    <row r="76" spans="2:14" s="124" customFormat="1" ht="17.100000000000001" customHeight="1">
      <c r="B76" s="127"/>
      <c r="C76" s="128" t="s">
        <v>73</v>
      </c>
      <c r="D76" s="188">
        <v>0</v>
      </c>
      <c r="E76" s="188">
        <v>0</v>
      </c>
      <c r="F76" s="188">
        <v>0</v>
      </c>
      <c r="G76" s="188">
        <v>0</v>
      </c>
      <c r="H76" s="188">
        <v>0</v>
      </c>
      <c r="I76" s="188">
        <v>0</v>
      </c>
      <c r="J76" s="188">
        <v>0</v>
      </c>
      <c r="K76" s="188">
        <v>0</v>
      </c>
      <c r="L76" s="188">
        <v>0</v>
      </c>
      <c r="M76" s="188">
        <f>+SUM(D76:L76)</f>
        <v>0</v>
      </c>
      <c r="N76" s="123"/>
    </row>
    <row r="77" spans="2:14" s="106" customFormat="1" ht="24.95" customHeight="1">
      <c r="B77" s="111"/>
      <c r="C77" s="132" t="s">
        <v>49</v>
      </c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13"/>
    </row>
    <row r="78" spans="2:14" s="106" customFormat="1" ht="17.100000000000001" customHeight="1">
      <c r="B78" s="114"/>
      <c r="C78" s="133" t="s">
        <v>95</v>
      </c>
      <c r="D78" s="186">
        <v>0</v>
      </c>
      <c r="E78" s="186">
        <v>0</v>
      </c>
      <c r="F78" s="186">
        <v>3.1746999999999997E-2</v>
      </c>
      <c r="G78" s="186">
        <v>14584.404796209332</v>
      </c>
      <c r="H78" s="186">
        <v>82.830291000000017</v>
      </c>
      <c r="I78" s="186">
        <v>0</v>
      </c>
      <c r="J78" s="186">
        <v>0</v>
      </c>
      <c r="K78" s="186">
        <v>41352.635299292611</v>
      </c>
      <c r="L78" s="186">
        <v>0.7477609999999999</v>
      </c>
      <c r="M78" s="186">
        <f>+SUM(D78:L78)</f>
        <v>56020.649894501941</v>
      </c>
      <c r="N78" s="113"/>
    </row>
    <row r="79" spans="2:14" s="106" customFormat="1" ht="17.100000000000001" customHeight="1">
      <c r="B79" s="114"/>
      <c r="C79" s="133" t="s">
        <v>96</v>
      </c>
      <c r="D79" s="186">
        <v>0.34630100000000003</v>
      </c>
      <c r="E79" s="186">
        <v>0</v>
      </c>
      <c r="F79" s="186">
        <v>5.9656505311631074</v>
      </c>
      <c r="G79" s="186">
        <v>14043.151757606905</v>
      </c>
      <c r="H79" s="186">
        <v>12.10768822</v>
      </c>
      <c r="I79" s="186">
        <v>0</v>
      </c>
      <c r="J79" s="186">
        <v>0.20598706</v>
      </c>
      <c r="K79" s="186">
        <v>33161.272786563874</v>
      </c>
      <c r="L79" s="186">
        <v>12.005242179999998</v>
      </c>
      <c r="M79" s="186">
        <f>+SUM(D79:L79)</f>
        <v>47235.055413161943</v>
      </c>
      <c r="N79" s="113"/>
    </row>
    <row r="80" spans="2:14" s="106" customFormat="1" ht="16.5" customHeight="1">
      <c r="B80" s="114"/>
      <c r="C80" s="115" t="s">
        <v>88</v>
      </c>
      <c r="D80" s="186">
        <v>1.6005214919599999</v>
      </c>
      <c r="E80" s="186">
        <v>3.755234672512</v>
      </c>
      <c r="F80" s="186">
        <v>122.13305389799764</v>
      </c>
      <c r="G80" s="186">
        <v>11231.053591926007</v>
      </c>
      <c r="H80" s="186">
        <v>56.581727774525994</v>
      </c>
      <c r="I80" s="186">
        <v>3.4124701216191258</v>
      </c>
      <c r="J80" s="186">
        <v>0.10843800000000001</v>
      </c>
      <c r="K80" s="186">
        <v>9807.8082752099999</v>
      </c>
      <c r="L80" s="186">
        <v>329.22439271161721</v>
      </c>
      <c r="M80" s="186">
        <f t="shared" si="0"/>
        <v>21555.67770580624</v>
      </c>
      <c r="N80" s="113"/>
    </row>
    <row r="81" spans="2:14" s="106" customFormat="1" ht="16.5" customHeight="1">
      <c r="B81" s="114"/>
      <c r="C81" s="115" t="s">
        <v>89</v>
      </c>
      <c r="D81" s="186">
        <v>1.3045201</v>
      </c>
      <c r="E81" s="186">
        <v>2.6053120999999999</v>
      </c>
      <c r="F81" s="186">
        <v>1.11282083</v>
      </c>
      <c r="G81" s="186">
        <v>2482.5471667726401</v>
      </c>
      <c r="H81" s="186">
        <v>37.442106315040007</v>
      </c>
      <c r="I81" s="186">
        <v>5.3711501999999998</v>
      </c>
      <c r="J81" s="186">
        <v>4.0120469999999998E-2</v>
      </c>
      <c r="K81" s="186">
        <v>6014.7107584968617</v>
      </c>
      <c r="L81" s="186">
        <v>1.8633352499999025</v>
      </c>
      <c r="M81" s="186">
        <f t="shared" si="0"/>
        <v>8546.9972905345421</v>
      </c>
      <c r="N81" s="113"/>
    </row>
    <row r="82" spans="2:14" s="106" customFormat="1" ht="16.5" customHeight="1">
      <c r="B82" s="114"/>
      <c r="C82" s="115" t="s">
        <v>90</v>
      </c>
      <c r="D82" s="186">
        <v>0</v>
      </c>
      <c r="E82" s="186">
        <v>0</v>
      </c>
      <c r="F82" s="186">
        <v>0</v>
      </c>
      <c r="G82" s="186">
        <v>1132.8826445019486</v>
      </c>
      <c r="H82" s="186">
        <v>1.1712130000000001</v>
      </c>
      <c r="I82" s="186">
        <v>0</v>
      </c>
      <c r="J82" s="186">
        <v>0</v>
      </c>
      <c r="K82" s="186">
        <v>1792.7359587360334</v>
      </c>
      <c r="L82" s="186">
        <v>26.462714140464051</v>
      </c>
      <c r="M82" s="186">
        <f t="shared" si="0"/>
        <v>2953.252530378446</v>
      </c>
      <c r="N82" s="113"/>
    </row>
    <row r="83" spans="2:14" s="106" customFormat="1" ht="17.100000000000001" customHeight="1">
      <c r="B83" s="111"/>
      <c r="C83" s="115" t="s">
        <v>87</v>
      </c>
      <c r="D83" s="186">
        <v>0</v>
      </c>
      <c r="E83" s="186">
        <v>0</v>
      </c>
      <c r="F83" s="186">
        <v>0</v>
      </c>
      <c r="G83" s="186">
        <v>1282.4069030112921</v>
      </c>
      <c r="H83" s="186">
        <v>2.3345370000000001</v>
      </c>
      <c r="I83" s="186">
        <v>0</v>
      </c>
      <c r="J83" s="186">
        <v>0</v>
      </c>
      <c r="K83" s="186">
        <v>2573.1281879999997</v>
      </c>
      <c r="L83" s="186">
        <v>7.1276359999999999</v>
      </c>
      <c r="M83" s="186">
        <f t="shared" si="0"/>
        <v>3864.9972640112919</v>
      </c>
      <c r="N83" s="113"/>
    </row>
    <row r="84" spans="2:14" s="110" customFormat="1" ht="30" customHeight="1">
      <c r="B84" s="129"/>
      <c r="C84" s="130" t="s">
        <v>72</v>
      </c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34"/>
    </row>
    <row r="85" spans="2:14" s="106" customFormat="1" ht="17.100000000000001" customHeight="1">
      <c r="B85" s="111"/>
      <c r="C85" s="112" t="s">
        <v>9</v>
      </c>
      <c r="D85" s="186">
        <v>0</v>
      </c>
      <c r="E85" s="186">
        <v>0</v>
      </c>
      <c r="F85" s="186">
        <v>0</v>
      </c>
      <c r="G85" s="186">
        <v>1952.6380757367979</v>
      </c>
      <c r="H85" s="186">
        <v>0</v>
      </c>
      <c r="I85" s="186">
        <v>0</v>
      </c>
      <c r="J85" s="186">
        <v>0</v>
      </c>
      <c r="K85" s="186">
        <v>0</v>
      </c>
      <c r="L85" s="186">
        <v>0</v>
      </c>
      <c r="M85" s="186">
        <f t="shared" si="0"/>
        <v>1952.6380757367979</v>
      </c>
      <c r="N85" s="113"/>
    </row>
    <row r="86" spans="2:14" s="106" customFormat="1" ht="17.100000000000001" customHeight="1">
      <c r="B86" s="114"/>
      <c r="C86" s="115" t="s">
        <v>46</v>
      </c>
      <c r="D86" s="186">
        <v>0</v>
      </c>
      <c r="E86" s="186">
        <v>0</v>
      </c>
      <c r="F86" s="186">
        <v>0</v>
      </c>
      <c r="G86" s="186">
        <v>558.4632969999999</v>
      </c>
      <c r="H86" s="186">
        <v>0</v>
      </c>
      <c r="I86" s="186">
        <v>0</v>
      </c>
      <c r="J86" s="186">
        <v>0</v>
      </c>
      <c r="K86" s="186">
        <v>0</v>
      </c>
      <c r="L86" s="186">
        <v>0</v>
      </c>
      <c r="M86" s="186">
        <f t="shared" si="0"/>
        <v>558.4632969999999</v>
      </c>
      <c r="N86" s="113"/>
    </row>
    <row r="87" spans="2:14" s="106" customFormat="1" ht="17.100000000000001" customHeight="1">
      <c r="B87" s="114"/>
      <c r="C87" s="115" t="s">
        <v>47</v>
      </c>
      <c r="D87" s="186">
        <v>0</v>
      </c>
      <c r="E87" s="186">
        <v>0</v>
      </c>
      <c r="F87" s="186">
        <v>0</v>
      </c>
      <c r="G87" s="186">
        <v>1394.1747787367981</v>
      </c>
      <c r="H87" s="186">
        <v>0</v>
      </c>
      <c r="I87" s="186">
        <v>0</v>
      </c>
      <c r="J87" s="186">
        <v>0</v>
      </c>
      <c r="K87" s="186">
        <v>0</v>
      </c>
      <c r="L87" s="186">
        <v>0</v>
      </c>
      <c r="M87" s="186">
        <f t="shared" si="0"/>
        <v>1394.1747787367981</v>
      </c>
      <c r="N87" s="113"/>
    </row>
    <row r="88" spans="2:14" s="106" customFormat="1" ht="30" customHeight="1">
      <c r="B88" s="111"/>
      <c r="C88" s="112" t="s">
        <v>10</v>
      </c>
      <c r="D88" s="186">
        <v>0</v>
      </c>
      <c r="E88" s="186">
        <v>0</v>
      </c>
      <c r="F88" s="186">
        <v>0</v>
      </c>
      <c r="G88" s="186">
        <v>5.4389496103166612</v>
      </c>
      <c r="H88" s="186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f t="shared" ref="M88:M126" si="4">+SUM(D88:L88)</f>
        <v>5.4389496103166612</v>
      </c>
      <c r="N88" s="113"/>
    </row>
    <row r="89" spans="2:14" s="106" customFormat="1" ht="17.100000000000001" customHeight="1">
      <c r="B89" s="111"/>
      <c r="C89" s="115" t="s">
        <v>46</v>
      </c>
      <c r="D89" s="186">
        <v>0</v>
      </c>
      <c r="E89" s="186">
        <v>0</v>
      </c>
      <c r="F89" s="186">
        <v>0</v>
      </c>
      <c r="G89" s="186">
        <v>5.4389496103166612</v>
      </c>
      <c r="H89" s="186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f t="shared" si="4"/>
        <v>5.4389496103166612</v>
      </c>
      <c r="N89" s="113"/>
    </row>
    <row r="90" spans="2:14" s="106" customFormat="1" ht="17.100000000000001" customHeight="1">
      <c r="B90" s="111"/>
      <c r="C90" s="115" t="s">
        <v>47</v>
      </c>
      <c r="D90" s="186">
        <v>0</v>
      </c>
      <c r="E90" s="186">
        <v>0</v>
      </c>
      <c r="F90" s="186">
        <v>0</v>
      </c>
      <c r="G90" s="186">
        <v>0</v>
      </c>
      <c r="H90" s="186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f t="shared" si="4"/>
        <v>0</v>
      </c>
      <c r="N90" s="113"/>
    </row>
    <row r="91" spans="2:14" s="110" customFormat="1" ht="30" customHeight="1">
      <c r="B91" s="116"/>
      <c r="C91" s="117" t="s">
        <v>63</v>
      </c>
      <c r="D91" s="187">
        <v>0</v>
      </c>
      <c r="E91" s="187">
        <v>0</v>
      </c>
      <c r="F91" s="187">
        <v>0</v>
      </c>
      <c r="G91" s="187">
        <v>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6">
        <f t="shared" si="4"/>
        <v>0</v>
      </c>
      <c r="N91" s="118"/>
    </row>
    <row r="92" spans="2:14" s="106" customFormat="1" ht="17.100000000000001" customHeight="1">
      <c r="B92" s="114"/>
      <c r="C92" s="115" t="s">
        <v>51</v>
      </c>
      <c r="D92" s="186">
        <v>0</v>
      </c>
      <c r="E92" s="186">
        <v>0</v>
      </c>
      <c r="F92" s="186">
        <v>0</v>
      </c>
      <c r="G92" s="186">
        <v>5.4389496103166612</v>
      </c>
      <c r="H92" s="186">
        <v>0</v>
      </c>
      <c r="I92" s="186">
        <v>0</v>
      </c>
      <c r="J92" s="186">
        <v>0</v>
      </c>
      <c r="K92" s="186">
        <v>0</v>
      </c>
      <c r="L92" s="186">
        <v>0</v>
      </c>
      <c r="M92" s="186">
        <f t="shared" si="4"/>
        <v>5.4389496103166612</v>
      </c>
      <c r="N92" s="113"/>
    </row>
    <row r="93" spans="2:14" s="106" customFormat="1" ht="17.100000000000001" customHeight="1">
      <c r="B93" s="114"/>
      <c r="C93" s="115" t="s">
        <v>78</v>
      </c>
      <c r="D93" s="186">
        <v>0</v>
      </c>
      <c r="E93" s="186">
        <v>0</v>
      </c>
      <c r="F93" s="186">
        <v>0</v>
      </c>
      <c r="G93" s="186">
        <v>0</v>
      </c>
      <c r="H93" s="186">
        <v>0</v>
      </c>
      <c r="I93" s="186">
        <v>0</v>
      </c>
      <c r="J93" s="186">
        <v>0</v>
      </c>
      <c r="K93" s="186">
        <v>0</v>
      </c>
      <c r="L93" s="186">
        <v>0</v>
      </c>
      <c r="M93" s="186">
        <f t="shared" si="4"/>
        <v>0</v>
      </c>
      <c r="N93" s="113"/>
    </row>
    <row r="94" spans="2:14" s="106" customFormat="1" ht="17.100000000000001" customHeight="1">
      <c r="B94" s="114"/>
      <c r="C94" s="115" t="s">
        <v>64</v>
      </c>
      <c r="D94" s="186">
        <v>0</v>
      </c>
      <c r="E94" s="186">
        <v>0</v>
      </c>
      <c r="F94" s="186">
        <v>0</v>
      </c>
      <c r="G94" s="186">
        <v>0</v>
      </c>
      <c r="H94" s="186">
        <v>0</v>
      </c>
      <c r="I94" s="186">
        <v>0</v>
      </c>
      <c r="J94" s="186">
        <v>0</v>
      </c>
      <c r="K94" s="186">
        <v>0</v>
      </c>
      <c r="L94" s="186">
        <v>0</v>
      </c>
      <c r="M94" s="186">
        <f t="shared" si="4"/>
        <v>0</v>
      </c>
      <c r="N94" s="113"/>
    </row>
    <row r="95" spans="2:14" s="106" customFormat="1" ht="17.100000000000001" customHeight="1">
      <c r="B95" s="114"/>
      <c r="C95" s="119" t="s">
        <v>42</v>
      </c>
      <c r="D95" s="186">
        <v>0</v>
      </c>
      <c r="E95" s="186">
        <v>0</v>
      </c>
      <c r="F95" s="186">
        <v>0</v>
      </c>
      <c r="G95" s="186">
        <v>0</v>
      </c>
      <c r="H95" s="186">
        <v>0</v>
      </c>
      <c r="I95" s="186">
        <v>0</v>
      </c>
      <c r="J95" s="186">
        <v>0</v>
      </c>
      <c r="K95" s="186">
        <v>0</v>
      </c>
      <c r="L95" s="186">
        <v>0</v>
      </c>
      <c r="M95" s="186">
        <f t="shared" si="4"/>
        <v>0</v>
      </c>
      <c r="N95" s="113"/>
    </row>
    <row r="96" spans="2:14" s="106" customFormat="1" ht="17.100000000000001" customHeight="1">
      <c r="B96" s="114"/>
      <c r="C96" s="119" t="s">
        <v>68</v>
      </c>
      <c r="D96" s="186"/>
      <c r="E96" s="186"/>
      <c r="F96" s="186"/>
      <c r="G96" s="186"/>
      <c r="H96" s="186"/>
      <c r="I96" s="186"/>
      <c r="J96" s="186"/>
      <c r="K96" s="186"/>
      <c r="L96" s="186"/>
      <c r="M96" s="186">
        <f t="shared" si="4"/>
        <v>0</v>
      </c>
      <c r="N96" s="113"/>
    </row>
    <row r="97" spans="2:14" s="110" customFormat="1" ht="24.95" customHeight="1">
      <c r="B97" s="116"/>
      <c r="C97" s="120" t="s">
        <v>11</v>
      </c>
      <c r="D97" s="187">
        <v>0</v>
      </c>
      <c r="E97" s="187">
        <v>0</v>
      </c>
      <c r="F97" s="187">
        <v>0</v>
      </c>
      <c r="G97" s="187">
        <v>53.842967999999999</v>
      </c>
      <c r="H97" s="187">
        <v>0</v>
      </c>
      <c r="I97" s="187">
        <v>0</v>
      </c>
      <c r="J97" s="187">
        <v>0</v>
      </c>
      <c r="K97" s="187">
        <v>0</v>
      </c>
      <c r="L97" s="187">
        <v>0</v>
      </c>
      <c r="M97" s="187">
        <f t="shared" si="4"/>
        <v>53.842967999999999</v>
      </c>
      <c r="N97" s="118"/>
    </row>
    <row r="98" spans="2:14" s="124" customFormat="1" ht="17.100000000000001" customHeight="1">
      <c r="B98" s="121"/>
      <c r="C98" s="115" t="s">
        <v>46</v>
      </c>
      <c r="D98" s="186">
        <v>0</v>
      </c>
      <c r="E98" s="186">
        <v>0</v>
      </c>
      <c r="F98" s="186">
        <v>0</v>
      </c>
      <c r="G98" s="186">
        <v>53.842967999999999</v>
      </c>
      <c r="H98" s="186">
        <v>0</v>
      </c>
      <c r="I98" s="186">
        <v>0</v>
      </c>
      <c r="J98" s="186">
        <v>0</v>
      </c>
      <c r="K98" s="186">
        <v>0</v>
      </c>
      <c r="L98" s="186">
        <v>0</v>
      </c>
      <c r="M98" s="186">
        <f t="shared" si="4"/>
        <v>53.842967999999999</v>
      </c>
      <c r="N98" s="123"/>
    </row>
    <row r="99" spans="2:14" s="106" customFormat="1" ht="17.100000000000001" customHeight="1">
      <c r="B99" s="114"/>
      <c r="C99" s="115" t="s">
        <v>47</v>
      </c>
      <c r="D99" s="186">
        <v>0</v>
      </c>
      <c r="E99" s="186">
        <v>0</v>
      </c>
      <c r="F99" s="186">
        <v>0</v>
      </c>
      <c r="G99" s="186">
        <v>0</v>
      </c>
      <c r="H99" s="186">
        <v>0</v>
      </c>
      <c r="I99" s="186">
        <v>0</v>
      </c>
      <c r="J99" s="186">
        <v>0</v>
      </c>
      <c r="K99" s="186">
        <v>0</v>
      </c>
      <c r="L99" s="186">
        <v>0</v>
      </c>
      <c r="M99" s="186">
        <f t="shared" si="4"/>
        <v>0</v>
      </c>
      <c r="N99" s="113"/>
    </row>
    <row r="100" spans="2:14" s="110" customFormat="1" ht="30" customHeight="1">
      <c r="B100" s="125"/>
      <c r="C100" s="120" t="s">
        <v>41</v>
      </c>
      <c r="D100" s="187">
        <f t="shared" ref="D100:L100" si="5">+SUM(D97,D88,D85)</f>
        <v>0</v>
      </c>
      <c r="E100" s="187">
        <f t="shared" si="5"/>
        <v>0</v>
      </c>
      <c r="F100" s="187">
        <f t="shared" si="5"/>
        <v>0</v>
      </c>
      <c r="G100" s="187">
        <f t="shared" si="5"/>
        <v>2011.9199933471145</v>
      </c>
      <c r="H100" s="187">
        <f t="shared" si="5"/>
        <v>0</v>
      </c>
      <c r="I100" s="187">
        <f t="shared" si="5"/>
        <v>0</v>
      </c>
      <c r="J100" s="187">
        <f t="shared" si="5"/>
        <v>0</v>
      </c>
      <c r="K100" s="187">
        <f t="shared" si="5"/>
        <v>0</v>
      </c>
      <c r="L100" s="187">
        <f t="shared" si="5"/>
        <v>0</v>
      </c>
      <c r="M100" s="187">
        <f t="shared" si="4"/>
        <v>2011.9199933471145</v>
      </c>
      <c r="N100" s="118"/>
    </row>
    <row r="101" spans="2:14" s="124" customFormat="1" ht="17.100000000000001" customHeight="1">
      <c r="B101" s="121"/>
      <c r="C101" s="126" t="s">
        <v>91</v>
      </c>
      <c r="D101" s="188">
        <v>0</v>
      </c>
      <c r="E101" s="188">
        <v>0</v>
      </c>
      <c r="F101" s="188">
        <v>0</v>
      </c>
      <c r="G101" s="188">
        <v>0</v>
      </c>
      <c r="H101" s="188">
        <v>0</v>
      </c>
      <c r="I101" s="188">
        <v>0</v>
      </c>
      <c r="J101" s="188">
        <v>0</v>
      </c>
      <c r="K101" s="188">
        <v>0</v>
      </c>
      <c r="L101" s="188">
        <v>0</v>
      </c>
      <c r="M101" s="188">
        <f t="shared" si="4"/>
        <v>0</v>
      </c>
      <c r="N101" s="123"/>
    </row>
    <row r="102" spans="2:14" s="124" customFormat="1" ht="17.100000000000001" customHeight="1">
      <c r="B102" s="121"/>
      <c r="C102" s="126" t="s">
        <v>92</v>
      </c>
      <c r="D102" s="188">
        <v>0</v>
      </c>
      <c r="E102" s="188">
        <v>0</v>
      </c>
      <c r="F102" s="188">
        <v>0</v>
      </c>
      <c r="G102" s="188">
        <v>0</v>
      </c>
      <c r="H102" s="188">
        <v>0</v>
      </c>
      <c r="I102" s="188">
        <v>0</v>
      </c>
      <c r="J102" s="188">
        <v>0</v>
      </c>
      <c r="K102" s="188">
        <v>0</v>
      </c>
      <c r="L102" s="188">
        <v>0</v>
      </c>
      <c r="M102" s="188">
        <f t="shared" si="4"/>
        <v>0</v>
      </c>
      <c r="N102" s="123"/>
    </row>
    <row r="103" spans="2:14" s="124" customFormat="1" ht="17.100000000000001" customHeight="1">
      <c r="B103" s="127"/>
      <c r="C103" s="128" t="s">
        <v>73</v>
      </c>
      <c r="D103" s="188">
        <v>0</v>
      </c>
      <c r="E103" s="188">
        <v>0</v>
      </c>
      <c r="F103" s="188">
        <v>0</v>
      </c>
      <c r="G103" s="188">
        <v>0</v>
      </c>
      <c r="H103" s="188">
        <v>0</v>
      </c>
      <c r="I103" s="188">
        <v>0</v>
      </c>
      <c r="J103" s="188">
        <v>0</v>
      </c>
      <c r="K103" s="188">
        <v>0</v>
      </c>
      <c r="L103" s="188">
        <v>0</v>
      </c>
      <c r="M103" s="188">
        <f t="shared" si="4"/>
        <v>0</v>
      </c>
      <c r="N103" s="123"/>
    </row>
    <row r="104" spans="2:14" s="110" customFormat="1" ht="24.95" customHeight="1">
      <c r="B104" s="129"/>
      <c r="C104" s="130" t="s">
        <v>86</v>
      </c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34"/>
    </row>
    <row r="105" spans="2:14" s="106" customFormat="1" ht="17.100000000000001" customHeight="1">
      <c r="B105" s="111"/>
      <c r="C105" s="112" t="s">
        <v>9</v>
      </c>
      <c r="D105" s="186">
        <v>0</v>
      </c>
      <c r="E105" s="186">
        <v>0</v>
      </c>
      <c r="F105" s="186">
        <v>0.12833417400513727</v>
      </c>
      <c r="G105" s="186">
        <v>1730.4015344672366</v>
      </c>
      <c r="H105" s="186">
        <v>4.4829462419472339</v>
      </c>
      <c r="I105" s="186">
        <v>0</v>
      </c>
      <c r="J105" s="186">
        <v>0</v>
      </c>
      <c r="K105" s="186">
        <v>169.54334464869316</v>
      </c>
      <c r="L105" s="186">
        <v>0</v>
      </c>
      <c r="M105" s="186">
        <f t="shared" si="4"/>
        <v>1904.5561595318823</v>
      </c>
      <c r="N105" s="113"/>
    </row>
    <row r="106" spans="2:14" s="106" customFormat="1" ht="17.100000000000001" customHeight="1">
      <c r="B106" s="114"/>
      <c r="C106" s="115" t="s">
        <v>46</v>
      </c>
      <c r="D106" s="186">
        <v>0</v>
      </c>
      <c r="E106" s="186">
        <v>0</v>
      </c>
      <c r="F106" s="186">
        <v>0</v>
      </c>
      <c r="G106" s="186">
        <v>43.924386999999996</v>
      </c>
      <c r="H106" s="186">
        <v>0</v>
      </c>
      <c r="I106" s="186">
        <v>0</v>
      </c>
      <c r="J106" s="186">
        <v>0</v>
      </c>
      <c r="K106" s="186">
        <v>0</v>
      </c>
      <c r="L106" s="186">
        <v>0</v>
      </c>
      <c r="M106" s="186">
        <f t="shared" si="4"/>
        <v>43.924386999999996</v>
      </c>
      <c r="N106" s="113"/>
    </row>
    <row r="107" spans="2:14" s="106" customFormat="1" ht="17.100000000000001" customHeight="1">
      <c r="B107" s="114"/>
      <c r="C107" s="115" t="s">
        <v>47</v>
      </c>
      <c r="D107" s="186">
        <v>0</v>
      </c>
      <c r="E107" s="186">
        <v>0</v>
      </c>
      <c r="F107" s="186">
        <v>0.12833417400513727</v>
      </c>
      <c r="G107" s="186">
        <v>1686.4771474672366</v>
      </c>
      <c r="H107" s="186">
        <v>4.4829462419472339</v>
      </c>
      <c r="I107" s="186">
        <v>0</v>
      </c>
      <c r="J107" s="186">
        <v>0</v>
      </c>
      <c r="K107" s="186">
        <v>169.54334464869316</v>
      </c>
      <c r="L107" s="186">
        <v>0</v>
      </c>
      <c r="M107" s="186">
        <f t="shared" si="4"/>
        <v>1860.6317725318822</v>
      </c>
      <c r="N107" s="113"/>
    </row>
    <row r="108" spans="2:14" s="106" customFormat="1" ht="30" customHeight="1">
      <c r="B108" s="111"/>
      <c r="C108" s="112" t="s">
        <v>10</v>
      </c>
      <c r="D108" s="186">
        <v>0</v>
      </c>
      <c r="E108" s="186">
        <v>0</v>
      </c>
      <c r="F108" s="186">
        <v>0</v>
      </c>
      <c r="G108" s="186">
        <v>62.836806969999998</v>
      </c>
      <c r="H108" s="186">
        <v>0</v>
      </c>
      <c r="I108" s="186">
        <v>0</v>
      </c>
      <c r="J108" s="186">
        <v>0</v>
      </c>
      <c r="K108" s="186">
        <v>0</v>
      </c>
      <c r="L108" s="186">
        <v>0</v>
      </c>
      <c r="M108" s="186">
        <f t="shared" si="4"/>
        <v>62.836806969999998</v>
      </c>
      <c r="N108" s="113"/>
    </row>
    <row r="109" spans="2:14" s="106" customFormat="1" ht="17.100000000000001" customHeight="1">
      <c r="B109" s="111"/>
      <c r="C109" s="115" t="s">
        <v>46</v>
      </c>
      <c r="D109" s="186">
        <v>0</v>
      </c>
      <c r="E109" s="186">
        <v>0</v>
      </c>
      <c r="F109" s="186">
        <v>0</v>
      </c>
      <c r="G109" s="186">
        <v>9.0505970000000005E-2</v>
      </c>
      <c r="H109" s="186">
        <v>0</v>
      </c>
      <c r="I109" s="186">
        <v>0</v>
      </c>
      <c r="J109" s="186">
        <v>0</v>
      </c>
      <c r="K109" s="186">
        <v>0</v>
      </c>
      <c r="L109" s="186">
        <v>0</v>
      </c>
      <c r="M109" s="186">
        <f t="shared" si="4"/>
        <v>9.0505970000000005E-2</v>
      </c>
      <c r="N109" s="113"/>
    </row>
    <row r="110" spans="2:14" s="106" customFormat="1" ht="17.100000000000001" customHeight="1">
      <c r="B110" s="111"/>
      <c r="C110" s="115" t="s">
        <v>47</v>
      </c>
      <c r="D110" s="186">
        <v>0</v>
      </c>
      <c r="E110" s="186">
        <v>0</v>
      </c>
      <c r="F110" s="186">
        <v>0</v>
      </c>
      <c r="G110" s="186">
        <v>62.746301000000003</v>
      </c>
      <c r="H110" s="186">
        <v>0</v>
      </c>
      <c r="I110" s="186">
        <v>0</v>
      </c>
      <c r="J110" s="186">
        <v>0</v>
      </c>
      <c r="K110" s="186">
        <v>0</v>
      </c>
      <c r="L110" s="186">
        <v>0</v>
      </c>
      <c r="M110" s="186">
        <f t="shared" si="4"/>
        <v>62.746301000000003</v>
      </c>
      <c r="N110" s="113"/>
    </row>
    <row r="111" spans="2:14" s="110" customFormat="1" ht="30" customHeight="1">
      <c r="B111" s="116"/>
      <c r="C111" s="117" t="s">
        <v>63</v>
      </c>
      <c r="D111" s="187">
        <v>0</v>
      </c>
      <c r="E111" s="187">
        <v>0</v>
      </c>
      <c r="F111" s="187">
        <v>0</v>
      </c>
      <c r="G111" s="187">
        <v>62.746301000000003</v>
      </c>
      <c r="H111" s="187">
        <v>0</v>
      </c>
      <c r="I111" s="187">
        <v>0</v>
      </c>
      <c r="J111" s="187">
        <v>0</v>
      </c>
      <c r="K111" s="187">
        <v>0</v>
      </c>
      <c r="L111" s="187">
        <v>0</v>
      </c>
      <c r="M111" s="186">
        <f t="shared" si="4"/>
        <v>62.746301000000003</v>
      </c>
      <c r="N111" s="118"/>
    </row>
    <row r="112" spans="2:14" s="106" customFormat="1" ht="17.100000000000001" customHeight="1">
      <c r="B112" s="114"/>
      <c r="C112" s="115" t="s">
        <v>51</v>
      </c>
      <c r="D112" s="186">
        <v>0</v>
      </c>
      <c r="E112" s="186">
        <v>0</v>
      </c>
      <c r="F112" s="186">
        <v>0</v>
      </c>
      <c r="G112" s="186">
        <v>9.0505970000000005E-2</v>
      </c>
      <c r="H112" s="186">
        <v>0</v>
      </c>
      <c r="I112" s="186">
        <v>0</v>
      </c>
      <c r="J112" s="186">
        <v>0</v>
      </c>
      <c r="K112" s="186">
        <v>0</v>
      </c>
      <c r="L112" s="186">
        <v>0</v>
      </c>
      <c r="M112" s="186">
        <f t="shared" si="4"/>
        <v>9.0505970000000005E-2</v>
      </c>
      <c r="N112" s="113"/>
    </row>
    <row r="113" spans="2:14" s="106" customFormat="1" ht="17.100000000000001" customHeight="1">
      <c r="B113" s="114"/>
      <c r="C113" s="115" t="s">
        <v>78</v>
      </c>
      <c r="D113" s="186">
        <v>0</v>
      </c>
      <c r="E113" s="186">
        <v>0</v>
      </c>
      <c r="F113" s="186">
        <v>0</v>
      </c>
      <c r="G113" s="186">
        <v>0</v>
      </c>
      <c r="H113" s="186">
        <v>0</v>
      </c>
      <c r="I113" s="186">
        <v>0</v>
      </c>
      <c r="J113" s="186">
        <v>0</v>
      </c>
      <c r="K113" s="186">
        <v>0</v>
      </c>
      <c r="L113" s="186">
        <v>0</v>
      </c>
      <c r="M113" s="186">
        <f t="shared" si="4"/>
        <v>0</v>
      </c>
      <c r="N113" s="113"/>
    </row>
    <row r="114" spans="2:14" s="106" customFormat="1" ht="17.100000000000001" customHeight="1">
      <c r="B114" s="114"/>
      <c r="C114" s="115" t="s">
        <v>64</v>
      </c>
      <c r="D114" s="186">
        <v>0</v>
      </c>
      <c r="E114" s="186">
        <v>0</v>
      </c>
      <c r="F114" s="186">
        <v>0</v>
      </c>
      <c r="G114" s="186">
        <v>0</v>
      </c>
      <c r="H114" s="186">
        <v>0</v>
      </c>
      <c r="I114" s="186">
        <v>0</v>
      </c>
      <c r="J114" s="186">
        <v>0</v>
      </c>
      <c r="K114" s="186">
        <v>0</v>
      </c>
      <c r="L114" s="186">
        <v>0</v>
      </c>
      <c r="M114" s="186">
        <f t="shared" si="4"/>
        <v>0</v>
      </c>
      <c r="N114" s="113"/>
    </row>
    <row r="115" spans="2:14" s="106" customFormat="1" ht="17.100000000000001" customHeight="1">
      <c r="B115" s="114"/>
      <c r="C115" s="119" t="s">
        <v>42</v>
      </c>
      <c r="D115" s="186">
        <v>0</v>
      </c>
      <c r="E115" s="186">
        <v>0</v>
      </c>
      <c r="F115" s="186">
        <v>0</v>
      </c>
      <c r="G115" s="186">
        <v>0</v>
      </c>
      <c r="H115" s="186">
        <v>0</v>
      </c>
      <c r="I115" s="186">
        <v>0</v>
      </c>
      <c r="J115" s="186">
        <v>0</v>
      </c>
      <c r="K115" s="186">
        <v>0</v>
      </c>
      <c r="L115" s="186">
        <v>0</v>
      </c>
      <c r="M115" s="186">
        <f t="shared" si="4"/>
        <v>0</v>
      </c>
      <c r="N115" s="113"/>
    </row>
    <row r="116" spans="2:14" s="106" customFormat="1" ht="17.100000000000001" customHeight="1">
      <c r="B116" s="114"/>
      <c r="C116" s="119" t="s">
        <v>68</v>
      </c>
      <c r="D116" s="186">
        <v>0</v>
      </c>
      <c r="E116" s="186">
        <v>0</v>
      </c>
      <c r="F116" s="186">
        <v>0</v>
      </c>
      <c r="G116" s="186">
        <v>0</v>
      </c>
      <c r="H116" s="186">
        <v>0</v>
      </c>
      <c r="I116" s="186">
        <v>0</v>
      </c>
      <c r="J116" s="186">
        <v>0</v>
      </c>
      <c r="K116" s="186">
        <v>0</v>
      </c>
      <c r="L116" s="186">
        <v>0</v>
      </c>
      <c r="M116" s="186">
        <f t="shared" si="4"/>
        <v>0</v>
      </c>
      <c r="N116" s="113"/>
    </row>
    <row r="117" spans="2:14" s="110" customFormat="1" ht="24.95" customHeight="1">
      <c r="B117" s="116"/>
      <c r="C117" s="120" t="s">
        <v>11</v>
      </c>
      <c r="D117" s="187">
        <v>0</v>
      </c>
      <c r="E117" s="187">
        <v>0</v>
      </c>
      <c r="F117" s="187">
        <v>0.297593</v>
      </c>
      <c r="G117" s="187">
        <v>423.99345048000021</v>
      </c>
      <c r="H117" s="187">
        <v>2.9365293200000004</v>
      </c>
      <c r="I117" s="187">
        <v>0</v>
      </c>
      <c r="J117" s="187">
        <v>0</v>
      </c>
      <c r="K117" s="187">
        <v>120.41794197000004</v>
      </c>
      <c r="L117" s="187">
        <v>0</v>
      </c>
      <c r="M117" s="187">
        <f t="shared" si="4"/>
        <v>547.6455147700002</v>
      </c>
      <c r="N117" s="118"/>
    </row>
    <row r="118" spans="2:14" s="124" customFormat="1" ht="17.100000000000001" customHeight="1">
      <c r="B118" s="121"/>
      <c r="C118" s="115" t="s">
        <v>46</v>
      </c>
      <c r="D118" s="186">
        <v>0</v>
      </c>
      <c r="E118" s="186">
        <v>0</v>
      </c>
      <c r="F118" s="186">
        <v>0.297593</v>
      </c>
      <c r="G118" s="186">
        <v>423.79484248000023</v>
      </c>
      <c r="H118" s="186">
        <v>2.9365293200000004</v>
      </c>
      <c r="I118" s="186">
        <v>0</v>
      </c>
      <c r="J118" s="186">
        <v>0</v>
      </c>
      <c r="K118" s="186">
        <v>119.46693497000004</v>
      </c>
      <c r="L118" s="186">
        <v>0</v>
      </c>
      <c r="M118" s="186">
        <f t="shared" si="4"/>
        <v>546.49589977000028</v>
      </c>
      <c r="N118" s="123"/>
    </row>
    <row r="119" spans="2:14" s="106" customFormat="1" ht="17.100000000000001" customHeight="1">
      <c r="B119" s="114"/>
      <c r="C119" s="115" t="s">
        <v>47</v>
      </c>
      <c r="D119" s="186">
        <v>0</v>
      </c>
      <c r="E119" s="186">
        <v>0</v>
      </c>
      <c r="F119" s="186">
        <v>0</v>
      </c>
      <c r="G119" s="186">
        <v>0.19860800000000003</v>
      </c>
      <c r="H119" s="186">
        <v>0</v>
      </c>
      <c r="I119" s="186">
        <v>0</v>
      </c>
      <c r="J119" s="186">
        <v>0</v>
      </c>
      <c r="K119" s="186">
        <v>0.95100700000000016</v>
      </c>
      <c r="L119" s="186">
        <v>0</v>
      </c>
      <c r="M119" s="186">
        <f t="shared" si="4"/>
        <v>1.1496150000000003</v>
      </c>
      <c r="N119" s="113"/>
    </row>
    <row r="120" spans="2:14" s="110" customFormat="1" ht="30" customHeight="1">
      <c r="B120" s="125"/>
      <c r="C120" s="120" t="s">
        <v>16</v>
      </c>
      <c r="D120" s="187">
        <f>+SUM(D117,D108,D105)</f>
        <v>0</v>
      </c>
      <c r="E120" s="187">
        <f t="shared" ref="E120:L120" si="6">+SUM(E117,E108,E105)</f>
        <v>0</v>
      </c>
      <c r="F120" s="187">
        <f t="shared" si="6"/>
        <v>0.42592717400513724</v>
      </c>
      <c r="G120" s="187">
        <f t="shared" si="6"/>
        <v>2217.2317919172369</v>
      </c>
      <c r="H120" s="187">
        <f t="shared" si="6"/>
        <v>7.4194755619472339</v>
      </c>
      <c r="I120" s="187">
        <f t="shared" si="6"/>
        <v>0</v>
      </c>
      <c r="J120" s="187">
        <f t="shared" si="6"/>
        <v>0</v>
      </c>
      <c r="K120" s="187">
        <f t="shared" si="6"/>
        <v>289.96128661869318</v>
      </c>
      <c r="L120" s="187">
        <f t="shared" si="6"/>
        <v>0</v>
      </c>
      <c r="M120" s="187">
        <f t="shared" si="4"/>
        <v>2515.0384812718826</v>
      </c>
      <c r="N120" s="118"/>
    </row>
    <row r="121" spans="2:14" s="124" customFormat="1" ht="17.100000000000001" customHeight="1">
      <c r="B121" s="121"/>
      <c r="C121" s="126" t="s">
        <v>91</v>
      </c>
      <c r="D121" s="188">
        <v>0</v>
      </c>
      <c r="E121" s="188">
        <v>0</v>
      </c>
      <c r="F121" s="188">
        <v>0</v>
      </c>
      <c r="G121" s="188">
        <v>0</v>
      </c>
      <c r="H121" s="188">
        <v>0</v>
      </c>
      <c r="I121" s="188">
        <v>0</v>
      </c>
      <c r="J121" s="188">
        <v>0</v>
      </c>
      <c r="K121" s="188">
        <v>0</v>
      </c>
      <c r="L121" s="188">
        <v>0</v>
      </c>
      <c r="M121" s="188">
        <f t="shared" si="4"/>
        <v>0</v>
      </c>
      <c r="N121" s="123"/>
    </row>
    <row r="122" spans="2:14" s="124" customFormat="1" ht="17.100000000000001" customHeight="1">
      <c r="B122" s="121"/>
      <c r="C122" s="126" t="s">
        <v>92</v>
      </c>
      <c r="D122" s="188">
        <v>0</v>
      </c>
      <c r="E122" s="188">
        <v>0</v>
      </c>
      <c r="F122" s="188">
        <v>0</v>
      </c>
      <c r="G122" s="188">
        <v>0</v>
      </c>
      <c r="H122" s="188">
        <v>0</v>
      </c>
      <c r="I122" s="188">
        <v>0</v>
      </c>
      <c r="J122" s="188">
        <v>0</v>
      </c>
      <c r="K122" s="188">
        <v>0</v>
      </c>
      <c r="L122" s="188">
        <v>0</v>
      </c>
      <c r="M122" s="188">
        <f t="shared" si="4"/>
        <v>0</v>
      </c>
      <c r="N122" s="123"/>
    </row>
    <row r="123" spans="2:14" s="124" customFormat="1" ht="17.100000000000001" customHeight="1">
      <c r="B123" s="127"/>
      <c r="C123" s="128" t="s">
        <v>73</v>
      </c>
      <c r="D123" s="188">
        <v>0</v>
      </c>
      <c r="E123" s="188">
        <v>0</v>
      </c>
      <c r="F123" s="188">
        <v>0.297593</v>
      </c>
      <c r="G123" s="188">
        <v>35.398077619999995</v>
      </c>
      <c r="H123" s="188">
        <v>2.5669820699999999</v>
      </c>
      <c r="I123" s="188">
        <v>0</v>
      </c>
      <c r="J123" s="188">
        <v>0</v>
      </c>
      <c r="K123" s="188">
        <v>37.500404970000027</v>
      </c>
      <c r="L123" s="188">
        <v>0</v>
      </c>
      <c r="M123" s="188">
        <f t="shared" si="4"/>
        <v>75.763057660000015</v>
      </c>
      <c r="N123" s="123"/>
    </row>
    <row r="124" spans="2:14" s="110" customFormat="1" ht="30" customHeight="1">
      <c r="B124" s="129"/>
      <c r="C124" s="130" t="s">
        <v>17</v>
      </c>
      <c r="D124" s="190">
        <f t="shared" ref="D124:L124" si="7">+D25+D45+D73+D100+D120</f>
        <v>57.773655306728998</v>
      </c>
      <c r="E124" s="190">
        <f t="shared" si="7"/>
        <v>376.37961063273258</v>
      </c>
      <c r="F124" s="190">
        <f t="shared" si="7"/>
        <v>605.94316530215758</v>
      </c>
      <c r="G124" s="190">
        <f t="shared" si="7"/>
        <v>88301.50411941424</v>
      </c>
      <c r="H124" s="190">
        <f t="shared" si="7"/>
        <v>1164.2066462260768</v>
      </c>
      <c r="I124" s="190">
        <f t="shared" si="7"/>
        <v>104.87050161633545</v>
      </c>
      <c r="J124" s="190">
        <f t="shared" si="7"/>
        <v>200.28693089914412</v>
      </c>
      <c r="K124" s="190">
        <f t="shared" si="7"/>
        <v>116187.96151926481</v>
      </c>
      <c r="L124" s="190">
        <f t="shared" si="7"/>
        <v>2040.0601471815103</v>
      </c>
      <c r="M124" s="190">
        <f t="shared" si="4"/>
        <v>209038.98629584373</v>
      </c>
      <c r="N124" s="134"/>
    </row>
    <row r="125" spans="2:14" s="124" customFormat="1" ht="17.100000000000001" customHeight="1">
      <c r="B125" s="121"/>
      <c r="C125" s="126" t="s">
        <v>91</v>
      </c>
      <c r="D125" s="188">
        <f t="shared" ref="D125:L125" si="8">+D26+D46+D74+D101+D121</f>
        <v>0</v>
      </c>
      <c r="E125" s="188">
        <f t="shared" si="8"/>
        <v>0</v>
      </c>
      <c r="F125" s="188">
        <f t="shared" si="8"/>
        <v>0</v>
      </c>
      <c r="G125" s="188">
        <f t="shared" si="8"/>
        <v>0</v>
      </c>
      <c r="H125" s="188">
        <f t="shared" si="8"/>
        <v>0</v>
      </c>
      <c r="I125" s="188">
        <f t="shared" si="8"/>
        <v>0</v>
      </c>
      <c r="J125" s="188">
        <f t="shared" si="8"/>
        <v>0</v>
      </c>
      <c r="K125" s="188">
        <f t="shared" si="8"/>
        <v>0</v>
      </c>
      <c r="L125" s="188">
        <f t="shared" si="8"/>
        <v>0</v>
      </c>
      <c r="M125" s="188">
        <f t="shared" si="4"/>
        <v>0</v>
      </c>
      <c r="N125" s="123"/>
    </row>
    <row r="126" spans="2:14" s="124" customFormat="1" ht="17.100000000000001" customHeight="1">
      <c r="B126" s="121"/>
      <c r="C126" s="126" t="s">
        <v>92</v>
      </c>
      <c r="D126" s="188">
        <f t="shared" ref="D126:L126" si="9">+D27+D47+D75+D102+D122</f>
        <v>0</v>
      </c>
      <c r="E126" s="188">
        <f t="shared" si="9"/>
        <v>0</v>
      </c>
      <c r="F126" s="188">
        <f t="shared" si="9"/>
        <v>0</v>
      </c>
      <c r="G126" s="188">
        <f t="shared" si="9"/>
        <v>0</v>
      </c>
      <c r="H126" s="188">
        <f t="shared" si="9"/>
        <v>0</v>
      </c>
      <c r="I126" s="188">
        <f t="shared" si="9"/>
        <v>0</v>
      </c>
      <c r="J126" s="188">
        <f t="shared" si="9"/>
        <v>0</v>
      </c>
      <c r="K126" s="188">
        <f t="shared" si="9"/>
        <v>0</v>
      </c>
      <c r="L126" s="188">
        <f t="shared" si="9"/>
        <v>0</v>
      </c>
      <c r="M126" s="188">
        <f t="shared" si="4"/>
        <v>0</v>
      </c>
      <c r="N126" s="123"/>
    </row>
    <row r="127" spans="2:14" s="124" customFormat="1" ht="17.100000000000001" customHeight="1">
      <c r="B127" s="121"/>
      <c r="C127" s="126" t="s">
        <v>73</v>
      </c>
      <c r="D127" s="188">
        <f t="shared" ref="D127:L127" si="10">+D28+D48+D76+D103+D123</f>
        <v>11.684410436350998</v>
      </c>
      <c r="E127" s="188">
        <f t="shared" si="10"/>
        <v>41.022438582824002</v>
      </c>
      <c r="F127" s="188">
        <f t="shared" si="10"/>
        <v>168.22207742513481</v>
      </c>
      <c r="G127" s="188">
        <f t="shared" si="10"/>
        <v>3388.5568373634551</v>
      </c>
      <c r="H127" s="188">
        <f t="shared" si="10"/>
        <v>222.55673673474396</v>
      </c>
      <c r="I127" s="188">
        <f t="shared" si="10"/>
        <v>28.356483654712001</v>
      </c>
      <c r="J127" s="188">
        <f t="shared" si="10"/>
        <v>65.330845969858984</v>
      </c>
      <c r="K127" s="188">
        <f t="shared" si="10"/>
        <v>1645.2169002200008</v>
      </c>
      <c r="L127" s="188">
        <f t="shared" si="10"/>
        <v>198.20680331217272</v>
      </c>
      <c r="M127" s="188">
        <f>+SUM(D127:L127)</f>
        <v>5769.1535336992529</v>
      </c>
      <c r="N127" s="123"/>
    </row>
    <row r="128" spans="2:14" s="138" customFormat="1" ht="9.9499999999999993" customHeight="1">
      <c r="B128" s="135"/>
      <c r="C128" s="136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137"/>
    </row>
    <row r="129" spans="2:13" s="139" customFormat="1" ht="15" customHeight="1">
      <c r="B129" s="142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</row>
  </sheetData>
  <dataConsolidate/>
  <mergeCells count="8">
    <mergeCell ref="C2:M2"/>
    <mergeCell ref="C4:M4"/>
    <mergeCell ref="C129:M129"/>
    <mergeCell ref="C5:M5"/>
    <mergeCell ref="C3:M3"/>
    <mergeCell ref="D7:M7"/>
    <mergeCell ref="D6:M6"/>
    <mergeCell ref="C7:C8"/>
  </mergeCells>
  <phoneticPr fontId="0" type="noConversion"/>
  <conditionalFormatting sqref="D9:M45 D76:M77 D80:M100 D123:M124 D127:M128 D103:M120 D48:M73">
    <cfRule type="expression" dxfId="149" priority="225" stopIfTrue="1">
      <formula>AND(D9&lt;&gt;"",OR(D9&lt;0,NOT(ISNUMBER(D9))))</formula>
    </cfRule>
  </conditionalFormatting>
  <conditionalFormatting sqref="D74:M75">
    <cfRule type="expression" dxfId="148" priority="219" stopIfTrue="1">
      <formula>AND(D74&lt;&gt;"",OR(D74&lt;0,NOT(ISNUMBER(D74))))</formula>
    </cfRule>
  </conditionalFormatting>
  <conditionalFormatting sqref="D46:M47">
    <cfRule type="expression" dxfId="147" priority="221" stopIfTrue="1">
      <formula>AND(D46&lt;&gt;"",OR(D46&lt;0,NOT(ISNUMBER(D46))))</formula>
    </cfRule>
  </conditionalFormatting>
  <conditionalFormatting sqref="E125:M126">
    <cfRule type="expression" dxfId="146" priority="213" stopIfTrue="1">
      <formula>AND(E125&lt;&gt;"",OR(E125&lt;0,NOT(ISNUMBER(E125))))</formula>
    </cfRule>
  </conditionalFormatting>
  <conditionalFormatting sqref="D101:M102">
    <cfRule type="expression" dxfId="145" priority="217" stopIfTrue="1">
      <formula>AND(D101&lt;&gt;"",OR(D101&lt;0,NOT(ISNUMBER(D101))))</formula>
    </cfRule>
  </conditionalFormatting>
  <conditionalFormatting sqref="D121:M122">
    <cfRule type="expression" dxfId="144" priority="215" stopIfTrue="1">
      <formula>AND(D121&lt;&gt;"",OR(D121&lt;0,NOT(ISNUMBER(D121))))</formula>
    </cfRule>
  </conditionalFormatting>
  <conditionalFormatting sqref="D125">
    <cfRule type="expression" dxfId="143" priority="212" stopIfTrue="1">
      <formula>AND(D125&lt;&gt;"",OR(D125&lt;0,NOT(ISNUMBER(D125))))</formula>
    </cfRule>
  </conditionalFormatting>
  <conditionalFormatting sqref="D126">
    <cfRule type="expression" dxfId="142" priority="211" stopIfTrue="1">
      <formula>AND(D126&lt;&gt;"",OR(D126&lt;0,NOT(ISNUMBER(D126))))</formula>
    </cfRule>
  </conditionalFormatting>
  <conditionalFormatting sqref="D78:M79">
    <cfRule type="expression" dxfId="141" priority="202" stopIfTrue="1">
      <formula>AND(D78&lt;&gt;"",OR(D78&lt;0,NOT(ISNUMBER(D78))))</formula>
    </cfRule>
  </conditionalFormatting>
  <conditionalFormatting sqref="D6">
    <cfRule type="expression" dxfId="140" priority="541" stopIfTrue="1">
      <formula>COUNTA(D10:M127)&lt;&gt;COUNTIF(D10:M127,"&gt;=0")</formula>
    </cfRule>
  </conditionalFormatting>
  <conditionalFormatting sqref="E6:F6">
    <cfRule type="expression" dxfId="139" priority="583" stopIfTrue="1">
      <formula>COUNTA(E10:M127)&lt;&gt;COUNTIF(E10:M127,"&gt;=0")</formula>
    </cfRule>
  </conditionalFormatting>
  <conditionalFormatting sqref="G6">
    <cfRule type="expression" dxfId="138" priority="585" stopIfTrue="1">
      <formula>COUNTA(G10:N127)&lt;&gt;COUNTIF(G10:N127,"&gt;=0")</formula>
    </cfRule>
  </conditionalFormatting>
  <conditionalFormatting sqref="H6:M6">
    <cfRule type="expression" dxfId="137" priority="606" stopIfTrue="1">
      <formula>COUNTA(H10:N127)&lt;&gt;COUNTIF(H10:N127,"&gt;=0")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portrait" r:id="rId1"/>
  <headerFooter alignWithMargins="0">
    <oddFooter>&amp;R2019 Triennial Central Bank Survey</oddFooter>
  </headerFooter>
  <rowBreaks count="1" manualBreakCount="1">
    <brk id="83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outlinePr summaryBelow="0" summaryRight="0"/>
  </sheetPr>
  <dimension ref="B1:AA129"/>
  <sheetViews>
    <sheetView showGridLines="0" zoomScale="70" zoomScaleNormal="70" zoomScaleSheetLayoutView="70" workbookViewId="0">
      <pane xSplit="3" ySplit="8" topLeftCell="D9" activePane="bottomRight" state="frozen"/>
      <selection pane="topRight"/>
      <selection pane="bottomLeft"/>
      <selection pane="bottomRight" activeCell="D9" sqref="D9"/>
    </sheetView>
  </sheetViews>
  <sheetFormatPr defaultColWidth="0" defaultRowHeight="12" zeroHeight="1"/>
  <cols>
    <col min="1" max="2" width="1.7109375" style="12" customWidth="1"/>
    <col min="3" max="3" width="79.85546875" style="12" customWidth="1"/>
    <col min="4" max="11" width="8.5703125" style="12" customWidth="1"/>
    <col min="12" max="12" width="8.5703125" customWidth="1"/>
    <col min="13" max="24" width="8.5703125" style="13" customWidth="1"/>
    <col min="25" max="25" width="8.5703125" style="12" customWidth="1"/>
    <col min="26" max="26" width="10.7109375" style="13" customWidth="1"/>
    <col min="27" max="27" width="1.7109375" style="12" customWidth="1"/>
    <col min="28" max="16384" width="0" style="12" hidden="1"/>
  </cols>
  <sheetData>
    <row r="1" spans="2:27" s="3" customFormat="1" ht="20.100000000000001" customHeight="1">
      <c r="B1" s="71" t="s">
        <v>12</v>
      </c>
      <c r="C1" s="72"/>
      <c r="D1" s="33"/>
      <c r="E1" s="33"/>
      <c r="F1" s="33"/>
      <c r="G1" s="33"/>
      <c r="H1" s="33"/>
      <c r="I1" s="33"/>
      <c r="J1" s="33"/>
      <c r="K1" s="33"/>
      <c r="L1" s="7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33"/>
      <c r="Z1" s="34"/>
      <c r="AA1" s="2"/>
    </row>
    <row r="2" spans="2:27" s="3" customFormat="1" ht="20.100000000000001" customHeight="1">
      <c r="B2" s="73"/>
      <c r="C2" s="285" t="s">
        <v>48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1"/>
    </row>
    <row r="3" spans="2:27" s="3" customFormat="1" ht="20.100000000000001" customHeight="1">
      <c r="B3" s="74"/>
      <c r="C3" s="285" t="s">
        <v>108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1"/>
    </row>
    <row r="4" spans="2:27" s="3" customFormat="1" ht="20.100000000000001" customHeight="1">
      <c r="B4" s="74"/>
      <c r="C4" s="285" t="s">
        <v>94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5"/>
    </row>
    <row r="5" spans="2:27" s="3" customFormat="1" ht="20.100000000000001" customHeight="1">
      <c r="B5" s="74"/>
      <c r="C5" s="285" t="s">
        <v>80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4"/>
    </row>
    <row r="6" spans="2:27" s="3" customFormat="1" ht="39.950000000000003" customHeight="1">
      <c r="B6" s="74"/>
      <c r="C6" s="74"/>
      <c r="D6" s="282" t="s">
        <v>67</v>
      </c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"/>
    </row>
    <row r="7" spans="2:27" s="8" customFormat="1" ht="27.95" customHeight="1">
      <c r="B7" s="237"/>
      <c r="C7" s="283" t="s">
        <v>0</v>
      </c>
      <c r="D7" s="280" t="s">
        <v>13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1"/>
      <c r="AA7" s="6"/>
    </row>
    <row r="8" spans="2:27" s="8" customFormat="1" ht="27.95" customHeight="1">
      <c r="B8" s="237"/>
      <c r="C8" s="284"/>
      <c r="D8" s="239" t="s">
        <v>6</v>
      </c>
      <c r="E8" s="239" t="s">
        <v>22</v>
      </c>
      <c r="F8" s="239" t="s">
        <v>5</v>
      </c>
      <c r="G8" s="239" t="s">
        <v>4</v>
      </c>
      <c r="H8" s="239" t="s">
        <v>34</v>
      </c>
      <c r="I8" s="239" t="s">
        <v>18</v>
      </c>
      <c r="J8" s="239" t="s">
        <v>3</v>
      </c>
      <c r="K8" s="239" t="s">
        <v>24</v>
      </c>
      <c r="L8" s="241" t="s">
        <v>36</v>
      </c>
      <c r="M8" s="239" t="s">
        <v>2</v>
      </c>
      <c r="N8" s="239" t="s">
        <v>26</v>
      </c>
      <c r="O8" s="239" t="s">
        <v>27</v>
      </c>
      <c r="P8" s="239" t="s">
        <v>38</v>
      </c>
      <c r="Q8" s="239" t="s">
        <v>37</v>
      </c>
      <c r="R8" s="239" t="s">
        <v>29</v>
      </c>
      <c r="S8" s="239" t="s">
        <v>30</v>
      </c>
      <c r="T8" s="239" t="s">
        <v>21</v>
      </c>
      <c r="U8" s="239" t="s">
        <v>39</v>
      </c>
      <c r="V8" s="239" t="s">
        <v>77</v>
      </c>
      <c r="W8" s="239" t="s">
        <v>32</v>
      </c>
      <c r="X8" s="239" t="s">
        <v>33</v>
      </c>
      <c r="Y8" s="240" t="s">
        <v>76</v>
      </c>
      <c r="Z8" s="242" t="s">
        <v>7</v>
      </c>
      <c r="AA8" s="9"/>
    </row>
    <row r="9" spans="2:27" s="11" customFormat="1" ht="30" customHeight="1">
      <c r="B9" s="83"/>
      <c r="C9" s="30" t="s">
        <v>69</v>
      </c>
      <c r="D9" s="76"/>
      <c r="E9" s="76"/>
      <c r="F9" s="76"/>
      <c r="G9" s="76"/>
      <c r="H9" s="76"/>
      <c r="I9" s="76"/>
      <c r="J9" s="76"/>
      <c r="K9" s="76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10"/>
    </row>
    <row r="10" spans="2:27" s="8" customFormat="1" ht="17.100000000000001" customHeight="1">
      <c r="B10" s="75"/>
      <c r="C10" s="23" t="s">
        <v>9</v>
      </c>
      <c r="D10" s="181">
        <v>11.2814405</v>
      </c>
      <c r="E10" s="181">
        <v>0</v>
      </c>
      <c r="F10" s="181">
        <v>17.961655071799999</v>
      </c>
      <c r="G10" s="181">
        <v>33.466017135999998</v>
      </c>
      <c r="H10" s="181">
        <v>51.3245554071</v>
      </c>
      <c r="I10" s="181">
        <v>5010.1370122907419</v>
      </c>
      <c r="J10" s="181">
        <v>1434.8437877362371</v>
      </c>
      <c r="K10" s="181">
        <v>0</v>
      </c>
      <c r="L10" s="181">
        <v>0.130996</v>
      </c>
      <c r="M10" s="181">
        <v>13.402164999999997</v>
      </c>
      <c r="N10" s="181">
        <v>0</v>
      </c>
      <c r="O10" s="181">
        <v>0</v>
      </c>
      <c r="P10" s="181">
        <v>6.9960189999999995</v>
      </c>
      <c r="Q10" s="181">
        <v>0.13109199999999999</v>
      </c>
      <c r="R10" s="181"/>
      <c r="S10" s="181">
        <v>23.769832999999998</v>
      </c>
      <c r="T10" s="181">
        <v>11.957913345000001</v>
      </c>
      <c r="U10" s="181">
        <v>0.1</v>
      </c>
      <c r="V10" s="181">
        <v>2.6817436719000001</v>
      </c>
      <c r="W10" s="181">
        <v>0</v>
      </c>
      <c r="X10" s="181">
        <v>2.2341434314999997</v>
      </c>
      <c r="Y10" s="181">
        <v>187.35941266250865</v>
      </c>
      <c r="Z10" s="182">
        <f>SUM(D10:Y10)</f>
        <v>6807.7777862527882</v>
      </c>
      <c r="AA10" s="7"/>
    </row>
    <row r="11" spans="2:27" s="8" customFormat="1" ht="17.100000000000001" customHeight="1">
      <c r="B11" s="77"/>
      <c r="C11" s="24" t="s">
        <v>46</v>
      </c>
      <c r="D11" s="181">
        <v>0</v>
      </c>
      <c r="E11" s="181">
        <v>0</v>
      </c>
      <c r="F11" s="181">
        <v>0</v>
      </c>
      <c r="G11" s="181">
        <v>2.5499999999999998</v>
      </c>
      <c r="H11" s="181">
        <v>0</v>
      </c>
      <c r="I11" s="181">
        <v>370.67541364189105</v>
      </c>
      <c r="J11" s="181">
        <v>296.70583480623719</v>
      </c>
      <c r="K11" s="181">
        <v>0</v>
      </c>
      <c r="L11" s="181">
        <v>0</v>
      </c>
      <c r="M11" s="181">
        <v>0</v>
      </c>
      <c r="N11" s="181">
        <v>0</v>
      </c>
      <c r="O11" s="181">
        <v>0</v>
      </c>
      <c r="P11" s="181">
        <v>0</v>
      </c>
      <c r="Q11" s="181">
        <v>0</v>
      </c>
      <c r="R11" s="181"/>
      <c r="S11" s="181">
        <v>0</v>
      </c>
      <c r="T11" s="181">
        <v>0</v>
      </c>
      <c r="U11" s="181">
        <v>0</v>
      </c>
      <c r="V11" s="181">
        <v>0</v>
      </c>
      <c r="W11" s="181">
        <v>0</v>
      </c>
      <c r="X11" s="181">
        <v>0</v>
      </c>
      <c r="Y11" s="181">
        <v>2.3348906335088038</v>
      </c>
      <c r="Z11" s="182">
        <f t="shared" ref="Z11:Z25" si="0">SUM(D11:Y11)</f>
        <v>672.26613908163711</v>
      </c>
      <c r="AA11" s="7"/>
    </row>
    <row r="12" spans="2:27" s="8" customFormat="1" ht="17.100000000000001" customHeight="1">
      <c r="B12" s="77"/>
      <c r="C12" s="24" t="s">
        <v>47</v>
      </c>
      <c r="D12" s="181">
        <v>11.2814405</v>
      </c>
      <c r="E12" s="181">
        <v>0</v>
      </c>
      <c r="F12" s="181">
        <v>17.961655071799999</v>
      </c>
      <c r="G12" s="181">
        <v>30.916017136000001</v>
      </c>
      <c r="H12" s="181">
        <v>51.3245554071</v>
      </c>
      <c r="I12" s="181">
        <v>4639.4615986488507</v>
      </c>
      <c r="J12" s="181">
        <v>1138.13795293</v>
      </c>
      <c r="K12" s="181">
        <v>0</v>
      </c>
      <c r="L12" s="181">
        <v>0.130996</v>
      </c>
      <c r="M12" s="181">
        <v>13.402164999999997</v>
      </c>
      <c r="N12" s="181">
        <v>0</v>
      </c>
      <c r="O12" s="181">
        <v>0</v>
      </c>
      <c r="P12" s="181">
        <v>6.9960189999999995</v>
      </c>
      <c r="Q12" s="181">
        <v>0.13109199999999999</v>
      </c>
      <c r="R12" s="181"/>
      <c r="S12" s="181">
        <v>23.769832999999998</v>
      </c>
      <c r="T12" s="181">
        <v>11.957913345000001</v>
      </c>
      <c r="U12" s="181">
        <v>0.1</v>
      </c>
      <c r="V12" s="181">
        <v>2.6817436719000001</v>
      </c>
      <c r="W12" s="181">
        <v>0</v>
      </c>
      <c r="X12" s="181">
        <v>2.2341434314999997</v>
      </c>
      <c r="Y12" s="181">
        <v>185.02452202899985</v>
      </c>
      <c r="Z12" s="182">
        <f t="shared" si="0"/>
        <v>6135.5116471711517</v>
      </c>
      <c r="AA12" s="7"/>
    </row>
    <row r="13" spans="2:27" s="8" customFormat="1" ht="30" customHeight="1">
      <c r="B13" s="75"/>
      <c r="C13" s="23" t="s">
        <v>10</v>
      </c>
      <c r="D13" s="181">
        <v>0.40358000000000005</v>
      </c>
      <c r="E13" s="181">
        <v>0</v>
      </c>
      <c r="F13" s="181">
        <v>52.939633074</v>
      </c>
      <c r="G13" s="181">
        <v>6.9166555500000007</v>
      </c>
      <c r="H13" s="181">
        <v>3.7028546254800005</v>
      </c>
      <c r="I13" s="181">
        <v>1051.3154939008391</v>
      </c>
      <c r="J13" s="181">
        <v>33.030252849221455</v>
      </c>
      <c r="K13" s="181">
        <v>0</v>
      </c>
      <c r="L13" s="181">
        <v>0</v>
      </c>
      <c r="M13" s="181">
        <v>9.9934519999999999E-2</v>
      </c>
      <c r="N13" s="181">
        <v>0</v>
      </c>
      <c r="O13" s="181">
        <v>0</v>
      </c>
      <c r="P13" s="181">
        <v>0.55652599999999997</v>
      </c>
      <c r="Q13" s="181">
        <v>6.6738092465354617</v>
      </c>
      <c r="R13" s="181"/>
      <c r="S13" s="181">
        <v>0</v>
      </c>
      <c r="T13" s="181">
        <v>0.34217599999999998</v>
      </c>
      <c r="U13" s="181">
        <v>6.5152000000000002E-2</v>
      </c>
      <c r="V13" s="181">
        <v>0.91202141679999993</v>
      </c>
      <c r="W13" s="181">
        <v>0</v>
      </c>
      <c r="X13" s="181">
        <v>0</v>
      </c>
      <c r="Y13" s="181">
        <v>7.03316667</v>
      </c>
      <c r="Z13" s="182">
        <f t="shared" si="0"/>
        <v>1163.9912558528758</v>
      </c>
      <c r="AA13" s="7"/>
    </row>
    <row r="14" spans="2:27" s="8" customFormat="1" ht="17.100000000000001" customHeight="1">
      <c r="B14" s="75"/>
      <c r="C14" s="24" t="s">
        <v>46</v>
      </c>
      <c r="D14" s="181">
        <v>2.0119999999999999E-2</v>
      </c>
      <c r="E14" s="181">
        <v>0</v>
      </c>
      <c r="F14" s="181">
        <v>50.093898090000003</v>
      </c>
      <c r="G14" s="181">
        <v>2.1233905499999999</v>
      </c>
      <c r="H14" s="181">
        <v>0</v>
      </c>
      <c r="I14" s="181">
        <v>79.079433460839311</v>
      </c>
      <c r="J14" s="181">
        <v>28.582566849221454</v>
      </c>
      <c r="K14" s="181">
        <v>0</v>
      </c>
      <c r="L14" s="181">
        <v>0</v>
      </c>
      <c r="M14" s="181">
        <v>0</v>
      </c>
      <c r="N14" s="181">
        <v>0</v>
      </c>
      <c r="O14" s="181">
        <v>0</v>
      </c>
      <c r="P14" s="181">
        <v>0.32351799999999997</v>
      </c>
      <c r="Q14" s="181">
        <v>6.6738092465354617</v>
      </c>
      <c r="R14" s="181"/>
      <c r="S14" s="181">
        <v>0</v>
      </c>
      <c r="T14" s="181">
        <v>4.2175999999999998E-2</v>
      </c>
      <c r="U14" s="181">
        <v>0</v>
      </c>
      <c r="V14" s="181">
        <v>0</v>
      </c>
      <c r="W14" s="181">
        <v>0</v>
      </c>
      <c r="X14" s="181">
        <v>0</v>
      </c>
      <c r="Y14" s="181">
        <v>0.63836366999999994</v>
      </c>
      <c r="Z14" s="182">
        <f t="shared" si="0"/>
        <v>167.57727586659624</v>
      </c>
      <c r="AA14" s="7"/>
    </row>
    <row r="15" spans="2:27" s="8" customFormat="1" ht="17.100000000000001" customHeight="1">
      <c r="B15" s="75"/>
      <c r="C15" s="24" t="s">
        <v>47</v>
      </c>
      <c r="D15" s="181">
        <v>0.38346000000000002</v>
      </c>
      <c r="E15" s="181">
        <v>0</v>
      </c>
      <c r="F15" s="181">
        <v>2.8457349839999999</v>
      </c>
      <c r="G15" s="181">
        <v>4.7932650000000008</v>
      </c>
      <c r="H15" s="181">
        <v>3.7028546254800005</v>
      </c>
      <c r="I15" s="181">
        <v>972.23606043999985</v>
      </c>
      <c r="J15" s="181">
        <v>4.447686</v>
      </c>
      <c r="K15" s="181">
        <v>0</v>
      </c>
      <c r="L15" s="181">
        <v>0</v>
      </c>
      <c r="M15" s="181">
        <v>9.9934519999999999E-2</v>
      </c>
      <c r="N15" s="181">
        <v>0</v>
      </c>
      <c r="O15" s="181">
        <v>0</v>
      </c>
      <c r="P15" s="181">
        <v>0.23300799999999999</v>
      </c>
      <c r="Q15" s="181">
        <v>0</v>
      </c>
      <c r="R15" s="181"/>
      <c r="S15" s="181">
        <v>0</v>
      </c>
      <c r="T15" s="181">
        <v>0.3</v>
      </c>
      <c r="U15" s="181">
        <v>6.5152000000000002E-2</v>
      </c>
      <c r="V15" s="181">
        <v>0.91202141679999993</v>
      </c>
      <c r="W15" s="181">
        <v>0</v>
      </c>
      <c r="X15" s="181">
        <v>0</v>
      </c>
      <c r="Y15" s="181">
        <v>6.3948029999999996</v>
      </c>
      <c r="Z15" s="182">
        <f t="shared" si="0"/>
        <v>996.41397998627997</v>
      </c>
      <c r="AA15" s="7"/>
    </row>
    <row r="16" spans="2:27" s="11" customFormat="1" ht="30" customHeight="1">
      <c r="B16" s="78"/>
      <c r="C16" s="25" t="s">
        <v>63</v>
      </c>
      <c r="D16" s="182">
        <v>0.38346000000000002</v>
      </c>
      <c r="E16" s="182">
        <v>0</v>
      </c>
      <c r="F16" s="182">
        <v>0.88421900000000009</v>
      </c>
      <c r="G16" s="182">
        <v>3.1542750000000002</v>
      </c>
      <c r="H16" s="182">
        <v>1.1948445412799999</v>
      </c>
      <c r="I16" s="182">
        <v>844.57742932734948</v>
      </c>
      <c r="J16" s="182">
        <v>2.9604607404230485</v>
      </c>
      <c r="K16" s="182">
        <v>0</v>
      </c>
      <c r="L16" s="182">
        <v>0</v>
      </c>
      <c r="M16" s="182">
        <v>9.9451520000000002E-2</v>
      </c>
      <c r="N16" s="182">
        <v>0</v>
      </c>
      <c r="O16" s="182">
        <v>0</v>
      </c>
      <c r="P16" s="182">
        <v>0.22300799999999998</v>
      </c>
      <c r="Q16" s="182">
        <v>0</v>
      </c>
      <c r="R16" s="182"/>
      <c r="S16" s="182">
        <v>0</v>
      </c>
      <c r="T16" s="182">
        <v>0</v>
      </c>
      <c r="U16" s="182">
        <v>0</v>
      </c>
      <c r="V16" s="182">
        <v>0.11204799999999999</v>
      </c>
      <c r="W16" s="182">
        <v>0</v>
      </c>
      <c r="X16" s="182">
        <v>0</v>
      </c>
      <c r="Y16" s="182">
        <v>5.4831068199999997</v>
      </c>
      <c r="Z16" s="182">
        <f t="shared" si="0"/>
        <v>859.07230294905253</v>
      </c>
      <c r="AA16" s="10"/>
    </row>
    <row r="17" spans="2:27" s="8" customFormat="1" ht="17.100000000000001" customHeight="1">
      <c r="B17" s="77"/>
      <c r="C17" s="24" t="s">
        <v>51</v>
      </c>
      <c r="D17" s="181">
        <v>0</v>
      </c>
      <c r="E17" s="181">
        <v>0</v>
      </c>
      <c r="F17" s="181">
        <v>9.3898090000000003E-2</v>
      </c>
      <c r="G17" s="181">
        <v>1.37239055</v>
      </c>
      <c r="H17" s="181">
        <v>0</v>
      </c>
      <c r="I17" s="181">
        <v>38.501208874489592</v>
      </c>
      <c r="J17" s="181">
        <v>0.52722041421400012</v>
      </c>
      <c r="K17" s="181">
        <v>0</v>
      </c>
      <c r="L17" s="181">
        <v>0</v>
      </c>
      <c r="M17" s="181">
        <v>0</v>
      </c>
      <c r="N17" s="181">
        <v>0</v>
      </c>
      <c r="O17" s="181">
        <v>0</v>
      </c>
      <c r="P17" s="181">
        <v>0.1419</v>
      </c>
      <c r="Q17" s="181">
        <v>0</v>
      </c>
      <c r="R17" s="181">
        <v>0</v>
      </c>
      <c r="S17" s="181">
        <v>0</v>
      </c>
      <c r="T17" s="181">
        <v>0.3</v>
      </c>
      <c r="U17" s="181">
        <v>0</v>
      </c>
      <c r="V17" s="181">
        <v>0</v>
      </c>
      <c r="W17" s="181">
        <v>0</v>
      </c>
      <c r="X17" s="181">
        <v>0</v>
      </c>
      <c r="Y17" s="181">
        <v>0.8519568500000001</v>
      </c>
      <c r="Z17" s="181">
        <f t="shared" si="0"/>
        <v>41.788574778703591</v>
      </c>
      <c r="AA17" s="7"/>
    </row>
    <row r="18" spans="2:27" s="8" customFormat="1" ht="17.100000000000001" customHeight="1">
      <c r="B18" s="77"/>
      <c r="C18" s="24" t="s">
        <v>78</v>
      </c>
      <c r="D18" s="181">
        <v>0</v>
      </c>
      <c r="E18" s="181">
        <v>0</v>
      </c>
      <c r="F18" s="181">
        <v>0</v>
      </c>
      <c r="G18" s="181">
        <v>0.09</v>
      </c>
      <c r="H18" s="181">
        <v>0</v>
      </c>
      <c r="I18" s="181">
        <v>4.9799999999999995</v>
      </c>
      <c r="J18" s="181">
        <v>0.03</v>
      </c>
      <c r="K18" s="181">
        <v>0</v>
      </c>
      <c r="L18" s="181">
        <v>0</v>
      </c>
      <c r="M18" s="181">
        <v>0</v>
      </c>
      <c r="N18" s="181">
        <v>0</v>
      </c>
      <c r="O18" s="181">
        <v>0</v>
      </c>
      <c r="P18" s="181">
        <v>0</v>
      </c>
      <c r="Q18" s="181">
        <v>0</v>
      </c>
      <c r="R18" s="181"/>
      <c r="S18" s="181">
        <v>0</v>
      </c>
      <c r="T18" s="181">
        <v>0</v>
      </c>
      <c r="U18" s="181">
        <v>0</v>
      </c>
      <c r="V18" s="181">
        <v>0</v>
      </c>
      <c r="W18" s="181">
        <v>0</v>
      </c>
      <c r="X18" s="181">
        <v>0</v>
      </c>
      <c r="Y18" s="181">
        <v>0</v>
      </c>
      <c r="Z18" s="181">
        <f t="shared" si="0"/>
        <v>5.0999999999999996</v>
      </c>
      <c r="AA18" s="7"/>
    </row>
    <row r="19" spans="2:27" s="8" customFormat="1" ht="17.100000000000001" customHeight="1">
      <c r="B19" s="77"/>
      <c r="C19" s="24" t="s">
        <v>64</v>
      </c>
      <c r="D19" s="181">
        <v>0</v>
      </c>
      <c r="E19" s="181">
        <v>0</v>
      </c>
      <c r="F19" s="181">
        <v>50</v>
      </c>
      <c r="G19" s="181">
        <v>0</v>
      </c>
      <c r="H19" s="181">
        <v>0</v>
      </c>
      <c r="I19" s="181">
        <v>21.634860261369241</v>
      </c>
      <c r="J19" s="181">
        <v>26.266644747657406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  <c r="P19" s="181">
        <v>0</v>
      </c>
      <c r="Q19" s="181">
        <v>6.6738092465354617</v>
      </c>
      <c r="R19" s="181"/>
      <c r="S19" s="181">
        <v>0</v>
      </c>
      <c r="T19" s="181">
        <v>0</v>
      </c>
      <c r="U19" s="181">
        <v>0</v>
      </c>
      <c r="V19" s="181">
        <v>0</v>
      </c>
      <c r="W19" s="181">
        <v>0</v>
      </c>
      <c r="X19" s="181">
        <v>0</v>
      </c>
      <c r="Y19" s="181">
        <v>0</v>
      </c>
      <c r="Z19" s="181">
        <f t="shared" si="0"/>
        <v>104.57531425556211</v>
      </c>
      <c r="AA19" s="7"/>
    </row>
    <row r="20" spans="2:27" s="8" customFormat="1" ht="17.100000000000001" customHeight="1">
      <c r="B20" s="77"/>
      <c r="C20" s="26" t="s">
        <v>42</v>
      </c>
      <c r="D20" s="181">
        <v>2.0119999999999999E-2</v>
      </c>
      <c r="E20" s="181">
        <v>0</v>
      </c>
      <c r="F20" s="181">
        <v>1.961515984</v>
      </c>
      <c r="G20" s="181">
        <v>2.2999900000000002</v>
      </c>
      <c r="H20" s="181">
        <v>2.5080100842000004</v>
      </c>
      <c r="I20" s="181">
        <v>141.62199543763103</v>
      </c>
      <c r="J20" s="181">
        <v>3.2459269469270002</v>
      </c>
      <c r="K20" s="181">
        <v>0</v>
      </c>
      <c r="L20" s="181">
        <v>0</v>
      </c>
      <c r="M20" s="181">
        <v>4.8299999999999998E-4</v>
      </c>
      <c r="N20" s="181">
        <v>0</v>
      </c>
      <c r="O20" s="181">
        <v>0</v>
      </c>
      <c r="P20" s="181">
        <v>0.19161800000000001</v>
      </c>
      <c r="Q20" s="181">
        <v>0</v>
      </c>
      <c r="R20" s="181"/>
      <c r="S20" s="181">
        <v>0</v>
      </c>
      <c r="T20" s="181">
        <v>4.2175999999999998E-2</v>
      </c>
      <c r="U20" s="181">
        <v>6.5152000000000002E-2</v>
      </c>
      <c r="V20" s="181">
        <v>0.79997341679999989</v>
      </c>
      <c r="W20" s="181">
        <v>0</v>
      </c>
      <c r="X20" s="181">
        <v>0</v>
      </c>
      <c r="Y20" s="181">
        <v>0.69810299999999992</v>
      </c>
      <c r="Z20" s="181">
        <f t="shared" si="0"/>
        <v>153.45506386955805</v>
      </c>
      <c r="AA20" s="7"/>
    </row>
    <row r="21" spans="2:27" s="8" customFormat="1" ht="17.100000000000001" customHeight="1">
      <c r="B21" s="77"/>
      <c r="C21" s="26" t="s">
        <v>68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>
        <f t="shared" si="0"/>
        <v>0</v>
      </c>
      <c r="AA21" s="7"/>
    </row>
    <row r="22" spans="2:27" s="11" customFormat="1" ht="24.95" customHeight="1">
      <c r="B22" s="78"/>
      <c r="C22" s="27" t="s">
        <v>11</v>
      </c>
      <c r="D22" s="182">
        <v>0.56223517000000001</v>
      </c>
      <c r="E22" s="182">
        <v>0</v>
      </c>
      <c r="F22" s="182">
        <v>10.836541929999999</v>
      </c>
      <c r="G22" s="182">
        <v>13.133950540000001</v>
      </c>
      <c r="H22" s="182">
        <v>0.87620006000000006</v>
      </c>
      <c r="I22" s="182">
        <v>1162.7519337890808</v>
      </c>
      <c r="J22" s="182">
        <v>26.957086339193001</v>
      </c>
      <c r="K22" s="182">
        <v>0</v>
      </c>
      <c r="L22" s="182">
        <v>0</v>
      </c>
      <c r="M22" s="182">
        <v>6.0024305008000001</v>
      </c>
      <c r="N22" s="182">
        <v>0</v>
      </c>
      <c r="O22" s="182">
        <v>0</v>
      </c>
      <c r="P22" s="182">
        <v>3.7031928100000004</v>
      </c>
      <c r="Q22" s="182">
        <v>0</v>
      </c>
      <c r="R22" s="182"/>
      <c r="S22" s="182">
        <v>2.1140879999999997E-2</v>
      </c>
      <c r="T22" s="182">
        <v>4.9517936999999996</v>
      </c>
      <c r="U22" s="182">
        <v>0</v>
      </c>
      <c r="V22" s="182">
        <v>0.01</v>
      </c>
      <c r="W22" s="182">
        <v>0</v>
      </c>
      <c r="X22" s="182">
        <v>8.8782840000000002E-2</v>
      </c>
      <c r="Y22" s="182">
        <v>14.379905799999982</v>
      </c>
      <c r="Z22" s="182">
        <f>SUM(D22:Y22)</f>
        <v>1244.275194359074</v>
      </c>
      <c r="AA22" s="10"/>
    </row>
    <row r="23" spans="2:27" s="15" customFormat="1" ht="17.100000000000001" customHeight="1">
      <c r="B23" s="80"/>
      <c r="C23" s="24" t="s">
        <v>46</v>
      </c>
      <c r="D23" s="181">
        <v>0.31595325000000002</v>
      </c>
      <c r="E23" s="181">
        <v>0</v>
      </c>
      <c r="F23" s="181">
        <v>10.276844929999999</v>
      </c>
      <c r="G23" s="181">
        <v>12.4528847</v>
      </c>
      <c r="H23" s="181">
        <v>0.84520006000000003</v>
      </c>
      <c r="I23" s="181">
        <v>1131.7193695290807</v>
      </c>
      <c r="J23" s="181">
        <v>21.686733349193002</v>
      </c>
      <c r="K23" s="181">
        <v>0</v>
      </c>
      <c r="L23" s="181">
        <v>0</v>
      </c>
      <c r="M23" s="181">
        <v>6.0024305008000001</v>
      </c>
      <c r="N23" s="181">
        <v>0</v>
      </c>
      <c r="O23" s="181">
        <v>0</v>
      </c>
      <c r="P23" s="181">
        <v>3.6558418100000005</v>
      </c>
      <c r="Q23" s="181">
        <v>0</v>
      </c>
      <c r="R23" s="181"/>
      <c r="S23" s="181">
        <v>2.1140879999999997E-2</v>
      </c>
      <c r="T23" s="181">
        <v>4.9306146999999996</v>
      </c>
      <c r="U23" s="181">
        <v>0</v>
      </c>
      <c r="V23" s="181">
        <v>0.01</v>
      </c>
      <c r="W23" s="181">
        <v>0</v>
      </c>
      <c r="X23" s="181">
        <v>8.8782840000000002E-2</v>
      </c>
      <c r="Y23" s="181">
        <v>14.326029799999981</v>
      </c>
      <c r="Z23" s="182">
        <f>SUM(D23:Y23)</f>
        <v>1206.3318263490739</v>
      </c>
      <c r="AA23" s="14"/>
    </row>
    <row r="24" spans="2:27" s="8" customFormat="1" ht="17.100000000000001" customHeight="1">
      <c r="B24" s="77"/>
      <c r="C24" s="24" t="s">
        <v>47</v>
      </c>
      <c r="D24" s="181">
        <v>0.24628192000000002</v>
      </c>
      <c r="E24" s="181">
        <v>0</v>
      </c>
      <c r="F24" s="181">
        <v>0.559697</v>
      </c>
      <c r="G24" s="181">
        <v>0.68106584000000003</v>
      </c>
      <c r="H24" s="181">
        <v>3.1E-2</v>
      </c>
      <c r="I24" s="181">
        <v>31.032564260000001</v>
      </c>
      <c r="J24" s="181">
        <v>5.2703529900000001</v>
      </c>
      <c r="K24" s="181">
        <v>0</v>
      </c>
      <c r="L24" s="181">
        <v>0</v>
      </c>
      <c r="M24" s="181">
        <v>0</v>
      </c>
      <c r="N24" s="181">
        <v>0</v>
      </c>
      <c r="O24" s="181">
        <v>0</v>
      </c>
      <c r="P24" s="181">
        <v>4.7351000000000004E-2</v>
      </c>
      <c r="Q24" s="181">
        <v>0</v>
      </c>
      <c r="R24" s="181"/>
      <c r="S24" s="181">
        <v>0</v>
      </c>
      <c r="T24" s="181">
        <v>2.1179E-2</v>
      </c>
      <c r="U24" s="181">
        <v>0</v>
      </c>
      <c r="V24" s="181">
        <v>0</v>
      </c>
      <c r="W24" s="181">
        <v>0</v>
      </c>
      <c r="X24" s="181">
        <v>0</v>
      </c>
      <c r="Y24" s="181">
        <v>5.3876000000000007E-2</v>
      </c>
      <c r="Z24" s="182">
        <f>SUM(D24:Y24)</f>
        <v>37.94336801</v>
      </c>
      <c r="AA24" s="7"/>
    </row>
    <row r="25" spans="2:27" s="11" customFormat="1" ht="30" customHeight="1">
      <c r="B25" s="81"/>
      <c r="C25" s="27" t="s">
        <v>43</v>
      </c>
      <c r="D25" s="182">
        <f>+SUM(D22,D13,D10)</f>
        <v>12.247255670000001</v>
      </c>
      <c r="E25" s="182">
        <f t="shared" ref="E25:K25" si="1">+SUM(E22,E13,E10)</f>
        <v>0</v>
      </c>
      <c r="F25" s="182">
        <f t="shared" si="1"/>
        <v>81.737830075799991</v>
      </c>
      <c r="G25" s="182">
        <f t="shared" si="1"/>
        <v>53.516623226</v>
      </c>
      <c r="H25" s="182">
        <f t="shared" si="1"/>
        <v>55.903610092580003</v>
      </c>
      <c r="I25" s="182">
        <f t="shared" si="1"/>
        <v>7224.2044399806618</v>
      </c>
      <c r="J25" s="182">
        <f t="shared" si="1"/>
        <v>1494.8311269246515</v>
      </c>
      <c r="K25" s="182">
        <f t="shared" si="1"/>
        <v>0</v>
      </c>
      <c r="L25" s="182">
        <f>+SUM(L22,L13,L10)</f>
        <v>0.130996</v>
      </c>
      <c r="M25" s="182">
        <f t="shared" ref="M25:Y25" si="2">+SUM(M22,M13,M10)</f>
        <v>19.504530020799997</v>
      </c>
      <c r="N25" s="182">
        <f t="shared" si="2"/>
        <v>0</v>
      </c>
      <c r="O25" s="182">
        <f t="shared" si="2"/>
        <v>0</v>
      </c>
      <c r="P25" s="182">
        <f t="shared" si="2"/>
        <v>11.255737809999999</v>
      </c>
      <c r="Q25" s="182">
        <f t="shared" si="2"/>
        <v>6.8049012465354615</v>
      </c>
      <c r="R25" s="182">
        <f t="shared" si="2"/>
        <v>0</v>
      </c>
      <c r="S25" s="182">
        <f t="shared" si="2"/>
        <v>23.790973879999999</v>
      </c>
      <c r="T25" s="182">
        <f t="shared" si="2"/>
        <v>17.251883045</v>
      </c>
      <c r="U25" s="182">
        <f t="shared" si="2"/>
        <v>0.16515200000000002</v>
      </c>
      <c r="V25" s="182">
        <f t="shared" si="2"/>
        <v>3.6037650886999999</v>
      </c>
      <c r="W25" s="182">
        <f t="shared" si="2"/>
        <v>0</v>
      </c>
      <c r="X25" s="182">
        <f t="shared" si="2"/>
        <v>2.3229262714999996</v>
      </c>
      <c r="Y25" s="182">
        <f t="shared" si="2"/>
        <v>208.77248513250862</v>
      </c>
      <c r="Z25" s="182">
        <f t="shared" si="0"/>
        <v>9216.044236464737</v>
      </c>
      <c r="AA25" s="10"/>
    </row>
    <row r="26" spans="2:27" s="15" customFormat="1" ht="17.100000000000001" customHeight="1">
      <c r="B26" s="80"/>
      <c r="C26" s="28" t="s">
        <v>91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183">
        <v>0</v>
      </c>
      <c r="P26" s="183">
        <v>0</v>
      </c>
      <c r="Q26" s="183">
        <v>0</v>
      </c>
      <c r="R26" s="183"/>
      <c r="S26" s="183">
        <v>0</v>
      </c>
      <c r="T26" s="183">
        <v>0</v>
      </c>
      <c r="U26" s="183">
        <v>0</v>
      </c>
      <c r="V26" s="183">
        <v>0</v>
      </c>
      <c r="W26" s="183">
        <v>0</v>
      </c>
      <c r="X26" s="183">
        <v>0</v>
      </c>
      <c r="Y26" s="183">
        <v>0</v>
      </c>
      <c r="Z26" s="208">
        <f>SUM(D26:Y26)</f>
        <v>0</v>
      </c>
      <c r="AA26" s="14"/>
    </row>
    <row r="27" spans="2:27" s="15" customFormat="1" ht="17.100000000000001" customHeight="1">
      <c r="B27" s="80"/>
      <c r="C27" s="28" t="s">
        <v>92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183">
        <v>0</v>
      </c>
      <c r="P27" s="183">
        <v>0</v>
      </c>
      <c r="Q27" s="183">
        <v>0</v>
      </c>
      <c r="R27" s="183"/>
      <c r="S27" s="183">
        <v>0</v>
      </c>
      <c r="T27" s="183">
        <v>0</v>
      </c>
      <c r="U27" s="183">
        <v>0</v>
      </c>
      <c r="V27" s="183">
        <v>0</v>
      </c>
      <c r="W27" s="183">
        <v>0</v>
      </c>
      <c r="X27" s="183">
        <v>0</v>
      </c>
      <c r="Y27" s="183">
        <v>0</v>
      </c>
      <c r="Z27" s="208">
        <f>SUM(D27:Y27)</f>
        <v>0</v>
      </c>
      <c r="AA27" s="14"/>
    </row>
    <row r="28" spans="2:27" s="15" customFormat="1" ht="17.100000000000001" customHeight="1">
      <c r="B28" s="82"/>
      <c r="C28" s="29" t="s">
        <v>73</v>
      </c>
      <c r="D28" s="183">
        <v>0.41697528</v>
      </c>
      <c r="E28" s="183">
        <v>0</v>
      </c>
      <c r="F28" s="183">
        <v>3.12795018</v>
      </c>
      <c r="G28" s="183">
        <v>11.242272079999999</v>
      </c>
      <c r="H28" s="183">
        <v>0</v>
      </c>
      <c r="I28" s="183">
        <v>132.56149014078503</v>
      </c>
      <c r="J28" s="183">
        <v>11.549233893441</v>
      </c>
      <c r="K28" s="183">
        <v>0</v>
      </c>
      <c r="L28" s="183">
        <v>0</v>
      </c>
      <c r="M28" s="183">
        <v>0.17375690000000005</v>
      </c>
      <c r="N28" s="183">
        <v>0</v>
      </c>
      <c r="O28" s="183">
        <v>0</v>
      </c>
      <c r="P28" s="183">
        <v>0.96058730000000003</v>
      </c>
      <c r="Q28" s="183">
        <v>0</v>
      </c>
      <c r="R28" s="183"/>
      <c r="S28" s="183">
        <v>0</v>
      </c>
      <c r="T28" s="183">
        <v>0.26739329000000001</v>
      </c>
      <c r="U28" s="183">
        <v>6.5152000000000002E-2</v>
      </c>
      <c r="V28" s="183">
        <v>0</v>
      </c>
      <c r="W28" s="183">
        <v>0</v>
      </c>
      <c r="X28" s="183">
        <v>8.8782840000000002E-2</v>
      </c>
      <c r="Y28" s="183">
        <v>0.2285653200000044</v>
      </c>
      <c r="Z28" s="208">
        <f>SUM(D28:Y28)</f>
        <v>160.68215922422601</v>
      </c>
      <c r="AA28" s="14"/>
    </row>
    <row r="29" spans="2:27" s="11" customFormat="1" ht="30" customHeight="1">
      <c r="B29" s="83"/>
      <c r="C29" s="30" t="s">
        <v>70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0"/>
    </row>
    <row r="30" spans="2:27" s="8" customFormat="1" ht="17.100000000000001" customHeight="1">
      <c r="B30" s="75"/>
      <c r="C30" s="23" t="s">
        <v>9</v>
      </c>
      <c r="D30" s="181">
        <v>7.18454178</v>
      </c>
      <c r="E30" s="181">
        <v>0</v>
      </c>
      <c r="F30" s="181">
        <v>13.324</v>
      </c>
      <c r="G30" s="181">
        <v>6.2625395599999996</v>
      </c>
      <c r="H30" s="181">
        <v>0.29515099589999999</v>
      </c>
      <c r="I30" s="181">
        <v>1739.2025990448776</v>
      </c>
      <c r="J30" s="181">
        <v>1330.4831624799999</v>
      </c>
      <c r="K30" s="181">
        <v>0</v>
      </c>
      <c r="L30" s="181">
        <v>0</v>
      </c>
      <c r="M30" s="181">
        <v>98.478999999999999</v>
      </c>
      <c r="N30" s="181">
        <v>0</v>
      </c>
      <c r="O30" s="181">
        <v>0.27300000000000002</v>
      </c>
      <c r="P30" s="181">
        <v>2.052</v>
      </c>
      <c r="Q30" s="181">
        <v>1.226526</v>
      </c>
      <c r="R30" s="181"/>
      <c r="S30" s="181">
        <v>0</v>
      </c>
      <c r="T30" s="181">
        <v>0.22200000000000003</v>
      </c>
      <c r="U30" s="181">
        <v>0</v>
      </c>
      <c r="V30" s="181">
        <v>0</v>
      </c>
      <c r="W30" s="181">
        <v>0</v>
      </c>
      <c r="X30" s="181">
        <v>4.008</v>
      </c>
      <c r="Y30" s="181">
        <v>0.29500000000000004</v>
      </c>
      <c r="Z30" s="182">
        <f>SUM(D30:Y30)</f>
        <v>3203.3075198607776</v>
      </c>
      <c r="AA30" s="7"/>
    </row>
    <row r="31" spans="2:27" s="8" customFormat="1" ht="17.100000000000001" customHeight="1">
      <c r="B31" s="77"/>
      <c r="C31" s="24" t="s">
        <v>46</v>
      </c>
      <c r="D31" s="181">
        <v>0</v>
      </c>
      <c r="E31" s="181">
        <v>0</v>
      </c>
      <c r="F31" s="181">
        <v>0</v>
      </c>
      <c r="G31" s="181">
        <v>0</v>
      </c>
      <c r="H31" s="181">
        <v>0</v>
      </c>
      <c r="I31" s="181">
        <v>0.31514062243870461</v>
      </c>
      <c r="J31" s="181">
        <v>0</v>
      </c>
      <c r="K31" s="181">
        <v>0</v>
      </c>
      <c r="L31" s="181">
        <v>0</v>
      </c>
      <c r="M31" s="181">
        <v>0</v>
      </c>
      <c r="N31" s="181">
        <v>0</v>
      </c>
      <c r="O31" s="181">
        <v>0</v>
      </c>
      <c r="P31" s="181">
        <v>0</v>
      </c>
      <c r="Q31" s="181">
        <v>0</v>
      </c>
      <c r="R31" s="181"/>
      <c r="S31" s="181">
        <v>0</v>
      </c>
      <c r="T31" s="181">
        <v>0</v>
      </c>
      <c r="U31" s="181">
        <v>0</v>
      </c>
      <c r="V31" s="181">
        <v>0</v>
      </c>
      <c r="W31" s="181">
        <v>0</v>
      </c>
      <c r="X31" s="181">
        <v>0</v>
      </c>
      <c r="Y31" s="181">
        <v>0</v>
      </c>
      <c r="Z31" s="182">
        <f t="shared" ref="Z31:Z45" si="3">SUM(D31:Y31)</f>
        <v>0.31514062243870461</v>
      </c>
      <c r="AA31" s="7"/>
    </row>
    <row r="32" spans="2:27" s="8" customFormat="1" ht="17.100000000000001" customHeight="1">
      <c r="B32" s="77"/>
      <c r="C32" s="24" t="s">
        <v>47</v>
      </c>
      <c r="D32" s="181">
        <v>7.18454178</v>
      </c>
      <c r="E32" s="181">
        <v>0</v>
      </c>
      <c r="F32" s="181">
        <v>13.324</v>
      </c>
      <c r="G32" s="181">
        <v>6.2625395599999996</v>
      </c>
      <c r="H32" s="181">
        <v>0.29515099589999999</v>
      </c>
      <c r="I32" s="181">
        <v>1738.8874584224388</v>
      </c>
      <c r="J32" s="181">
        <v>1330.4831624799999</v>
      </c>
      <c r="K32" s="181">
        <v>0</v>
      </c>
      <c r="L32" s="181">
        <v>0</v>
      </c>
      <c r="M32" s="181">
        <v>98.478999999999999</v>
      </c>
      <c r="N32" s="181">
        <v>0</v>
      </c>
      <c r="O32" s="181">
        <v>0.27300000000000002</v>
      </c>
      <c r="P32" s="181">
        <v>2.052</v>
      </c>
      <c r="Q32" s="181">
        <v>1.226526</v>
      </c>
      <c r="R32" s="181"/>
      <c r="S32" s="181">
        <v>0</v>
      </c>
      <c r="T32" s="181">
        <v>0.22200000000000003</v>
      </c>
      <c r="U32" s="181">
        <v>0</v>
      </c>
      <c r="V32" s="181">
        <v>0</v>
      </c>
      <c r="W32" s="181">
        <v>0</v>
      </c>
      <c r="X32" s="181">
        <v>4.008</v>
      </c>
      <c r="Y32" s="181">
        <v>0.29500000000000004</v>
      </c>
      <c r="Z32" s="182">
        <f t="shared" si="3"/>
        <v>3202.9923792383388</v>
      </c>
      <c r="AA32" s="7"/>
    </row>
    <row r="33" spans="2:27" s="8" customFormat="1" ht="30" customHeight="1">
      <c r="B33" s="75"/>
      <c r="C33" s="23" t="s">
        <v>10</v>
      </c>
      <c r="D33" s="181">
        <v>0.1</v>
      </c>
      <c r="E33" s="181">
        <v>0</v>
      </c>
      <c r="F33" s="181">
        <v>0</v>
      </c>
      <c r="G33" s="181">
        <v>0</v>
      </c>
      <c r="H33" s="181">
        <v>0.100155481</v>
      </c>
      <c r="I33" s="181">
        <v>11.709675000000001</v>
      </c>
      <c r="J33" s="181">
        <v>0.12003733561293592</v>
      </c>
      <c r="K33" s="181">
        <v>0</v>
      </c>
      <c r="L33" s="181">
        <v>0</v>
      </c>
      <c r="M33" s="181">
        <v>0</v>
      </c>
      <c r="N33" s="181">
        <v>0</v>
      </c>
      <c r="O33" s="181">
        <v>0</v>
      </c>
      <c r="P33" s="181">
        <v>0</v>
      </c>
      <c r="Q33" s="181">
        <v>0</v>
      </c>
      <c r="R33" s="181"/>
      <c r="S33" s="181">
        <v>0</v>
      </c>
      <c r="T33" s="181">
        <v>0</v>
      </c>
      <c r="U33" s="181">
        <v>0</v>
      </c>
      <c r="V33" s="181">
        <v>0</v>
      </c>
      <c r="W33" s="181">
        <v>0</v>
      </c>
      <c r="X33" s="181">
        <v>0</v>
      </c>
      <c r="Y33" s="181">
        <v>0</v>
      </c>
      <c r="Z33" s="182">
        <f t="shared" si="3"/>
        <v>12.029867816612937</v>
      </c>
      <c r="AA33" s="7"/>
    </row>
    <row r="34" spans="2:27" s="8" customFormat="1" ht="17.100000000000001" customHeight="1">
      <c r="B34" s="75"/>
      <c r="C34" s="24" t="s">
        <v>46</v>
      </c>
      <c r="D34" s="181">
        <v>0.1</v>
      </c>
      <c r="E34" s="181">
        <v>0</v>
      </c>
      <c r="F34" s="181">
        <v>0</v>
      </c>
      <c r="G34" s="181">
        <v>0</v>
      </c>
      <c r="H34" s="181">
        <v>0</v>
      </c>
      <c r="I34" s="181">
        <v>11.709675000000001</v>
      </c>
      <c r="J34" s="181">
        <v>0.12003733561293592</v>
      </c>
      <c r="K34" s="181">
        <v>0</v>
      </c>
      <c r="L34" s="181">
        <v>0</v>
      </c>
      <c r="M34" s="181">
        <v>0</v>
      </c>
      <c r="N34" s="181">
        <v>0</v>
      </c>
      <c r="O34" s="181">
        <v>0</v>
      </c>
      <c r="P34" s="181">
        <v>0</v>
      </c>
      <c r="Q34" s="181">
        <v>0</v>
      </c>
      <c r="R34" s="181"/>
      <c r="S34" s="181">
        <v>0</v>
      </c>
      <c r="T34" s="181">
        <v>0</v>
      </c>
      <c r="U34" s="181">
        <v>0</v>
      </c>
      <c r="V34" s="181">
        <v>0</v>
      </c>
      <c r="W34" s="181">
        <v>0</v>
      </c>
      <c r="X34" s="181">
        <v>0</v>
      </c>
      <c r="Y34" s="181">
        <v>0</v>
      </c>
      <c r="Z34" s="182">
        <f t="shared" si="3"/>
        <v>11.929712335612937</v>
      </c>
      <c r="AA34" s="7"/>
    </row>
    <row r="35" spans="2:27" s="8" customFormat="1" ht="17.100000000000001" customHeight="1">
      <c r="B35" s="75"/>
      <c r="C35" s="24" t="s">
        <v>47</v>
      </c>
      <c r="D35" s="181">
        <v>0</v>
      </c>
      <c r="E35" s="181">
        <v>0</v>
      </c>
      <c r="F35" s="181">
        <v>0</v>
      </c>
      <c r="G35" s="181">
        <v>0</v>
      </c>
      <c r="H35" s="181">
        <v>0.100155481</v>
      </c>
      <c r="I35" s="181">
        <v>0</v>
      </c>
      <c r="J35" s="181">
        <v>0</v>
      </c>
      <c r="K35" s="181">
        <v>0</v>
      </c>
      <c r="L35" s="181">
        <v>0</v>
      </c>
      <c r="M35" s="181">
        <v>0</v>
      </c>
      <c r="N35" s="181">
        <v>0</v>
      </c>
      <c r="O35" s="181">
        <v>0</v>
      </c>
      <c r="P35" s="181">
        <v>0</v>
      </c>
      <c r="Q35" s="181">
        <v>0</v>
      </c>
      <c r="R35" s="181"/>
      <c r="S35" s="181">
        <v>0</v>
      </c>
      <c r="T35" s="181">
        <v>0</v>
      </c>
      <c r="U35" s="181">
        <v>0</v>
      </c>
      <c r="V35" s="181">
        <v>0</v>
      </c>
      <c r="W35" s="181">
        <v>0</v>
      </c>
      <c r="X35" s="181">
        <v>0</v>
      </c>
      <c r="Y35" s="181">
        <v>0</v>
      </c>
      <c r="Z35" s="182">
        <f t="shared" si="3"/>
        <v>0.100155481</v>
      </c>
      <c r="AA35" s="7"/>
    </row>
    <row r="36" spans="2:27" s="11" customFormat="1" ht="30" customHeight="1">
      <c r="B36" s="78"/>
      <c r="C36" s="25" t="s">
        <v>63</v>
      </c>
      <c r="D36" s="182">
        <v>0</v>
      </c>
      <c r="E36" s="182">
        <v>0</v>
      </c>
      <c r="F36" s="182">
        <v>0</v>
      </c>
      <c r="G36" s="182">
        <v>0</v>
      </c>
      <c r="H36" s="182">
        <v>0.100155481</v>
      </c>
      <c r="I36" s="182">
        <v>0</v>
      </c>
      <c r="J36" s="182">
        <v>0</v>
      </c>
      <c r="K36" s="182">
        <v>0</v>
      </c>
      <c r="L36" s="182">
        <v>0</v>
      </c>
      <c r="M36" s="182">
        <v>0</v>
      </c>
      <c r="N36" s="182">
        <v>0</v>
      </c>
      <c r="O36" s="182">
        <v>0</v>
      </c>
      <c r="P36" s="182">
        <v>0</v>
      </c>
      <c r="Q36" s="182">
        <v>0</v>
      </c>
      <c r="R36" s="182"/>
      <c r="S36" s="182">
        <v>0</v>
      </c>
      <c r="T36" s="182">
        <v>0</v>
      </c>
      <c r="U36" s="182">
        <v>0</v>
      </c>
      <c r="V36" s="182">
        <v>0</v>
      </c>
      <c r="W36" s="182">
        <v>0</v>
      </c>
      <c r="X36" s="182">
        <v>0</v>
      </c>
      <c r="Y36" s="182">
        <v>0</v>
      </c>
      <c r="Z36" s="182">
        <f t="shared" si="3"/>
        <v>0.100155481</v>
      </c>
      <c r="AA36" s="10"/>
    </row>
    <row r="37" spans="2:27" s="8" customFormat="1" ht="17.100000000000001" customHeight="1">
      <c r="B37" s="77"/>
      <c r="C37" s="24" t="s">
        <v>51</v>
      </c>
      <c r="D37" s="181">
        <v>0.1</v>
      </c>
      <c r="E37" s="181">
        <v>0</v>
      </c>
      <c r="F37" s="181">
        <v>0</v>
      </c>
      <c r="G37" s="181">
        <v>0</v>
      </c>
      <c r="H37" s="181">
        <v>0</v>
      </c>
      <c r="I37" s="181">
        <v>11.709675000000001</v>
      </c>
      <c r="J37" s="181">
        <v>0.12003733561293592</v>
      </c>
      <c r="K37" s="181">
        <v>0</v>
      </c>
      <c r="L37" s="181">
        <v>0</v>
      </c>
      <c r="M37" s="181">
        <v>0</v>
      </c>
      <c r="N37" s="181">
        <v>0</v>
      </c>
      <c r="O37" s="181">
        <v>0</v>
      </c>
      <c r="P37" s="181">
        <v>0</v>
      </c>
      <c r="Q37" s="181">
        <v>0</v>
      </c>
      <c r="R37" s="181">
        <v>0</v>
      </c>
      <c r="S37" s="181">
        <v>0</v>
      </c>
      <c r="T37" s="181">
        <v>0</v>
      </c>
      <c r="U37" s="181">
        <v>0</v>
      </c>
      <c r="V37" s="181">
        <v>0</v>
      </c>
      <c r="W37" s="181">
        <v>0</v>
      </c>
      <c r="X37" s="181">
        <v>0</v>
      </c>
      <c r="Y37" s="181">
        <v>0</v>
      </c>
      <c r="Z37" s="181">
        <f t="shared" si="3"/>
        <v>11.929712335612937</v>
      </c>
      <c r="AA37" s="7"/>
    </row>
    <row r="38" spans="2:27" s="8" customFormat="1" ht="17.100000000000001" customHeight="1">
      <c r="B38" s="77"/>
      <c r="C38" s="24" t="s">
        <v>78</v>
      </c>
      <c r="D38" s="181">
        <v>0</v>
      </c>
      <c r="E38" s="181">
        <v>0</v>
      </c>
      <c r="F38" s="181">
        <v>0</v>
      </c>
      <c r="G38" s="181">
        <v>0</v>
      </c>
      <c r="H38" s="181">
        <v>0</v>
      </c>
      <c r="I38" s="181">
        <v>0</v>
      </c>
      <c r="J38" s="181">
        <v>0</v>
      </c>
      <c r="K38" s="181">
        <v>0</v>
      </c>
      <c r="L38" s="181">
        <v>0</v>
      </c>
      <c r="M38" s="181">
        <v>0</v>
      </c>
      <c r="N38" s="181">
        <v>0</v>
      </c>
      <c r="O38" s="181">
        <v>0</v>
      </c>
      <c r="P38" s="181">
        <v>0</v>
      </c>
      <c r="Q38" s="181">
        <v>0</v>
      </c>
      <c r="R38" s="181"/>
      <c r="S38" s="181">
        <v>0</v>
      </c>
      <c r="T38" s="181">
        <v>0</v>
      </c>
      <c r="U38" s="181">
        <v>0</v>
      </c>
      <c r="V38" s="181">
        <v>0</v>
      </c>
      <c r="W38" s="181">
        <v>0</v>
      </c>
      <c r="X38" s="181">
        <v>0</v>
      </c>
      <c r="Y38" s="181">
        <v>0</v>
      </c>
      <c r="Z38" s="181">
        <f t="shared" si="3"/>
        <v>0</v>
      </c>
      <c r="AA38" s="7"/>
    </row>
    <row r="39" spans="2:27" s="8" customFormat="1" ht="17.100000000000001" customHeight="1">
      <c r="B39" s="77"/>
      <c r="C39" s="24" t="s">
        <v>64</v>
      </c>
      <c r="D39" s="181">
        <v>0</v>
      </c>
      <c r="E39" s="181">
        <v>0</v>
      </c>
      <c r="F39" s="181">
        <v>0</v>
      </c>
      <c r="G39" s="181">
        <v>0</v>
      </c>
      <c r="H39" s="181">
        <v>0</v>
      </c>
      <c r="I39" s="181">
        <v>0</v>
      </c>
      <c r="J39" s="181">
        <v>0</v>
      </c>
      <c r="K39" s="181">
        <v>0</v>
      </c>
      <c r="L39" s="181">
        <v>0</v>
      </c>
      <c r="M39" s="181">
        <v>0</v>
      </c>
      <c r="N39" s="181">
        <v>0</v>
      </c>
      <c r="O39" s="181">
        <v>0</v>
      </c>
      <c r="P39" s="181">
        <v>0</v>
      </c>
      <c r="Q39" s="181">
        <v>0</v>
      </c>
      <c r="R39" s="181"/>
      <c r="S39" s="181">
        <v>0</v>
      </c>
      <c r="T39" s="181">
        <v>0</v>
      </c>
      <c r="U39" s="181">
        <v>0</v>
      </c>
      <c r="V39" s="181">
        <v>0</v>
      </c>
      <c r="W39" s="181">
        <v>0</v>
      </c>
      <c r="X39" s="181">
        <v>0</v>
      </c>
      <c r="Y39" s="181">
        <v>0</v>
      </c>
      <c r="Z39" s="181">
        <f t="shared" si="3"/>
        <v>0</v>
      </c>
      <c r="AA39" s="7"/>
    </row>
    <row r="40" spans="2:27" s="8" customFormat="1" ht="17.100000000000001" customHeight="1">
      <c r="B40" s="77"/>
      <c r="C40" s="26" t="s">
        <v>42</v>
      </c>
      <c r="D40" s="181">
        <v>0</v>
      </c>
      <c r="E40" s="181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  <c r="K40" s="181">
        <v>0</v>
      </c>
      <c r="L40" s="181">
        <v>0</v>
      </c>
      <c r="M40" s="181">
        <v>0</v>
      </c>
      <c r="N40" s="181">
        <v>0</v>
      </c>
      <c r="O40" s="181">
        <v>0</v>
      </c>
      <c r="P40" s="181">
        <v>0</v>
      </c>
      <c r="Q40" s="181">
        <v>0</v>
      </c>
      <c r="R40" s="181"/>
      <c r="S40" s="181">
        <v>0</v>
      </c>
      <c r="T40" s="181">
        <v>0</v>
      </c>
      <c r="U40" s="181">
        <v>0</v>
      </c>
      <c r="V40" s="181">
        <v>0</v>
      </c>
      <c r="W40" s="181">
        <v>0</v>
      </c>
      <c r="X40" s="181">
        <v>0</v>
      </c>
      <c r="Y40" s="181">
        <v>0</v>
      </c>
      <c r="Z40" s="181">
        <f t="shared" si="3"/>
        <v>0</v>
      </c>
      <c r="AA40" s="7"/>
    </row>
    <row r="41" spans="2:27" s="8" customFormat="1" ht="17.100000000000001" customHeight="1">
      <c r="B41" s="77"/>
      <c r="C41" s="26" t="s">
        <v>68</v>
      </c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>
        <f t="shared" si="3"/>
        <v>0</v>
      </c>
      <c r="AA41" s="7"/>
    </row>
    <row r="42" spans="2:27" s="11" customFormat="1" ht="24.95" customHeight="1">
      <c r="B42" s="78"/>
      <c r="C42" s="27" t="s">
        <v>11</v>
      </c>
      <c r="D42" s="182">
        <v>7.18454178</v>
      </c>
      <c r="E42" s="182">
        <v>0</v>
      </c>
      <c r="F42" s="182">
        <v>13.324</v>
      </c>
      <c r="G42" s="182">
        <v>11.52553956</v>
      </c>
      <c r="H42" s="182">
        <v>0.495</v>
      </c>
      <c r="I42" s="182">
        <v>3140.5477876191103</v>
      </c>
      <c r="J42" s="182">
        <v>1471.9052512999999</v>
      </c>
      <c r="K42" s="182">
        <v>0</v>
      </c>
      <c r="L42" s="182">
        <v>0</v>
      </c>
      <c r="M42" s="182">
        <v>142.81900000000002</v>
      </c>
      <c r="N42" s="182">
        <v>0</v>
      </c>
      <c r="O42" s="182">
        <v>0.27300000000000002</v>
      </c>
      <c r="P42" s="182">
        <v>6.2869999999999999</v>
      </c>
      <c r="Q42" s="182">
        <v>1.226526</v>
      </c>
      <c r="R42" s="182"/>
      <c r="S42" s="182">
        <v>0</v>
      </c>
      <c r="T42" s="182">
        <v>0.22200000000000003</v>
      </c>
      <c r="U42" s="182">
        <v>0</v>
      </c>
      <c r="V42" s="182">
        <v>0</v>
      </c>
      <c r="W42" s="182">
        <v>0</v>
      </c>
      <c r="X42" s="182">
        <v>4.008</v>
      </c>
      <c r="Y42" s="182">
        <v>154.51484799999997</v>
      </c>
      <c r="Z42" s="182">
        <f t="shared" si="3"/>
        <v>4954.3324942591107</v>
      </c>
      <c r="AA42" s="10"/>
    </row>
    <row r="43" spans="2:27" s="15" customFormat="1" ht="17.100000000000001" customHeight="1">
      <c r="B43" s="80"/>
      <c r="C43" s="24" t="s">
        <v>46</v>
      </c>
      <c r="D43" s="181">
        <v>7.18454178</v>
      </c>
      <c r="E43" s="181">
        <v>0</v>
      </c>
      <c r="F43" s="181">
        <v>13.324</v>
      </c>
      <c r="G43" s="181">
        <v>11.52553956</v>
      </c>
      <c r="H43" s="181">
        <v>0.495</v>
      </c>
      <c r="I43" s="181">
        <v>3138.7477876191101</v>
      </c>
      <c r="J43" s="181">
        <v>1471.9052512999999</v>
      </c>
      <c r="K43" s="181">
        <v>0</v>
      </c>
      <c r="L43" s="181">
        <v>0</v>
      </c>
      <c r="M43" s="181">
        <v>142.81900000000002</v>
      </c>
      <c r="N43" s="181">
        <v>0</v>
      </c>
      <c r="O43" s="181">
        <v>0.27300000000000002</v>
      </c>
      <c r="P43" s="181">
        <v>6.2869999999999999</v>
      </c>
      <c r="Q43" s="181">
        <v>1.226526</v>
      </c>
      <c r="R43" s="181"/>
      <c r="S43" s="181">
        <v>0</v>
      </c>
      <c r="T43" s="181">
        <v>0.22200000000000003</v>
      </c>
      <c r="U43" s="181">
        <v>0</v>
      </c>
      <c r="V43" s="181">
        <v>0</v>
      </c>
      <c r="W43" s="181">
        <v>0</v>
      </c>
      <c r="X43" s="181">
        <v>4.008</v>
      </c>
      <c r="Y43" s="181">
        <v>154.51484799999997</v>
      </c>
      <c r="Z43" s="182">
        <f t="shared" si="3"/>
        <v>4952.5324942591105</v>
      </c>
      <c r="AA43" s="14"/>
    </row>
    <row r="44" spans="2:27" s="8" customFormat="1" ht="17.100000000000001" customHeight="1">
      <c r="B44" s="77"/>
      <c r="C44" s="24" t="s">
        <v>47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1.8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81">
        <v>0</v>
      </c>
      <c r="R44" s="181"/>
      <c r="S44" s="181">
        <v>0</v>
      </c>
      <c r="T44" s="181">
        <v>0</v>
      </c>
      <c r="U44" s="181">
        <v>0</v>
      </c>
      <c r="V44" s="181">
        <v>0</v>
      </c>
      <c r="W44" s="181">
        <v>0</v>
      </c>
      <c r="X44" s="181">
        <v>0</v>
      </c>
      <c r="Y44" s="181">
        <v>0</v>
      </c>
      <c r="Z44" s="182">
        <f t="shared" si="3"/>
        <v>1.8</v>
      </c>
      <c r="AA44" s="7"/>
    </row>
    <row r="45" spans="2:27" s="11" customFormat="1" ht="30" customHeight="1">
      <c r="B45" s="81"/>
      <c r="C45" s="27" t="s">
        <v>44</v>
      </c>
      <c r="D45" s="182">
        <f>+SUM(D42,D33,D30)</f>
        <v>14.46908356</v>
      </c>
      <c r="E45" s="182">
        <f t="shared" ref="E45:L45" si="4">+SUM(E42,E33,E30)</f>
        <v>0</v>
      </c>
      <c r="F45" s="182">
        <f t="shared" si="4"/>
        <v>26.648</v>
      </c>
      <c r="G45" s="182">
        <f t="shared" si="4"/>
        <v>17.788079119999999</v>
      </c>
      <c r="H45" s="182">
        <f t="shared" si="4"/>
        <v>0.89030647689999998</v>
      </c>
      <c r="I45" s="182">
        <f t="shared" si="4"/>
        <v>4891.4600616639882</v>
      </c>
      <c r="J45" s="182">
        <f t="shared" si="4"/>
        <v>2802.5084511156128</v>
      </c>
      <c r="K45" s="182">
        <f t="shared" si="4"/>
        <v>0</v>
      </c>
      <c r="L45" s="182">
        <f t="shared" si="4"/>
        <v>0</v>
      </c>
      <c r="M45" s="182">
        <f t="shared" ref="M45:Y45" si="5">+SUM(M42,M33,M30)</f>
        <v>241.298</v>
      </c>
      <c r="N45" s="182">
        <f t="shared" si="5"/>
        <v>0</v>
      </c>
      <c r="O45" s="182">
        <f t="shared" si="5"/>
        <v>0.54600000000000004</v>
      </c>
      <c r="P45" s="182">
        <f t="shared" si="5"/>
        <v>8.3390000000000004</v>
      </c>
      <c r="Q45" s="182">
        <f t="shared" si="5"/>
        <v>2.453052</v>
      </c>
      <c r="R45" s="182">
        <f t="shared" si="5"/>
        <v>0</v>
      </c>
      <c r="S45" s="182">
        <f t="shared" si="5"/>
        <v>0</v>
      </c>
      <c r="T45" s="182">
        <f t="shared" si="5"/>
        <v>0.44400000000000006</v>
      </c>
      <c r="U45" s="182">
        <f t="shared" si="5"/>
        <v>0</v>
      </c>
      <c r="V45" s="182">
        <f t="shared" si="5"/>
        <v>0</v>
      </c>
      <c r="W45" s="182">
        <f t="shared" si="5"/>
        <v>0</v>
      </c>
      <c r="X45" s="182">
        <f t="shared" si="5"/>
        <v>8.016</v>
      </c>
      <c r="Y45" s="182">
        <f t="shared" si="5"/>
        <v>154.80984799999996</v>
      </c>
      <c r="Z45" s="182">
        <f t="shared" si="3"/>
        <v>8169.669881936501</v>
      </c>
      <c r="AA45" s="10"/>
    </row>
    <row r="46" spans="2:27" s="15" customFormat="1" ht="17.100000000000001" customHeight="1">
      <c r="B46" s="80"/>
      <c r="C46" s="28" t="s">
        <v>91</v>
      </c>
      <c r="D46" s="183">
        <v>0</v>
      </c>
      <c r="E46" s="183">
        <v>0</v>
      </c>
      <c r="F46" s="183">
        <v>0</v>
      </c>
      <c r="G46" s="183">
        <v>0</v>
      </c>
      <c r="H46" s="183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/>
      <c r="S46" s="183">
        <v>0</v>
      </c>
      <c r="T46" s="183">
        <v>0</v>
      </c>
      <c r="U46" s="183">
        <v>0</v>
      </c>
      <c r="V46" s="183">
        <v>0</v>
      </c>
      <c r="W46" s="183">
        <v>0</v>
      </c>
      <c r="X46" s="183">
        <v>0</v>
      </c>
      <c r="Y46" s="183">
        <v>0</v>
      </c>
      <c r="Z46" s="208">
        <f>SUM(D46:Y46)</f>
        <v>0</v>
      </c>
      <c r="AA46" s="14"/>
    </row>
    <row r="47" spans="2:27" s="15" customFormat="1" ht="17.100000000000001" customHeight="1">
      <c r="B47" s="80"/>
      <c r="C47" s="28" t="s">
        <v>92</v>
      </c>
      <c r="D47" s="183">
        <v>0</v>
      </c>
      <c r="E47" s="183">
        <v>0</v>
      </c>
      <c r="F47" s="183">
        <v>0</v>
      </c>
      <c r="G47" s="183">
        <v>0</v>
      </c>
      <c r="H47" s="183">
        <v>0</v>
      </c>
      <c r="I47" s="183">
        <v>0</v>
      </c>
      <c r="J47" s="183">
        <v>0</v>
      </c>
      <c r="K47" s="183">
        <v>0</v>
      </c>
      <c r="L47" s="183">
        <v>0</v>
      </c>
      <c r="M47" s="183">
        <v>0</v>
      </c>
      <c r="N47" s="183">
        <v>0</v>
      </c>
      <c r="O47" s="183">
        <v>0</v>
      </c>
      <c r="P47" s="183">
        <v>0</v>
      </c>
      <c r="Q47" s="183">
        <v>0</v>
      </c>
      <c r="R47" s="183"/>
      <c r="S47" s="183">
        <v>0</v>
      </c>
      <c r="T47" s="183">
        <v>0</v>
      </c>
      <c r="U47" s="183">
        <v>0</v>
      </c>
      <c r="V47" s="183">
        <v>0</v>
      </c>
      <c r="W47" s="183">
        <v>0</v>
      </c>
      <c r="X47" s="183">
        <v>0</v>
      </c>
      <c r="Y47" s="183">
        <v>0</v>
      </c>
      <c r="Z47" s="208">
        <f>SUM(D47:Y47)</f>
        <v>0</v>
      </c>
      <c r="AA47" s="14"/>
    </row>
    <row r="48" spans="2:27" s="15" customFormat="1" ht="17.100000000000001" customHeight="1">
      <c r="B48" s="82"/>
      <c r="C48" s="29" t="s">
        <v>73</v>
      </c>
      <c r="D48" s="183">
        <v>7.18454178</v>
      </c>
      <c r="E48" s="183">
        <v>0</v>
      </c>
      <c r="F48" s="183">
        <v>13.324</v>
      </c>
      <c r="G48" s="183">
        <v>6.2625395599999996</v>
      </c>
      <c r="H48" s="183">
        <v>0.19500000000000001</v>
      </c>
      <c r="I48" s="183">
        <v>1674.1196738000001</v>
      </c>
      <c r="J48" s="183">
        <v>1330.4831624799999</v>
      </c>
      <c r="K48" s="183">
        <v>0</v>
      </c>
      <c r="L48" s="183">
        <v>0</v>
      </c>
      <c r="M48" s="183">
        <v>98.478999999999999</v>
      </c>
      <c r="N48" s="183">
        <v>0</v>
      </c>
      <c r="O48" s="183">
        <v>0.27300000000000002</v>
      </c>
      <c r="P48" s="183">
        <v>2.052</v>
      </c>
      <c r="Q48" s="183">
        <v>1.226526</v>
      </c>
      <c r="R48" s="183"/>
      <c r="S48" s="183">
        <v>0</v>
      </c>
      <c r="T48" s="183">
        <v>0.22200000000000003</v>
      </c>
      <c r="U48" s="183">
        <v>0</v>
      </c>
      <c r="V48" s="183">
        <v>0</v>
      </c>
      <c r="W48" s="183">
        <v>0</v>
      </c>
      <c r="X48" s="183">
        <v>4.008</v>
      </c>
      <c r="Y48" s="183">
        <v>0.29500000000000004</v>
      </c>
      <c r="Z48" s="208">
        <f>SUM(D48:Y48)</f>
        <v>3138.1244436200004</v>
      </c>
      <c r="AA48" s="14"/>
    </row>
    <row r="49" spans="2:27" s="15" customFormat="1" ht="17.100000000000001" customHeight="1">
      <c r="B49" s="82"/>
      <c r="C49" s="29" t="s">
        <v>82</v>
      </c>
      <c r="D49" s="185">
        <v>14.36908356</v>
      </c>
      <c r="E49" s="185">
        <v>0</v>
      </c>
      <c r="F49" s="185">
        <v>26.648</v>
      </c>
      <c r="G49" s="185">
        <v>12.257999999999999</v>
      </c>
      <c r="H49" s="185">
        <v>0.39</v>
      </c>
      <c r="I49" s="185">
        <v>4130.29701338</v>
      </c>
      <c r="J49" s="185">
        <v>2796.3163249599997</v>
      </c>
      <c r="K49" s="185">
        <v>0</v>
      </c>
      <c r="L49" s="185">
        <v>0</v>
      </c>
      <c r="M49" s="185">
        <v>241.298</v>
      </c>
      <c r="N49" s="185">
        <v>0</v>
      </c>
      <c r="O49" s="185">
        <v>0.54600000000000004</v>
      </c>
      <c r="P49" s="185">
        <v>4.1040000000000001</v>
      </c>
      <c r="Q49" s="185">
        <v>2.453052</v>
      </c>
      <c r="R49" s="185"/>
      <c r="S49" s="185">
        <v>0</v>
      </c>
      <c r="T49" s="185">
        <v>0.44400000000000006</v>
      </c>
      <c r="U49" s="185">
        <v>0</v>
      </c>
      <c r="V49" s="185">
        <v>0</v>
      </c>
      <c r="W49" s="185">
        <v>0</v>
      </c>
      <c r="X49" s="185">
        <v>8.016</v>
      </c>
      <c r="Y49" s="185">
        <v>0.59000000000000008</v>
      </c>
      <c r="Z49" s="209">
        <f>SUM(D49:Y49)</f>
        <v>7237.7294739000008</v>
      </c>
      <c r="AA49" s="14"/>
    </row>
    <row r="50" spans="2:27" s="8" customFormat="1" ht="24.95" customHeight="1">
      <c r="B50" s="75"/>
      <c r="C50" s="31" t="s">
        <v>50</v>
      </c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7"/>
    </row>
    <row r="51" spans="2:27" s="8" customFormat="1" ht="17.100000000000001" customHeight="1">
      <c r="B51" s="77"/>
      <c r="C51" s="84" t="s">
        <v>95</v>
      </c>
      <c r="D51" s="181">
        <v>0</v>
      </c>
      <c r="E51" s="181">
        <v>0</v>
      </c>
      <c r="F51" s="181">
        <v>0</v>
      </c>
      <c r="G51" s="181">
        <v>0</v>
      </c>
      <c r="H51" s="181">
        <v>0.2003064769</v>
      </c>
      <c r="I51" s="181">
        <v>15.687150841895409</v>
      </c>
      <c r="J51" s="181">
        <v>0.15670187999999999</v>
      </c>
      <c r="K51" s="181">
        <v>0</v>
      </c>
      <c r="L51" s="181">
        <v>0</v>
      </c>
      <c r="M51" s="181">
        <v>0</v>
      </c>
      <c r="N51" s="181">
        <v>0</v>
      </c>
      <c r="O51" s="181">
        <v>0</v>
      </c>
      <c r="P51" s="181">
        <v>0</v>
      </c>
      <c r="Q51" s="181">
        <v>0</v>
      </c>
      <c r="R51" s="181"/>
      <c r="S51" s="181">
        <v>0</v>
      </c>
      <c r="T51" s="181">
        <v>0</v>
      </c>
      <c r="U51" s="181">
        <v>0</v>
      </c>
      <c r="V51" s="181">
        <v>0</v>
      </c>
      <c r="W51" s="181">
        <v>0</v>
      </c>
      <c r="X51" s="181">
        <v>0</v>
      </c>
      <c r="Y51" s="181">
        <v>0.4</v>
      </c>
      <c r="Z51" s="208">
        <f>SUM(D51:Y51)</f>
        <v>16.444159198795408</v>
      </c>
      <c r="AA51" s="7"/>
    </row>
    <row r="52" spans="2:27" s="8" customFormat="1" ht="17.100000000000001" customHeight="1">
      <c r="B52" s="77"/>
      <c r="C52" s="84" t="s">
        <v>96</v>
      </c>
      <c r="D52" s="181">
        <v>14.46908356</v>
      </c>
      <c r="E52" s="181">
        <v>0</v>
      </c>
      <c r="F52" s="181">
        <v>26.648</v>
      </c>
      <c r="G52" s="181">
        <v>13.475079119999998</v>
      </c>
      <c r="H52" s="181">
        <v>0.69</v>
      </c>
      <c r="I52" s="181">
        <v>4378.3361564077004</v>
      </c>
      <c r="J52" s="181">
        <v>2797.9103235099997</v>
      </c>
      <c r="K52" s="181">
        <v>0</v>
      </c>
      <c r="L52" s="181">
        <v>0</v>
      </c>
      <c r="M52" s="181">
        <v>241.298</v>
      </c>
      <c r="N52" s="181">
        <v>0</v>
      </c>
      <c r="O52" s="181">
        <v>0.54600000000000004</v>
      </c>
      <c r="P52" s="181">
        <v>7.109</v>
      </c>
      <c r="Q52" s="181">
        <v>2.453052</v>
      </c>
      <c r="R52" s="181"/>
      <c r="S52" s="181">
        <v>0</v>
      </c>
      <c r="T52" s="181">
        <v>0.44400000000000006</v>
      </c>
      <c r="U52" s="181">
        <v>0</v>
      </c>
      <c r="V52" s="181">
        <v>0</v>
      </c>
      <c r="W52" s="181">
        <v>0</v>
      </c>
      <c r="X52" s="181">
        <v>8.016</v>
      </c>
      <c r="Y52" s="181">
        <v>31.939847999999998</v>
      </c>
      <c r="Z52" s="208">
        <f>SUM(D52:Y52)</f>
        <v>7523.3345425976995</v>
      </c>
      <c r="AA52" s="7"/>
    </row>
    <row r="53" spans="2:27" s="8" customFormat="1" ht="17.100000000000001" customHeight="1">
      <c r="B53" s="77"/>
      <c r="C53" s="24" t="s">
        <v>88</v>
      </c>
      <c r="D53" s="181">
        <v>0</v>
      </c>
      <c r="E53" s="181">
        <v>0</v>
      </c>
      <c r="F53" s="181">
        <v>0</v>
      </c>
      <c r="G53" s="181">
        <v>4.3129999999999997</v>
      </c>
      <c r="H53" s="181">
        <v>0</v>
      </c>
      <c r="I53" s="181">
        <v>399.77616900198797</v>
      </c>
      <c r="J53" s="181">
        <v>4.4414257256129357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1">
        <v>1.23</v>
      </c>
      <c r="Q53" s="181">
        <v>0</v>
      </c>
      <c r="R53" s="181"/>
      <c r="S53" s="181">
        <v>0</v>
      </c>
      <c r="T53" s="181">
        <v>0</v>
      </c>
      <c r="U53" s="181">
        <v>0</v>
      </c>
      <c r="V53" s="181">
        <v>0</v>
      </c>
      <c r="W53" s="181">
        <v>0</v>
      </c>
      <c r="X53" s="181">
        <v>0</v>
      </c>
      <c r="Y53" s="181">
        <v>122.13499999999999</v>
      </c>
      <c r="Z53" s="182">
        <f t="shared" ref="Z53:Z56" si="6">SUM(D53:Y53)</f>
        <v>531.89559472760084</v>
      </c>
      <c r="AA53" s="7"/>
    </row>
    <row r="54" spans="2:27" s="8" customFormat="1" ht="17.100000000000001" customHeight="1">
      <c r="B54" s="77"/>
      <c r="C54" s="24" t="s">
        <v>89</v>
      </c>
      <c r="D54" s="181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93.979651674620001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/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0.33500000000000002</v>
      </c>
      <c r="Z54" s="182">
        <f t="shared" si="6"/>
        <v>94.314651674619995</v>
      </c>
      <c r="AA54" s="7"/>
    </row>
    <row r="55" spans="2:27" s="8" customFormat="1" ht="17.100000000000001" customHeight="1">
      <c r="B55" s="77"/>
      <c r="C55" s="24" t="s">
        <v>90</v>
      </c>
      <c r="D55" s="181">
        <v>0</v>
      </c>
      <c r="E55" s="181">
        <v>0</v>
      </c>
      <c r="F55" s="181">
        <v>0</v>
      </c>
      <c r="G55" s="181">
        <v>0</v>
      </c>
      <c r="H55" s="181">
        <v>0</v>
      </c>
      <c r="I55" s="181">
        <v>2.2124746000000002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>
        <v>0</v>
      </c>
      <c r="R55" s="181"/>
      <c r="S55" s="181">
        <v>0</v>
      </c>
      <c r="T55" s="181">
        <v>0</v>
      </c>
      <c r="U55" s="181">
        <v>0</v>
      </c>
      <c r="V55" s="181">
        <v>0</v>
      </c>
      <c r="W55" s="181">
        <v>0</v>
      </c>
      <c r="X55" s="181">
        <v>0</v>
      </c>
      <c r="Y55" s="181">
        <v>0</v>
      </c>
      <c r="Z55" s="182">
        <f t="shared" si="6"/>
        <v>2.2124746000000002</v>
      </c>
      <c r="AA55" s="7"/>
    </row>
    <row r="56" spans="2:27" s="8" customFormat="1" ht="17.100000000000001" customHeight="1">
      <c r="B56" s="75"/>
      <c r="C56" s="24" t="s">
        <v>87</v>
      </c>
      <c r="D56" s="181">
        <v>0</v>
      </c>
      <c r="E56" s="181">
        <v>0</v>
      </c>
      <c r="F56" s="181">
        <v>0</v>
      </c>
      <c r="G56" s="181">
        <v>0</v>
      </c>
      <c r="H56" s="181">
        <v>0</v>
      </c>
      <c r="I56" s="181">
        <v>1.4684591377839999</v>
      </c>
      <c r="J56" s="181">
        <v>0</v>
      </c>
      <c r="K56" s="181">
        <v>0</v>
      </c>
      <c r="L56" s="181">
        <v>0</v>
      </c>
      <c r="M56" s="181">
        <v>0</v>
      </c>
      <c r="N56" s="181">
        <v>0</v>
      </c>
      <c r="O56" s="181">
        <v>0</v>
      </c>
      <c r="P56" s="181">
        <v>0</v>
      </c>
      <c r="Q56" s="181">
        <v>0</v>
      </c>
      <c r="R56" s="181"/>
      <c r="S56" s="181">
        <v>0</v>
      </c>
      <c r="T56" s="181">
        <v>0</v>
      </c>
      <c r="U56" s="181">
        <v>0</v>
      </c>
      <c r="V56" s="181">
        <v>0</v>
      </c>
      <c r="W56" s="181">
        <v>0</v>
      </c>
      <c r="X56" s="181">
        <v>0</v>
      </c>
      <c r="Y56" s="181">
        <v>0</v>
      </c>
      <c r="Z56" s="182">
        <f t="shared" si="6"/>
        <v>1.4684591377839999</v>
      </c>
      <c r="AA56" s="7"/>
    </row>
    <row r="57" spans="2:27" s="11" customFormat="1" ht="30" customHeight="1">
      <c r="B57" s="83"/>
      <c r="C57" s="30" t="s">
        <v>71</v>
      </c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0"/>
    </row>
    <row r="58" spans="2:27" s="8" customFormat="1" ht="17.100000000000001" customHeight="1">
      <c r="B58" s="75"/>
      <c r="C58" s="23" t="s">
        <v>9</v>
      </c>
      <c r="D58" s="181">
        <v>100.85152133000001</v>
      </c>
      <c r="E58" s="181">
        <v>0</v>
      </c>
      <c r="F58" s="181">
        <v>735.17196213</v>
      </c>
      <c r="G58" s="181">
        <v>1733.8709037295002</v>
      </c>
      <c r="H58" s="181">
        <v>236.78160876000001</v>
      </c>
      <c r="I58" s="181">
        <v>30650.308586349951</v>
      </c>
      <c r="J58" s="181">
        <v>2031.1157316567594</v>
      </c>
      <c r="K58" s="181">
        <v>0</v>
      </c>
      <c r="L58" s="181">
        <v>0</v>
      </c>
      <c r="M58" s="181">
        <v>355.3287756115385</v>
      </c>
      <c r="N58" s="181">
        <v>0</v>
      </c>
      <c r="O58" s="181">
        <v>0.55422199999999999</v>
      </c>
      <c r="P58" s="181">
        <v>516.40523485183235</v>
      </c>
      <c r="Q58" s="181">
        <v>0.72854199999999991</v>
      </c>
      <c r="R58" s="181"/>
      <c r="S58" s="181">
        <v>68.975139780000006</v>
      </c>
      <c r="T58" s="181">
        <v>440.94253821999996</v>
      </c>
      <c r="U58" s="181">
        <v>3.687E-2</v>
      </c>
      <c r="V58" s="181">
        <v>17.762118480000005</v>
      </c>
      <c r="W58" s="181">
        <v>0</v>
      </c>
      <c r="X58" s="181">
        <v>6.0361924499999997</v>
      </c>
      <c r="Y58" s="181">
        <v>2134.6792930604865</v>
      </c>
      <c r="Z58" s="182">
        <f>SUM(D58:Y58)</f>
        <v>39029.549240410073</v>
      </c>
      <c r="AA58" s="7"/>
    </row>
    <row r="59" spans="2:27" s="8" customFormat="1" ht="17.100000000000001" customHeight="1">
      <c r="B59" s="77"/>
      <c r="C59" s="24" t="s">
        <v>46</v>
      </c>
      <c r="D59" s="181">
        <v>0</v>
      </c>
      <c r="E59" s="181">
        <v>0</v>
      </c>
      <c r="F59" s="181">
        <v>0</v>
      </c>
      <c r="G59" s="181">
        <v>20</v>
      </c>
      <c r="H59" s="181">
        <v>0</v>
      </c>
      <c r="I59" s="181">
        <v>547.14452402210509</v>
      </c>
      <c r="J59" s="181">
        <v>91.246133088644953</v>
      </c>
      <c r="K59" s="181">
        <v>0</v>
      </c>
      <c r="L59" s="181">
        <v>0</v>
      </c>
      <c r="M59" s="181">
        <v>0</v>
      </c>
      <c r="N59" s="181">
        <v>0</v>
      </c>
      <c r="O59" s="181">
        <v>0</v>
      </c>
      <c r="P59" s="181">
        <v>16.474679511832321</v>
      </c>
      <c r="Q59" s="181">
        <v>0</v>
      </c>
      <c r="R59" s="181"/>
      <c r="S59" s="181">
        <v>0</v>
      </c>
      <c r="T59" s="181">
        <v>0</v>
      </c>
      <c r="U59" s="181">
        <v>0</v>
      </c>
      <c r="V59" s="181">
        <v>0</v>
      </c>
      <c r="W59" s="181">
        <v>0</v>
      </c>
      <c r="X59" s="181">
        <v>0</v>
      </c>
      <c r="Y59" s="181">
        <v>69.245527120485775</v>
      </c>
      <c r="Z59" s="182">
        <f t="shared" ref="Z59:Z73" si="7">SUM(D59:Y59)</f>
        <v>744.11086374306808</v>
      </c>
      <c r="AA59" s="7"/>
    </row>
    <row r="60" spans="2:27" s="8" customFormat="1" ht="17.100000000000001" customHeight="1">
      <c r="B60" s="77"/>
      <c r="C60" s="24" t="s">
        <v>47</v>
      </c>
      <c r="D60" s="181">
        <v>100.85152133000001</v>
      </c>
      <c r="E60" s="181">
        <v>0</v>
      </c>
      <c r="F60" s="181">
        <v>735.17196213</v>
      </c>
      <c r="G60" s="181">
        <v>1713.8709037295002</v>
      </c>
      <c r="H60" s="181">
        <v>236.78160876000001</v>
      </c>
      <c r="I60" s="181">
        <v>30103.164062327847</v>
      </c>
      <c r="J60" s="181">
        <v>1939.8695985681145</v>
      </c>
      <c r="K60" s="181">
        <v>0</v>
      </c>
      <c r="L60" s="181">
        <v>0</v>
      </c>
      <c r="M60" s="181">
        <v>355.3287756115385</v>
      </c>
      <c r="N60" s="181">
        <v>0</v>
      </c>
      <c r="O60" s="181">
        <v>0.55422199999999999</v>
      </c>
      <c r="P60" s="181">
        <v>499.93055534000007</v>
      </c>
      <c r="Q60" s="181">
        <v>0.72854199999999991</v>
      </c>
      <c r="R60" s="181"/>
      <c r="S60" s="181">
        <v>68.975139780000006</v>
      </c>
      <c r="T60" s="181">
        <v>440.94253821999996</v>
      </c>
      <c r="U60" s="181">
        <v>3.687E-2</v>
      </c>
      <c r="V60" s="181">
        <v>17.762118480000005</v>
      </c>
      <c r="W60" s="181">
        <v>0</v>
      </c>
      <c r="X60" s="181">
        <v>6.0361924499999997</v>
      </c>
      <c r="Y60" s="181">
        <v>2065.4337659400007</v>
      </c>
      <c r="Z60" s="182">
        <f t="shared" si="7"/>
        <v>38285.438376666993</v>
      </c>
      <c r="AA60" s="7"/>
    </row>
    <row r="61" spans="2:27" s="8" customFormat="1" ht="30" customHeight="1">
      <c r="B61" s="75"/>
      <c r="C61" s="23" t="s">
        <v>10</v>
      </c>
      <c r="D61" s="181">
        <v>0</v>
      </c>
      <c r="E61" s="181">
        <v>0</v>
      </c>
      <c r="F61" s="181">
        <v>0</v>
      </c>
      <c r="G61" s="181">
        <v>19.97</v>
      </c>
      <c r="H61" s="181">
        <v>0</v>
      </c>
      <c r="I61" s="181">
        <v>874.72961928748384</v>
      </c>
      <c r="J61" s="181">
        <v>44.07</v>
      </c>
      <c r="K61" s="181">
        <v>0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>
        <v>0</v>
      </c>
      <c r="R61" s="181"/>
      <c r="S61" s="181">
        <v>0</v>
      </c>
      <c r="T61" s="181">
        <v>0</v>
      </c>
      <c r="U61" s="181">
        <v>0</v>
      </c>
      <c r="V61" s="181">
        <v>0</v>
      </c>
      <c r="W61" s="181">
        <v>0</v>
      </c>
      <c r="X61" s="181">
        <v>0</v>
      </c>
      <c r="Y61" s="181">
        <v>5.9283089499999999</v>
      </c>
      <c r="Z61" s="182">
        <f t="shared" si="7"/>
        <v>944.69792823748389</v>
      </c>
      <c r="AA61" s="7"/>
    </row>
    <row r="62" spans="2:27" s="8" customFormat="1" ht="17.100000000000001" customHeight="1">
      <c r="B62" s="75"/>
      <c r="C62" s="24" t="s">
        <v>46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8.9537609474836692</v>
      </c>
      <c r="J62" s="181">
        <v>0</v>
      </c>
      <c r="K62" s="181">
        <v>0</v>
      </c>
      <c r="L62" s="181">
        <v>0</v>
      </c>
      <c r="M62" s="181">
        <v>0</v>
      </c>
      <c r="N62" s="181">
        <v>0</v>
      </c>
      <c r="O62" s="181">
        <v>0</v>
      </c>
      <c r="P62" s="181">
        <v>0</v>
      </c>
      <c r="Q62" s="181">
        <v>0</v>
      </c>
      <c r="R62" s="181"/>
      <c r="S62" s="181">
        <v>0</v>
      </c>
      <c r="T62" s="181">
        <v>0</v>
      </c>
      <c r="U62" s="181">
        <v>0</v>
      </c>
      <c r="V62" s="181">
        <v>0</v>
      </c>
      <c r="W62" s="181">
        <v>0</v>
      </c>
      <c r="X62" s="181">
        <v>0</v>
      </c>
      <c r="Y62" s="181">
        <v>1.4</v>
      </c>
      <c r="Z62" s="182">
        <f t="shared" si="7"/>
        <v>10.35376094748367</v>
      </c>
      <c r="AA62" s="7"/>
    </row>
    <row r="63" spans="2:27" s="8" customFormat="1" ht="17.100000000000001" customHeight="1">
      <c r="B63" s="75"/>
      <c r="C63" s="24" t="s">
        <v>47</v>
      </c>
      <c r="D63" s="181">
        <v>0</v>
      </c>
      <c r="E63" s="181">
        <v>0</v>
      </c>
      <c r="F63" s="181">
        <v>0</v>
      </c>
      <c r="G63" s="181">
        <v>19.97</v>
      </c>
      <c r="H63" s="181">
        <v>0</v>
      </c>
      <c r="I63" s="181">
        <v>865.77585834000013</v>
      </c>
      <c r="J63" s="181">
        <v>44.07</v>
      </c>
      <c r="K63" s="181">
        <v>0</v>
      </c>
      <c r="L63" s="181">
        <v>0</v>
      </c>
      <c r="M63" s="181">
        <v>0</v>
      </c>
      <c r="N63" s="181">
        <v>0</v>
      </c>
      <c r="O63" s="181">
        <v>0</v>
      </c>
      <c r="P63" s="181">
        <v>0</v>
      </c>
      <c r="Q63" s="181">
        <v>0</v>
      </c>
      <c r="R63" s="181"/>
      <c r="S63" s="181">
        <v>0</v>
      </c>
      <c r="T63" s="181">
        <v>0</v>
      </c>
      <c r="U63" s="181">
        <v>0</v>
      </c>
      <c r="V63" s="181">
        <v>0</v>
      </c>
      <c r="W63" s="181">
        <v>0</v>
      </c>
      <c r="X63" s="181">
        <v>0</v>
      </c>
      <c r="Y63" s="181">
        <v>4.5283089499999996</v>
      </c>
      <c r="Z63" s="182">
        <f t="shared" si="7"/>
        <v>934.3441672900002</v>
      </c>
      <c r="AA63" s="7"/>
    </row>
    <row r="64" spans="2:27" s="11" customFormat="1" ht="30" customHeight="1">
      <c r="B64" s="78"/>
      <c r="C64" s="25" t="s">
        <v>63</v>
      </c>
      <c r="D64" s="182">
        <v>0</v>
      </c>
      <c r="E64" s="182">
        <v>0</v>
      </c>
      <c r="F64" s="182">
        <v>0</v>
      </c>
      <c r="G64" s="182">
        <v>19.97</v>
      </c>
      <c r="H64" s="182">
        <v>0</v>
      </c>
      <c r="I64" s="182">
        <v>873.74430298748382</v>
      </c>
      <c r="J64" s="182">
        <v>44.07</v>
      </c>
      <c r="K64" s="182">
        <v>0</v>
      </c>
      <c r="L64" s="182">
        <v>0</v>
      </c>
      <c r="M64" s="182">
        <v>0</v>
      </c>
      <c r="N64" s="182">
        <v>0</v>
      </c>
      <c r="O64" s="182">
        <v>0</v>
      </c>
      <c r="P64" s="182">
        <v>0</v>
      </c>
      <c r="Q64" s="182">
        <v>0</v>
      </c>
      <c r="R64" s="182"/>
      <c r="S64" s="182">
        <v>0</v>
      </c>
      <c r="T64" s="182">
        <v>0</v>
      </c>
      <c r="U64" s="182">
        <v>0</v>
      </c>
      <c r="V64" s="182">
        <v>0</v>
      </c>
      <c r="W64" s="182">
        <v>0</v>
      </c>
      <c r="X64" s="182">
        <v>0</v>
      </c>
      <c r="Y64" s="182">
        <v>5.9283089499999999</v>
      </c>
      <c r="Z64" s="182">
        <f t="shared" si="7"/>
        <v>943.71261193748387</v>
      </c>
      <c r="AA64" s="10"/>
    </row>
    <row r="65" spans="2:27" s="8" customFormat="1" ht="17.100000000000001" customHeight="1">
      <c r="B65" s="77"/>
      <c r="C65" s="24" t="s">
        <v>51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0.98421429999999999</v>
      </c>
      <c r="J65" s="181">
        <v>0</v>
      </c>
      <c r="K65" s="181">
        <v>0</v>
      </c>
      <c r="L65" s="181">
        <v>0</v>
      </c>
      <c r="M65" s="181">
        <v>0</v>
      </c>
      <c r="N65" s="181">
        <v>0</v>
      </c>
      <c r="O65" s="181">
        <v>0</v>
      </c>
      <c r="P65" s="181">
        <v>0</v>
      </c>
      <c r="Q65" s="181">
        <v>0</v>
      </c>
      <c r="R65" s="181">
        <v>0</v>
      </c>
      <c r="S65" s="181">
        <v>0</v>
      </c>
      <c r="T65" s="181">
        <v>0</v>
      </c>
      <c r="U65" s="181">
        <v>0</v>
      </c>
      <c r="V65" s="181">
        <v>0</v>
      </c>
      <c r="W65" s="181">
        <v>0</v>
      </c>
      <c r="X65" s="181">
        <v>0</v>
      </c>
      <c r="Y65" s="181">
        <v>0</v>
      </c>
      <c r="Z65" s="181">
        <f t="shared" si="7"/>
        <v>0.98421429999999999</v>
      </c>
      <c r="AA65" s="7"/>
    </row>
    <row r="66" spans="2:27" s="8" customFormat="1" ht="17.100000000000001" customHeight="1">
      <c r="B66" s="77"/>
      <c r="C66" s="24" t="s">
        <v>78</v>
      </c>
      <c r="D66" s="181">
        <v>0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81">
        <v>0</v>
      </c>
      <c r="O66" s="181">
        <v>0</v>
      </c>
      <c r="P66" s="181">
        <v>0</v>
      </c>
      <c r="Q66" s="181">
        <v>0</v>
      </c>
      <c r="R66" s="181"/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81">
        <v>0</v>
      </c>
      <c r="Z66" s="181">
        <f t="shared" si="7"/>
        <v>0</v>
      </c>
      <c r="AA66" s="7"/>
    </row>
    <row r="67" spans="2:27" s="8" customFormat="1" ht="17.100000000000001" customHeight="1">
      <c r="B67" s="77"/>
      <c r="C67" s="24" t="s">
        <v>64</v>
      </c>
      <c r="D67" s="181">
        <v>0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  <c r="K67" s="181">
        <v>0</v>
      </c>
      <c r="L67" s="181">
        <v>0</v>
      </c>
      <c r="M67" s="181">
        <v>0</v>
      </c>
      <c r="N67" s="181">
        <v>0</v>
      </c>
      <c r="O67" s="181">
        <v>0</v>
      </c>
      <c r="P67" s="181">
        <v>0</v>
      </c>
      <c r="Q67" s="181">
        <v>0</v>
      </c>
      <c r="R67" s="181"/>
      <c r="S67" s="181">
        <v>0</v>
      </c>
      <c r="T67" s="181">
        <v>0</v>
      </c>
      <c r="U67" s="181">
        <v>0</v>
      </c>
      <c r="V67" s="181">
        <v>0</v>
      </c>
      <c r="W67" s="181">
        <v>0</v>
      </c>
      <c r="X67" s="181">
        <v>0</v>
      </c>
      <c r="Y67" s="181">
        <v>0</v>
      </c>
      <c r="Z67" s="181">
        <f t="shared" si="7"/>
        <v>0</v>
      </c>
      <c r="AA67" s="7"/>
    </row>
    <row r="68" spans="2:27" s="8" customFormat="1" ht="17.100000000000001" customHeight="1">
      <c r="B68" s="77"/>
      <c r="C68" s="26" t="s">
        <v>42</v>
      </c>
      <c r="D68" s="181">
        <v>0</v>
      </c>
      <c r="E68" s="181">
        <v>0</v>
      </c>
      <c r="F68" s="181">
        <v>0</v>
      </c>
      <c r="G68" s="181">
        <v>0</v>
      </c>
      <c r="H68" s="181">
        <v>0</v>
      </c>
      <c r="I68" s="181">
        <v>1.1019999999999999E-3</v>
      </c>
      <c r="J68" s="181">
        <v>0</v>
      </c>
      <c r="K68" s="181">
        <v>0</v>
      </c>
      <c r="L68" s="181">
        <v>0</v>
      </c>
      <c r="M68" s="181">
        <v>0</v>
      </c>
      <c r="N68" s="181">
        <v>0</v>
      </c>
      <c r="O68" s="181">
        <v>0</v>
      </c>
      <c r="P68" s="181">
        <v>0</v>
      </c>
      <c r="Q68" s="181">
        <v>0</v>
      </c>
      <c r="R68" s="181"/>
      <c r="S68" s="181">
        <v>0</v>
      </c>
      <c r="T68" s="181">
        <v>0</v>
      </c>
      <c r="U68" s="181">
        <v>0</v>
      </c>
      <c r="V68" s="181">
        <v>0</v>
      </c>
      <c r="W68" s="181">
        <v>0</v>
      </c>
      <c r="X68" s="181">
        <v>0</v>
      </c>
      <c r="Y68" s="181">
        <v>0</v>
      </c>
      <c r="Z68" s="181">
        <f t="shared" si="7"/>
        <v>1.1019999999999999E-3</v>
      </c>
      <c r="AA68" s="7"/>
    </row>
    <row r="69" spans="2:27" s="8" customFormat="1" ht="17.100000000000001" customHeight="1">
      <c r="B69" s="77"/>
      <c r="C69" s="26" t="s">
        <v>68</v>
      </c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>
        <f t="shared" si="7"/>
        <v>0</v>
      </c>
      <c r="AA69" s="7"/>
    </row>
    <row r="70" spans="2:27" s="11" customFormat="1" ht="24.95" customHeight="1">
      <c r="B70" s="78"/>
      <c r="C70" s="27" t="s">
        <v>11</v>
      </c>
      <c r="D70" s="182">
        <v>0</v>
      </c>
      <c r="E70" s="182">
        <v>0</v>
      </c>
      <c r="F70" s="182">
        <v>0</v>
      </c>
      <c r="G70" s="182">
        <v>0.97499999999999998</v>
      </c>
      <c r="H70" s="182">
        <v>0</v>
      </c>
      <c r="I70" s="182">
        <v>508.29730515670741</v>
      </c>
      <c r="J70" s="182">
        <v>17.934711</v>
      </c>
      <c r="K70" s="182">
        <v>0</v>
      </c>
      <c r="L70" s="182">
        <v>0</v>
      </c>
      <c r="M70" s="182">
        <v>0</v>
      </c>
      <c r="N70" s="182">
        <v>0</v>
      </c>
      <c r="O70" s="182">
        <v>0</v>
      </c>
      <c r="P70" s="182">
        <v>0</v>
      </c>
      <c r="Q70" s="182">
        <v>0</v>
      </c>
      <c r="R70" s="182"/>
      <c r="S70" s="182">
        <v>0</v>
      </c>
      <c r="T70" s="182">
        <v>0</v>
      </c>
      <c r="U70" s="182">
        <v>0</v>
      </c>
      <c r="V70" s="182">
        <v>0</v>
      </c>
      <c r="W70" s="182">
        <v>0</v>
      </c>
      <c r="X70" s="182">
        <v>0</v>
      </c>
      <c r="Y70" s="182">
        <v>0</v>
      </c>
      <c r="Z70" s="182">
        <f t="shared" si="7"/>
        <v>527.20701615670748</v>
      </c>
      <c r="AA70" s="10"/>
    </row>
    <row r="71" spans="2:27" s="15" customFormat="1" ht="17.100000000000001" customHeight="1">
      <c r="B71" s="80"/>
      <c r="C71" s="24" t="s">
        <v>46</v>
      </c>
      <c r="D71" s="181">
        <v>0</v>
      </c>
      <c r="E71" s="181">
        <v>0</v>
      </c>
      <c r="F71" s="181">
        <v>0</v>
      </c>
      <c r="G71" s="181">
        <v>0.97499999999999998</v>
      </c>
      <c r="H71" s="181">
        <v>0</v>
      </c>
      <c r="I71" s="181">
        <v>490.9973051567074</v>
      </c>
      <c r="J71" s="181">
        <v>11.109711000000001</v>
      </c>
      <c r="K71" s="181">
        <v>0</v>
      </c>
      <c r="L71" s="181">
        <v>0</v>
      </c>
      <c r="M71" s="181">
        <v>0</v>
      </c>
      <c r="N71" s="181">
        <v>0</v>
      </c>
      <c r="O71" s="181">
        <v>0</v>
      </c>
      <c r="P71" s="181">
        <v>0</v>
      </c>
      <c r="Q71" s="181">
        <v>0</v>
      </c>
      <c r="R71" s="181"/>
      <c r="S71" s="181">
        <v>0</v>
      </c>
      <c r="T71" s="181">
        <v>0</v>
      </c>
      <c r="U71" s="181">
        <v>0</v>
      </c>
      <c r="V71" s="181">
        <v>0</v>
      </c>
      <c r="W71" s="181">
        <v>0</v>
      </c>
      <c r="X71" s="181">
        <v>0</v>
      </c>
      <c r="Y71" s="181">
        <v>0</v>
      </c>
      <c r="Z71" s="182">
        <f t="shared" si="7"/>
        <v>503.08201615670743</v>
      </c>
      <c r="AA71" s="14"/>
    </row>
    <row r="72" spans="2:27" s="8" customFormat="1" ht="17.100000000000001" customHeight="1">
      <c r="B72" s="77"/>
      <c r="C72" s="24" t="s">
        <v>47</v>
      </c>
      <c r="D72" s="181">
        <v>0</v>
      </c>
      <c r="E72" s="181">
        <v>0</v>
      </c>
      <c r="F72" s="181">
        <v>0</v>
      </c>
      <c r="G72" s="181">
        <v>0</v>
      </c>
      <c r="H72" s="181">
        <v>0</v>
      </c>
      <c r="I72" s="181">
        <v>17.3</v>
      </c>
      <c r="J72" s="181">
        <v>6.8250000000000002</v>
      </c>
      <c r="K72" s="181">
        <v>0</v>
      </c>
      <c r="L72" s="181">
        <v>0</v>
      </c>
      <c r="M72" s="181">
        <v>0</v>
      </c>
      <c r="N72" s="181">
        <v>0</v>
      </c>
      <c r="O72" s="181">
        <v>0</v>
      </c>
      <c r="P72" s="181">
        <v>0</v>
      </c>
      <c r="Q72" s="181">
        <v>0</v>
      </c>
      <c r="R72" s="181"/>
      <c r="S72" s="181">
        <v>0</v>
      </c>
      <c r="T72" s="181">
        <v>0</v>
      </c>
      <c r="U72" s="181">
        <v>0</v>
      </c>
      <c r="V72" s="181">
        <v>0</v>
      </c>
      <c r="W72" s="181">
        <v>0</v>
      </c>
      <c r="X72" s="181">
        <v>0</v>
      </c>
      <c r="Y72" s="181">
        <v>0</v>
      </c>
      <c r="Z72" s="182">
        <f t="shared" si="7"/>
        <v>24.125</v>
      </c>
      <c r="AA72" s="7"/>
    </row>
    <row r="73" spans="2:27" s="11" customFormat="1" ht="30" customHeight="1">
      <c r="B73" s="81"/>
      <c r="C73" s="27" t="s">
        <v>45</v>
      </c>
      <c r="D73" s="182">
        <f>+SUM(D70,D61,D58)</f>
        <v>100.85152133000001</v>
      </c>
      <c r="E73" s="182">
        <f t="shared" ref="E73:L73" si="8">+SUM(E70,E61,E58)</f>
        <v>0</v>
      </c>
      <c r="F73" s="182">
        <f t="shared" si="8"/>
        <v>735.17196213</v>
      </c>
      <c r="G73" s="182">
        <f t="shared" si="8"/>
        <v>1754.8159037295002</v>
      </c>
      <c r="H73" s="182">
        <f t="shared" si="8"/>
        <v>236.78160876000001</v>
      </c>
      <c r="I73" s="182">
        <f t="shared" si="8"/>
        <v>32033.335510794142</v>
      </c>
      <c r="J73" s="182">
        <f t="shared" si="8"/>
        <v>2093.1204426567592</v>
      </c>
      <c r="K73" s="182">
        <f t="shared" si="8"/>
        <v>0</v>
      </c>
      <c r="L73" s="182">
        <f t="shared" si="8"/>
        <v>0</v>
      </c>
      <c r="M73" s="182">
        <f t="shared" ref="M73:Y73" si="9">+SUM(M70,M61,M58)</f>
        <v>355.3287756115385</v>
      </c>
      <c r="N73" s="182">
        <f t="shared" si="9"/>
        <v>0</v>
      </c>
      <c r="O73" s="182">
        <f t="shared" si="9"/>
        <v>0.55422199999999999</v>
      </c>
      <c r="P73" s="182">
        <f t="shared" si="9"/>
        <v>516.40523485183235</v>
      </c>
      <c r="Q73" s="182">
        <f t="shared" si="9"/>
        <v>0.72854199999999991</v>
      </c>
      <c r="R73" s="182">
        <f t="shared" si="9"/>
        <v>0</v>
      </c>
      <c r="S73" s="182">
        <f t="shared" si="9"/>
        <v>68.975139780000006</v>
      </c>
      <c r="T73" s="182">
        <f t="shared" si="9"/>
        <v>440.94253821999996</v>
      </c>
      <c r="U73" s="182">
        <f t="shared" si="9"/>
        <v>3.687E-2</v>
      </c>
      <c r="V73" s="182">
        <f t="shared" si="9"/>
        <v>17.762118480000005</v>
      </c>
      <c r="W73" s="182">
        <f t="shared" si="9"/>
        <v>0</v>
      </c>
      <c r="X73" s="182">
        <f t="shared" si="9"/>
        <v>6.0361924499999997</v>
      </c>
      <c r="Y73" s="182">
        <f t="shared" si="9"/>
        <v>2140.6076020104865</v>
      </c>
      <c r="Z73" s="182">
        <f t="shared" si="7"/>
        <v>40501.454184804257</v>
      </c>
      <c r="AA73" s="10"/>
    </row>
    <row r="74" spans="2:27" s="15" customFormat="1" ht="17.100000000000001" customHeight="1">
      <c r="B74" s="80"/>
      <c r="C74" s="28" t="s">
        <v>91</v>
      </c>
      <c r="D74" s="183">
        <v>0</v>
      </c>
      <c r="E74" s="183">
        <v>0</v>
      </c>
      <c r="F74" s="183">
        <v>0</v>
      </c>
      <c r="G74" s="183">
        <v>0</v>
      </c>
      <c r="H74" s="183">
        <v>0</v>
      </c>
      <c r="I74" s="183">
        <v>0</v>
      </c>
      <c r="J74" s="183">
        <v>0</v>
      </c>
      <c r="K74" s="183">
        <v>0</v>
      </c>
      <c r="L74" s="183">
        <v>0</v>
      </c>
      <c r="M74" s="183">
        <v>0</v>
      </c>
      <c r="N74" s="183">
        <v>0</v>
      </c>
      <c r="O74" s="183">
        <v>0</v>
      </c>
      <c r="P74" s="183">
        <v>0</v>
      </c>
      <c r="Q74" s="183">
        <v>0</v>
      </c>
      <c r="R74" s="183"/>
      <c r="S74" s="183">
        <v>0</v>
      </c>
      <c r="T74" s="183">
        <v>0</v>
      </c>
      <c r="U74" s="183">
        <v>0</v>
      </c>
      <c r="V74" s="183">
        <v>0</v>
      </c>
      <c r="W74" s="183">
        <v>0</v>
      </c>
      <c r="X74" s="183">
        <v>0</v>
      </c>
      <c r="Y74" s="183">
        <v>0</v>
      </c>
      <c r="Z74" s="208">
        <f>SUM(D74:Y74)</f>
        <v>0</v>
      </c>
      <c r="AA74" s="14"/>
    </row>
    <row r="75" spans="2:27" s="15" customFormat="1" ht="17.100000000000001" customHeight="1">
      <c r="B75" s="80"/>
      <c r="C75" s="28" t="s">
        <v>92</v>
      </c>
      <c r="D75" s="183">
        <v>0</v>
      </c>
      <c r="E75" s="183">
        <v>0</v>
      </c>
      <c r="F75" s="183">
        <v>0</v>
      </c>
      <c r="G75" s="183">
        <v>0</v>
      </c>
      <c r="H75" s="183">
        <v>0</v>
      </c>
      <c r="I75" s="183">
        <v>0</v>
      </c>
      <c r="J75" s="183">
        <v>0</v>
      </c>
      <c r="K75" s="183">
        <v>0</v>
      </c>
      <c r="L75" s="183">
        <v>0</v>
      </c>
      <c r="M75" s="183">
        <v>0</v>
      </c>
      <c r="N75" s="183">
        <v>0</v>
      </c>
      <c r="O75" s="183">
        <v>0</v>
      </c>
      <c r="P75" s="183">
        <v>0</v>
      </c>
      <c r="Q75" s="183">
        <v>0</v>
      </c>
      <c r="R75" s="183"/>
      <c r="S75" s="183">
        <v>0</v>
      </c>
      <c r="T75" s="183">
        <v>0</v>
      </c>
      <c r="U75" s="183">
        <v>0</v>
      </c>
      <c r="V75" s="183">
        <v>0</v>
      </c>
      <c r="W75" s="183">
        <v>0</v>
      </c>
      <c r="X75" s="183">
        <v>0</v>
      </c>
      <c r="Y75" s="183">
        <v>0</v>
      </c>
      <c r="Z75" s="208">
        <f>SUM(D75:Y75)</f>
        <v>0</v>
      </c>
      <c r="AA75" s="14"/>
    </row>
    <row r="76" spans="2:27" s="15" customFormat="1" ht="17.100000000000001" customHeight="1">
      <c r="B76" s="82"/>
      <c r="C76" s="29" t="s">
        <v>73</v>
      </c>
      <c r="D76" s="183">
        <v>0</v>
      </c>
      <c r="E76" s="183">
        <v>0</v>
      </c>
      <c r="F76" s="183">
        <v>0</v>
      </c>
      <c r="G76" s="183">
        <v>0</v>
      </c>
      <c r="H76" s="183">
        <v>0</v>
      </c>
      <c r="I76" s="183">
        <v>0</v>
      </c>
      <c r="J76" s="183">
        <v>0</v>
      </c>
      <c r="K76" s="183">
        <v>0</v>
      </c>
      <c r="L76" s="183">
        <v>0</v>
      </c>
      <c r="M76" s="183">
        <v>0</v>
      </c>
      <c r="N76" s="183">
        <v>0</v>
      </c>
      <c r="O76" s="183">
        <v>0</v>
      </c>
      <c r="P76" s="183">
        <v>0</v>
      </c>
      <c r="Q76" s="183">
        <v>0</v>
      </c>
      <c r="R76" s="183"/>
      <c r="S76" s="183">
        <v>0</v>
      </c>
      <c r="T76" s="183">
        <v>0</v>
      </c>
      <c r="U76" s="183">
        <v>0</v>
      </c>
      <c r="V76" s="183">
        <v>0</v>
      </c>
      <c r="W76" s="183">
        <v>0</v>
      </c>
      <c r="X76" s="183">
        <v>0</v>
      </c>
      <c r="Y76" s="183">
        <v>0</v>
      </c>
      <c r="Z76" s="208">
        <f>SUM(D76:Y76)</f>
        <v>0</v>
      </c>
      <c r="AA76" s="14"/>
    </row>
    <row r="77" spans="2:27" s="8" customFormat="1" ht="24.95" customHeight="1">
      <c r="B77" s="75"/>
      <c r="C77" s="31" t="s">
        <v>49</v>
      </c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7"/>
    </row>
    <row r="78" spans="2:27" s="8" customFormat="1" ht="17.100000000000001" customHeight="1">
      <c r="B78" s="77"/>
      <c r="C78" s="84" t="s">
        <v>95</v>
      </c>
      <c r="D78" s="181">
        <v>1.9519899999999999</v>
      </c>
      <c r="E78" s="181">
        <v>0</v>
      </c>
      <c r="F78" s="181">
        <v>17.651539</v>
      </c>
      <c r="G78" s="181">
        <v>374.28297812750003</v>
      </c>
      <c r="H78" s="181">
        <v>88.586787000000001</v>
      </c>
      <c r="I78" s="181">
        <v>8801.5797204471055</v>
      </c>
      <c r="J78" s="181">
        <v>777.63570695377121</v>
      </c>
      <c r="K78" s="181">
        <v>0</v>
      </c>
      <c r="L78" s="181">
        <v>0</v>
      </c>
      <c r="M78" s="181">
        <v>14.417497991538516</v>
      </c>
      <c r="N78" s="181">
        <v>0</v>
      </c>
      <c r="O78" s="181">
        <v>0.35529699999999997</v>
      </c>
      <c r="P78" s="181">
        <v>227.67114960595521</v>
      </c>
      <c r="Q78" s="181">
        <v>0.13170200000000001</v>
      </c>
      <c r="R78" s="181"/>
      <c r="S78" s="181">
        <v>4.2347919999999997</v>
      </c>
      <c r="T78" s="181">
        <v>230.29047100000003</v>
      </c>
      <c r="U78" s="181">
        <v>3.687E-2</v>
      </c>
      <c r="V78" s="181">
        <v>3.5344749999999996</v>
      </c>
      <c r="W78" s="181">
        <v>0</v>
      </c>
      <c r="X78" s="181">
        <v>0.13231000000000001</v>
      </c>
      <c r="Y78" s="181">
        <v>880.03666832528734</v>
      </c>
      <c r="Z78" s="208">
        <f>SUM(D78:Y78)</f>
        <v>11422.52995445116</v>
      </c>
      <c r="AA78" s="7"/>
    </row>
    <row r="79" spans="2:27" s="8" customFormat="1" ht="17.100000000000001" customHeight="1">
      <c r="B79" s="77"/>
      <c r="C79" s="84" t="s">
        <v>96</v>
      </c>
      <c r="D79" s="181">
        <v>64.641722249999987</v>
      </c>
      <c r="E79" s="181">
        <v>0</v>
      </c>
      <c r="F79" s="181">
        <v>529.13111391000007</v>
      </c>
      <c r="G79" s="181">
        <v>321.25002135199998</v>
      </c>
      <c r="H79" s="181">
        <v>139.75611676000003</v>
      </c>
      <c r="I79" s="181">
        <v>21336.121752119201</v>
      </c>
      <c r="J79" s="181">
        <v>753.29624926039162</v>
      </c>
      <c r="K79" s="181">
        <v>0</v>
      </c>
      <c r="L79" s="181">
        <v>0</v>
      </c>
      <c r="M79" s="181">
        <v>335.37826738000001</v>
      </c>
      <c r="N79" s="181">
        <v>0</v>
      </c>
      <c r="O79" s="181">
        <v>0.148613</v>
      </c>
      <c r="P79" s="181">
        <v>151.46398724587712</v>
      </c>
      <c r="Q79" s="181">
        <v>0.51918599999999993</v>
      </c>
      <c r="R79" s="181"/>
      <c r="S79" s="181">
        <v>32.192618780000004</v>
      </c>
      <c r="T79" s="181">
        <v>101.4514284</v>
      </c>
      <c r="U79" s="181">
        <v>0</v>
      </c>
      <c r="V79" s="181">
        <v>13.13962879</v>
      </c>
      <c r="W79" s="181">
        <v>0</v>
      </c>
      <c r="X79" s="181">
        <v>1.49699085</v>
      </c>
      <c r="Y79" s="181">
        <v>900.43330291494919</v>
      </c>
      <c r="Z79" s="208">
        <f t="shared" ref="Z79:Z83" si="10">SUM(D79:Y79)</f>
        <v>24680.420999012422</v>
      </c>
      <c r="AA79" s="7"/>
    </row>
    <row r="80" spans="2:27" s="8" customFormat="1" ht="17.100000000000001" customHeight="1">
      <c r="B80" s="77"/>
      <c r="C80" s="24" t="s">
        <v>88</v>
      </c>
      <c r="D80" s="181">
        <v>29.799100080000002</v>
      </c>
      <c r="E80" s="181">
        <v>0</v>
      </c>
      <c r="F80" s="181">
        <v>146.12489346999999</v>
      </c>
      <c r="G80" s="181">
        <v>387.62056925000002</v>
      </c>
      <c r="H80" s="181">
        <v>4.5335429999999999</v>
      </c>
      <c r="I80" s="181">
        <v>1090.2426728666996</v>
      </c>
      <c r="J80" s="181">
        <v>391.04900444259647</v>
      </c>
      <c r="K80" s="181">
        <v>0</v>
      </c>
      <c r="L80" s="181">
        <v>0</v>
      </c>
      <c r="M80" s="181">
        <v>5.5330112400000004</v>
      </c>
      <c r="N80" s="181">
        <v>0</v>
      </c>
      <c r="O80" s="181">
        <v>5.0312000000000003E-2</v>
      </c>
      <c r="P80" s="181">
        <v>0</v>
      </c>
      <c r="Q80" s="181">
        <v>9.7890000000000008E-3</v>
      </c>
      <c r="R80" s="181"/>
      <c r="S80" s="181">
        <v>23.5931</v>
      </c>
      <c r="T80" s="181">
        <v>19.581344759999997</v>
      </c>
      <c r="U80" s="181">
        <v>0</v>
      </c>
      <c r="V80" s="181">
        <v>1.02171569</v>
      </c>
      <c r="W80" s="181">
        <v>0</v>
      </c>
      <c r="X80" s="181">
        <v>1.7192449999999999</v>
      </c>
      <c r="Y80" s="181">
        <v>132.16230770158919</v>
      </c>
      <c r="Z80" s="182">
        <f t="shared" si="10"/>
        <v>2233.0406085008849</v>
      </c>
      <c r="AA80" s="7"/>
    </row>
    <row r="81" spans="2:27" s="8" customFormat="1" ht="17.100000000000001" customHeight="1">
      <c r="B81" s="77"/>
      <c r="C81" s="24" t="s">
        <v>89</v>
      </c>
      <c r="D81" s="181">
        <v>4.4587089999999998</v>
      </c>
      <c r="E81" s="181">
        <v>0</v>
      </c>
      <c r="F81" s="181">
        <v>42.264415749999998</v>
      </c>
      <c r="G81" s="181">
        <v>617.82484699999998</v>
      </c>
      <c r="H81" s="181">
        <v>2.8186170000000002</v>
      </c>
      <c r="I81" s="181">
        <v>329.47935181806582</v>
      </c>
      <c r="J81" s="181">
        <v>157.88848199999998</v>
      </c>
      <c r="K81" s="181">
        <v>0</v>
      </c>
      <c r="L81" s="181">
        <v>0</v>
      </c>
      <c r="M81" s="181">
        <v>0</v>
      </c>
      <c r="N81" s="181">
        <v>0</v>
      </c>
      <c r="O81" s="181">
        <v>0</v>
      </c>
      <c r="P81" s="181">
        <v>92.701934000000008</v>
      </c>
      <c r="Q81" s="181">
        <v>6.7864999999999995E-2</v>
      </c>
      <c r="R81" s="181"/>
      <c r="S81" s="181">
        <v>0</v>
      </c>
      <c r="T81" s="181">
        <v>89.619294060000001</v>
      </c>
      <c r="U81" s="181">
        <v>0</v>
      </c>
      <c r="V81" s="181">
        <v>6.6298999999999997E-2</v>
      </c>
      <c r="W81" s="181">
        <v>0</v>
      </c>
      <c r="X81" s="181">
        <v>2.6876455999999997</v>
      </c>
      <c r="Y81" s="181">
        <v>225.39474052000003</v>
      </c>
      <c r="Z81" s="182">
        <f t="shared" si="10"/>
        <v>1565.2722007480656</v>
      </c>
      <c r="AA81" s="7"/>
    </row>
    <row r="82" spans="2:27" s="8" customFormat="1" ht="17.100000000000001" customHeight="1">
      <c r="B82" s="77"/>
      <c r="C82" s="24" t="s">
        <v>90</v>
      </c>
      <c r="D82" s="181">
        <v>0</v>
      </c>
      <c r="E82" s="181">
        <v>0</v>
      </c>
      <c r="F82" s="181">
        <v>0</v>
      </c>
      <c r="G82" s="181">
        <v>53.837488</v>
      </c>
      <c r="H82" s="181">
        <v>0</v>
      </c>
      <c r="I82" s="181">
        <v>81.362408445233214</v>
      </c>
      <c r="J82" s="181">
        <v>13.250999999999999</v>
      </c>
      <c r="K82" s="181">
        <v>0</v>
      </c>
      <c r="L82" s="181">
        <v>0</v>
      </c>
      <c r="M82" s="181">
        <v>0</v>
      </c>
      <c r="N82" s="181">
        <v>0</v>
      </c>
      <c r="O82" s="181">
        <v>0</v>
      </c>
      <c r="P82" s="181">
        <v>0</v>
      </c>
      <c r="Q82" s="181">
        <v>0</v>
      </c>
      <c r="R82" s="181"/>
      <c r="S82" s="181">
        <v>8.9546299999999999</v>
      </c>
      <c r="T82" s="181">
        <v>0</v>
      </c>
      <c r="U82" s="181">
        <v>0</v>
      </c>
      <c r="V82" s="181">
        <v>0</v>
      </c>
      <c r="W82" s="181">
        <v>0</v>
      </c>
      <c r="X82" s="181">
        <v>0</v>
      </c>
      <c r="Y82" s="181">
        <v>1.929306548660374</v>
      </c>
      <c r="Z82" s="182">
        <f t="shared" si="10"/>
        <v>159.3348329938936</v>
      </c>
      <c r="AA82" s="7"/>
    </row>
    <row r="83" spans="2:27" s="8" customFormat="1" ht="17.100000000000001" customHeight="1">
      <c r="B83" s="75"/>
      <c r="C83" s="24" t="s">
        <v>87</v>
      </c>
      <c r="D83" s="181">
        <v>0</v>
      </c>
      <c r="E83" s="181">
        <v>0</v>
      </c>
      <c r="F83" s="181">
        <v>0</v>
      </c>
      <c r="G83" s="181">
        <v>0</v>
      </c>
      <c r="H83" s="181">
        <v>1.0865450000000001</v>
      </c>
      <c r="I83" s="181">
        <v>394.5496050978399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44.568162999999998</v>
      </c>
      <c r="Q83" s="181">
        <v>0</v>
      </c>
      <c r="R83" s="181"/>
      <c r="S83" s="181">
        <v>0</v>
      </c>
      <c r="T83" s="181">
        <v>0</v>
      </c>
      <c r="U83" s="181">
        <v>0</v>
      </c>
      <c r="V83" s="181">
        <v>0</v>
      </c>
      <c r="W83" s="181">
        <v>0</v>
      </c>
      <c r="X83" s="181">
        <v>0</v>
      </c>
      <c r="Y83" s="181">
        <v>0.65127599999999997</v>
      </c>
      <c r="Z83" s="182">
        <f t="shared" si="10"/>
        <v>440.85558909783987</v>
      </c>
      <c r="AA83" s="7"/>
    </row>
    <row r="84" spans="2:27" s="11" customFormat="1" ht="30" customHeight="1">
      <c r="B84" s="83"/>
      <c r="C84" s="30" t="s">
        <v>72</v>
      </c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0"/>
    </row>
    <row r="85" spans="2:27" s="8" customFormat="1" ht="17.100000000000001" customHeight="1">
      <c r="B85" s="75"/>
      <c r="C85" s="23" t="s">
        <v>9</v>
      </c>
      <c r="D85" s="181">
        <v>0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0</v>
      </c>
      <c r="K85" s="181">
        <v>0</v>
      </c>
      <c r="L85" s="181">
        <v>0</v>
      </c>
      <c r="M85" s="181">
        <v>0</v>
      </c>
      <c r="N85" s="181">
        <v>0</v>
      </c>
      <c r="O85" s="181">
        <v>0</v>
      </c>
      <c r="P85" s="181">
        <v>0</v>
      </c>
      <c r="Q85" s="181">
        <v>0</v>
      </c>
      <c r="R85" s="181"/>
      <c r="S85" s="181">
        <v>0</v>
      </c>
      <c r="T85" s="181">
        <v>0</v>
      </c>
      <c r="U85" s="181">
        <v>0</v>
      </c>
      <c r="V85" s="181">
        <v>0</v>
      </c>
      <c r="W85" s="181">
        <v>0</v>
      </c>
      <c r="X85" s="181">
        <v>0</v>
      </c>
      <c r="Y85" s="181">
        <v>0</v>
      </c>
      <c r="Z85" s="182">
        <f>SUM(D85:Y85)</f>
        <v>0</v>
      </c>
      <c r="AA85" s="7"/>
    </row>
    <row r="86" spans="2:27" s="8" customFormat="1" ht="17.100000000000001" customHeight="1">
      <c r="B86" s="77"/>
      <c r="C86" s="24" t="s">
        <v>46</v>
      </c>
      <c r="D86" s="181">
        <v>0</v>
      </c>
      <c r="E86" s="181">
        <v>0</v>
      </c>
      <c r="F86" s="181">
        <v>0</v>
      </c>
      <c r="G86" s="181">
        <v>0</v>
      </c>
      <c r="H86" s="181">
        <v>0</v>
      </c>
      <c r="I86" s="181">
        <v>0</v>
      </c>
      <c r="J86" s="181">
        <v>0</v>
      </c>
      <c r="K86" s="181">
        <v>0</v>
      </c>
      <c r="L86" s="181">
        <v>0</v>
      </c>
      <c r="M86" s="181">
        <v>0</v>
      </c>
      <c r="N86" s="181">
        <v>0</v>
      </c>
      <c r="O86" s="181">
        <v>0</v>
      </c>
      <c r="P86" s="181">
        <v>0</v>
      </c>
      <c r="Q86" s="181">
        <v>0</v>
      </c>
      <c r="R86" s="181"/>
      <c r="S86" s="181">
        <v>0</v>
      </c>
      <c r="T86" s="181">
        <v>0</v>
      </c>
      <c r="U86" s="181">
        <v>0</v>
      </c>
      <c r="V86" s="181">
        <v>0</v>
      </c>
      <c r="W86" s="181">
        <v>0</v>
      </c>
      <c r="X86" s="181">
        <v>0</v>
      </c>
      <c r="Y86" s="181">
        <v>0</v>
      </c>
      <c r="Z86" s="182">
        <f t="shared" ref="Z86:Z100" si="11">SUM(D86:Y86)</f>
        <v>0</v>
      </c>
      <c r="AA86" s="7"/>
    </row>
    <row r="87" spans="2:27" s="8" customFormat="1" ht="17.100000000000001" customHeight="1">
      <c r="B87" s="77"/>
      <c r="C87" s="24" t="s">
        <v>47</v>
      </c>
      <c r="D87" s="181">
        <v>0</v>
      </c>
      <c r="E87" s="181">
        <v>0</v>
      </c>
      <c r="F87" s="181">
        <v>0</v>
      </c>
      <c r="G87" s="181">
        <v>0</v>
      </c>
      <c r="H87" s="181">
        <v>0</v>
      </c>
      <c r="I87" s="181">
        <v>0</v>
      </c>
      <c r="J87" s="181">
        <v>0</v>
      </c>
      <c r="K87" s="181">
        <v>0</v>
      </c>
      <c r="L87" s="181">
        <v>0</v>
      </c>
      <c r="M87" s="181">
        <v>0</v>
      </c>
      <c r="N87" s="181">
        <v>0</v>
      </c>
      <c r="O87" s="181">
        <v>0</v>
      </c>
      <c r="P87" s="181">
        <v>0</v>
      </c>
      <c r="Q87" s="181">
        <v>0</v>
      </c>
      <c r="R87" s="181"/>
      <c r="S87" s="181">
        <v>0</v>
      </c>
      <c r="T87" s="181">
        <v>0</v>
      </c>
      <c r="U87" s="181">
        <v>0</v>
      </c>
      <c r="V87" s="181">
        <v>0</v>
      </c>
      <c r="W87" s="181">
        <v>0</v>
      </c>
      <c r="X87" s="181">
        <v>0</v>
      </c>
      <c r="Y87" s="181">
        <v>0</v>
      </c>
      <c r="Z87" s="182">
        <f t="shared" si="11"/>
        <v>0</v>
      </c>
      <c r="AA87" s="7"/>
    </row>
    <row r="88" spans="2:27" s="8" customFormat="1" ht="30" customHeight="1">
      <c r="B88" s="75"/>
      <c r="C88" s="23" t="s">
        <v>10</v>
      </c>
      <c r="D88" s="181">
        <v>0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  <c r="K88" s="181">
        <v>0</v>
      </c>
      <c r="L88" s="181">
        <v>0</v>
      </c>
      <c r="M88" s="181">
        <v>0</v>
      </c>
      <c r="N88" s="181">
        <v>0</v>
      </c>
      <c r="O88" s="181">
        <v>0</v>
      </c>
      <c r="P88" s="181">
        <v>0</v>
      </c>
      <c r="Q88" s="181">
        <v>0</v>
      </c>
      <c r="R88" s="181"/>
      <c r="S88" s="181">
        <v>0</v>
      </c>
      <c r="T88" s="181">
        <v>0</v>
      </c>
      <c r="U88" s="181">
        <v>0</v>
      </c>
      <c r="V88" s="181">
        <v>0</v>
      </c>
      <c r="W88" s="181">
        <v>0</v>
      </c>
      <c r="X88" s="181">
        <v>0</v>
      </c>
      <c r="Y88" s="181">
        <v>0</v>
      </c>
      <c r="Z88" s="182">
        <f t="shared" si="11"/>
        <v>0</v>
      </c>
      <c r="AA88" s="7"/>
    </row>
    <row r="89" spans="2:27" s="8" customFormat="1" ht="17.100000000000001" customHeight="1">
      <c r="B89" s="75"/>
      <c r="C89" s="24" t="s">
        <v>46</v>
      </c>
      <c r="D89" s="181">
        <v>0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  <c r="K89" s="181">
        <v>0</v>
      </c>
      <c r="L89" s="181">
        <v>0</v>
      </c>
      <c r="M89" s="181">
        <v>0</v>
      </c>
      <c r="N89" s="181">
        <v>0</v>
      </c>
      <c r="O89" s="181">
        <v>0</v>
      </c>
      <c r="P89" s="181">
        <v>0</v>
      </c>
      <c r="Q89" s="181">
        <v>0</v>
      </c>
      <c r="R89" s="181"/>
      <c r="S89" s="181">
        <v>0</v>
      </c>
      <c r="T89" s="181">
        <v>0</v>
      </c>
      <c r="U89" s="181">
        <v>0</v>
      </c>
      <c r="V89" s="181">
        <v>0</v>
      </c>
      <c r="W89" s="181">
        <v>0</v>
      </c>
      <c r="X89" s="181">
        <v>0</v>
      </c>
      <c r="Y89" s="181">
        <v>0</v>
      </c>
      <c r="Z89" s="182">
        <f t="shared" si="11"/>
        <v>0</v>
      </c>
      <c r="AA89" s="7"/>
    </row>
    <row r="90" spans="2:27" s="8" customFormat="1" ht="17.100000000000001" customHeight="1">
      <c r="B90" s="75"/>
      <c r="C90" s="24" t="s">
        <v>47</v>
      </c>
      <c r="D90" s="181">
        <v>0</v>
      </c>
      <c r="E90" s="181">
        <v>0</v>
      </c>
      <c r="F90" s="181">
        <v>0</v>
      </c>
      <c r="G90" s="181">
        <v>0</v>
      </c>
      <c r="H90" s="181">
        <v>0</v>
      </c>
      <c r="I90" s="181">
        <v>0</v>
      </c>
      <c r="J90" s="181">
        <v>0</v>
      </c>
      <c r="K90" s="181">
        <v>0</v>
      </c>
      <c r="L90" s="181">
        <v>0</v>
      </c>
      <c r="M90" s="181">
        <v>0</v>
      </c>
      <c r="N90" s="181">
        <v>0</v>
      </c>
      <c r="O90" s="181">
        <v>0</v>
      </c>
      <c r="P90" s="181">
        <v>0</v>
      </c>
      <c r="Q90" s="181">
        <v>0</v>
      </c>
      <c r="R90" s="181"/>
      <c r="S90" s="181">
        <v>0</v>
      </c>
      <c r="T90" s="181">
        <v>0</v>
      </c>
      <c r="U90" s="181">
        <v>0</v>
      </c>
      <c r="V90" s="181">
        <v>0</v>
      </c>
      <c r="W90" s="181">
        <v>0</v>
      </c>
      <c r="X90" s="181">
        <v>0</v>
      </c>
      <c r="Y90" s="181">
        <v>0</v>
      </c>
      <c r="Z90" s="182">
        <f t="shared" si="11"/>
        <v>0</v>
      </c>
      <c r="AA90" s="7"/>
    </row>
    <row r="91" spans="2:27" s="11" customFormat="1" ht="30" customHeight="1">
      <c r="B91" s="78"/>
      <c r="C91" s="25" t="s">
        <v>63</v>
      </c>
      <c r="D91" s="182">
        <v>0</v>
      </c>
      <c r="E91" s="182">
        <v>0</v>
      </c>
      <c r="F91" s="182">
        <v>0</v>
      </c>
      <c r="G91" s="182">
        <v>0</v>
      </c>
      <c r="H91" s="182">
        <v>0</v>
      </c>
      <c r="I91" s="182">
        <v>0</v>
      </c>
      <c r="J91" s="182">
        <v>0</v>
      </c>
      <c r="K91" s="182">
        <v>0</v>
      </c>
      <c r="L91" s="182">
        <v>0</v>
      </c>
      <c r="M91" s="182">
        <v>0</v>
      </c>
      <c r="N91" s="182">
        <v>0</v>
      </c>
      <c r="O91" s="182">
        <v>0</v>
      </c>
      <c r="P91" s="182">
        <v>0</v>
      </c>
      <c r="Q91" s="182">
        <v>0</v>
      </c>
      <c r="R91" s="182"/>
      <c r="S91" s="182">
        <v>0</v>
      </c>
      <c r="T91" s="182">
        <v>0</v>
      </c>
      <c r="U91" s="182">
        <v>0</v>
      </c>
      <c r="V91" s="182">
        <v>0</v>
      </c>
      <c r="W91" s="182">
        <v>0</v>
      </c>
      <c r="X91" s="182">
        <v>0</v>
      </c>
      <c r="Y91" s="182">
        <v>0</v>
      </c>
      <c r="Z91" s="182">
        <f t="shared" si="11"/>
        <v>0</v>
      </c>
      <c r="AA91" s="10"/>
    </row>
    <row r="92" spans="2:27" s="8" customFormat="1" ht="17.100000000000001" customHeight="1">
      <c r="B92" s="77"/>
      <c r="C92" s="24" t="s">
        <v>51</v>
      </c>
      <c r="D92" s="181">
        <v>0</v>
      </c>
      <c r="E92" s="181">
        <v>0</v>
      </c>
      <c r="F92" s="181">
        <v>0</v>
      </c>
      <c r="G92" s="181">
        <v>0</v>
      </c>
      <c r="H92" s="181">
        <v>0</v>
      </c>
      <c r="I92" s="181">
        <v>0</v>
      </c>
      <c r="J92" s="181">
        <v>0</v>
      </c>
      <c r="K92" s="181">
        <v>0</v>
      </c>
      <c r="L92" s="181">
        <v>0</v>
      </c>
      <c r="M92" s="181">
        <v>0</v>
      </c>
      <c r="N92" s="181">
        <v>0</v>
      </c>
      <c r="O92" s="181">
        <v>0</v>
      </c>
      <c r="P92" s="181">
        <v>0</v>
      </c>
      <c r="Q92" s="181">
        <v>0</v>
      </c>
      <c r="R92" s="181">
        <v>0</v>
      </c>
      <c r="S92" s="181">
        <v>0</v>
      </c>
      <c r="T92" s="181">
        <v>0</v>
      </c>
      <c r="U92" s="181">
        <v>0</v>
      </c>
      <c r="V92" s="181">
        <v>0</v>
      </c>
      <c r="W92" s="181">
        <v>0</v>
      </c>
      <c r="X92" s="181">
        <v>0</v>
      </c>
      <c r="Y92" s="181">
        <v>0</v>
      </c>
      <c r="Z92" s="181">
        <f t="shared" si="11"/>
        <v>0</v>
      </c>
      <c r="AA92" s="7"/>
    </row>
    <row r="93" spans="2:27" s="8" customFormat="1" ht="17.100000000000001" customHeight="1">
      <c r="B93" s="77"/>
      <c r="C93" s="24" t="s">
        <v>78</v>
      </c>
      <c r="D93" s="181">
        <v>0</v>
      </c>
      <c r="E93" s="181">
        <v>0</v>
      </c>
      <c r="F93" s="181">
        <v>0</v>
      </c>
      <c r="G93" s="181">
        <v>0</v>
      </c>
      <c r="H93" s="181">
        <v>0</v>
      </c>
      <c r="I93" s="181">
        <v>0</v>
      </c>
      <c r="J93" s="181">
        <v>0</v>
      </c>
      <c r="K93" s="181">
        <v>0</v>
      </c>
      <c r="L93" s="181">
        <v>0</v>
      </c>
      <c r="M93" s="181">
        <v>0</v>
      </c>
      <c r="N93" s="181">
        <v>0</v>
      </c>
      <c r="O93" s="181">
        <v>0</v>
      </c>
      <c r="P93" s="181">
        <v>0</v>
      </c>
      <c r="Q93" s="181">
        <v>0</v>
      </c>
      <c r="R93" s="181"/>
      <c r="S93" s="181">
        <v>0</v>
      </c>
      <c r="T93" s="181">
        <v>0</v>
      </c>
      <c r="U93" s="181">
        <v>0</v>
      </c>
      <c r="V93" s="181">
        <v>0</v>
      </c>
      <c r="W93" s="181">
        <v>0</v>
      </c>
      <c r="X93" s="181">
        <v>0</v>
      </c>
      <c r="Y93" s="181">
        <v>0</v>
      </c>
      <c r="Z93" s="181">
        <f t="shared" si="11"/>
        <v>0</v>
      </c>
      <c r="AA93" s="7"/>
    </row>
    <row r="94" spans="2:27" s="8" customFormat="1" ht="17.100000000000001" customHeight="1">
      <c r="B94" s="77"/>
      <c r="C94" s="24" t="s">
        <v>64</v>
      </c>
      <c r="D94" s="181">
        <v>0</v>
      </c>
      <c r="E94" s="181">
        <v>0</v>
      </c>
      <c r="F94" s="181">
        <v>0</v>
      </c>
      <c r="G94" s="181">
        <v>0</v>
      </c>
      <c r="H94" s="181">
        <v>0</v>
      </c>
      <c r="I94" s="181">
        <v>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81">
        <v>0</v>
      </c>
      <c r="R94" s="181"/>
      <c r="S94" s="181">
        <v>0</v>
      </c>
      <c r="T94" s="181">
        <v>0</v>
      </c>
      <c r="U94" s="181">
        <v>0</v>
      </c>
      <c r="V94" s="181">
        <v>0</v>
      </c>
      <c r="W94" s="181">
        <v>0</v>
      </c>
      <c r="X94" s="181">
        <v>0</v>
      </c>
      <c r="Y94" s="181">
        <v>0</v>
      </c>
      <c r="Z94" s="181">
        <f t="shared" si="11"/>
        <v>0</v>
      </c>
      <c r="AA94" s="7"/>
    </row>
    <row r="95" spans="2:27" s="8" customFormat="1" ht="17.100000000000001" customHeight="1">
      <c r="B95" s="77"/>
      <c r="C95" s="26" t="s">
        <v>42</v>
      </c>
      <c r="D95" s="181">
        <v>0</v>
      </c>
      <c r="E95" s="181">
        <v>0</v>
      </c>
      <c r="F95" s="181">
        <v>0</v>
      </c>
      <c r="G95" s="181">
        <v>0</v>
      </c>
      <c r="H95" s="181">
        <v>0</v>
      </c>
      <c r="I95" s="181">
        <v>0</v>
      </c>
      <c r="J95" s="181">
        <v>0</v>
      </c>
      <c r="K95" s="181">
        <v>0</v>
      </c>
      <c r="L95" s="181">
        <v>0</v>
      </c>
      <c r="M95" s="181">
        <v>0</v>
      </c>
      <c r="N95" s="181">
        <v>0</v>
      </c>
      <c r="O95" s="181">
        <v>0</v>
      </c>
      <c r="P95" s="181">
        <v>0</v>
      </c>
      <c r="Q95" s="181">
        <v>0</v>
      </c>
      <c r="R95" s="181"/>
      <c r="S95" s="181">
        <v>0</v>
      </c>
      <c r="T95" s="181">
        <v>0</v>
      </c>
      <c r="U95" s="181">
        <v>0</v>
      </c>
      <c r="V95" s="181">
        <v>0</v>
      </c>
      <c r="W95" s="181">
        <v>0</v>
      </c>
      <c r="X95" s="181">
        <v>0</v>
      </c>
      <c r="Y95" s="181">
        <v>0</v>
      </c>
      <c r="Z95" s="181">
        <f t="shared" si="11"/>
        <v>0</v>
      </c>
      <c r="AA95" s="7"/>
    </row>
    <row r="96" spans="2:27" s="8" customFormat="1" ht="17.100000000000001" customHeight="1">
      <c r="B96" s="77"/>
      <c r="C96" s="26" t="s">
        <v>68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>
        <f t="shared" si="11"/>
        <v>0</v>
      </c>
      <c r="AA96" s="7"/>
    </row>
    <row r="97" spans="2:27" s="11" customFormat="1" ht="24.95" customHeight="1">
      <c r="B97" s="78"/>
      <c r="C97" s="27" t="s">
        <v>11</v>
      </c>
      <c r="D97" s="182">
        <v>0</v>
      </c>
      <c r="E97" s="182">
        <v>0</v>
      </c>
      <c r="F97" s="182">
        <v>0</v>
      </c>
      <c r="G97" s="182">
        <v>0</v>
      </c>
      <c r="H97" s="182">
        <v>0</v>
      </c>
      <c r="I97" s="182">
        <v>0</v>
      </c>
      <c r="J97" s="182">
        <v>0</v>
      </c>
      <c r="K97" s="182">
        <v>0</v>
      </c>
      <c r="L97" s="182">
        <v>0</v>
      </c>
      <c r="M97" s="182">
        <v>0</v>
      </c>
      <c r="N97" s="182">
        <v>0</v>
      </c>
      <c r="O97" s="182">
        <v>0</v>
      </c>
      <c r="P97" s="182">
        <v>0</v>
      </c>
      <c r="Q97" s="182">
        <v>0</v>
      </c>
      <c r="R97" s="182"/>
      <c r="S97" s="182">
        <v>0</v>
      </c>
      <c r="T97" s="182">
        <v>0</v>
      </c>
      <c r="U97" s="182">
        <v>0</v>
      </c>
      <c r="V97" s="182">
        <v>0</v>
      </c>
      <c r="W97" s="182">
        <v>0</v>
      </c>
      <c r="X97" s="182">
        <v>0</v>
      </c>
      <c r="Y97" s="182">
        <v>0</v>
      </c>
      <c r="Z97" s="182">
        <f t="shared" si="11"/>
        <v>0</v>
      </c>
      <c r="AA97" s="10"/>
    </row>
    <row r="98" spans="2:27" s="15" customFormat="1" ht="17.100000000000001" customHeight="1">
      <c r="B98" s="80"/>
      <c r="C98" s="24" t="s">
        <v>46</v>
      </c>
      <c r="D98" s="181">
        <v>0</v>
      </c>
      <c r="E98" s="181">
        <v>0</v>
      </c>
      <c r="F98" s="181">
        <v>0</v>
      </c>
      <c r="G98" s="181">
        <v>0</v>
      </c>
      <c r="H98" s="181">
        <v>0</v>
      </c>
      <c r="I98" s="181">
        <v>0</v>
      </c>
      <c r="J98" s="181">
        <v>0</v>
      </c>
      <c r="K98" s="181">
        <v>0</v>
      </c>
      <c r="L98" s="181">
        <v>0</v>
      </c>
      <c r="M98" s="181">
        <v>0</v>
      </c>
      <c r="N98" s="181">
        <v>0</v>
      </c>
      <c r="O98" s="181">
        <v>0</v>
      </c>
      <c r="P98" s="181">
        <v>0</v>
      </c>
      <c r="Q98" s="181">
        <v>0</v>
      </c>
      <c r="R98" s="181"/>
      <c r="S98" s="181">
        <v>0</v>
      </c>
      <c r="T98" s="181">
        <v>0</v>
      </c>
      <c r="U98" s="181">
        <v>0</v>
      </c>
      <c r="V98" s="181">
        <v>0</v>
      </c>
      <c r="W98" s="181">
        <v>0</v>
      </c>
      <c r="X98" s="181">
        <v>0</v>
      </c>
      <c r="Y98" s="181">
        <v>0</v>
      </c>
      <c r="Z98" s="182">
        <f t="shared" si="11"/>
        <v>0</v>
      </c>
      <c r="AA98" s="14"/>
    </row>
    <row r="99" spans="2:27" s="8" customFormat="1" ht="17.100000000000001" customHeight="1">
      <c r="B99" s="77"/>
      <c r="C99" s="24" t="s">
        <v>47</v>
      </c>
      <c r="D99" s="181">
        <v>0</v>
      </c>
      <c r="E99" s="181">
        <v>0</v>
      </c>
      <c r="F99" s="181">
        <v>0</v>
      </c>
      <c r="G99" s="181">
        <v>0</v>
      </c>
      <c r="H99" s="181">
        <v>0</v>
      </c>
      <c r="I99" s="181">
        <v>0</v>
      </c>
      <c r="J99" s="181">
        <v>0</v>
      </c>
      <c r="K99" s="181">
        <v>0</v>
      </c>
      <c r="L99" s="181">
        <v>0</v>
      </c>
      <c r="M99" s="181">
        <v>0</v>
      </c>
      <c r="N99" s="181">
        <v>0</v>
      </c>
      <c r="O99" s="181">
        <v>0</v>
      </c>
      <c r="P99" s="181">
        <v>0</v>
      </c>
      <c r="Q99" s="181">
        <v>0</v>
      </c>
      <c r="R99" s="181"/>
      <c r="S99" s="181">
        <v>0</v>
      </c>
      <c r="T99" s="181">
        <v>0</v>
      </c>
      <c r="U99" s="181">
        <v>0</v>
      </c>
      <c r="V99" s="181">
        <v>0</v>
      </c>
      <c r="W99" s="181">
        <v>0</v>
      </c>
      <c r="X99" s="181">
        <v>0</v>
      </c>
      <c r="Y99" s="181">
        <v>0</v>
      </c>
      <c r="Z99" s="182">
        <f t="shared" si="11"/>
        <v>0</v>
      </c>
      <c r="AA99" s="7"/>
    </row>
    <row r="100" spans="2:27" s="11" customFormat="1" ht="30" customHeight="1">
      <c r="B100" s="81"/>
      <c r="C100" s="27" t="s">
        <v>41</v>
      </c>
      <c r="D100" s="182">
        <f>+SUM(D97,D88,D85)</f>
        <v>0</v>
      </c>
      <c r="E100" s="182">
        <f t="shared" ref="E100:L100" si="12">+SUM(E97,E88,E85)</f>
        <v>0</v>
      </c>
      <c r="F100" s="182">
        <f t="shared" si="12"/>
        <v>0</v>
      </c>
      <c r="G100" s="182">
        <f t="shared" si="12"/>
        <v>0</v>
      </c>
      <c r="H100" s="182">
        <f t="shared" si="12"/>
        <v>0</v>
      </c>
      <c r="I100" s="182">
        <f t="shared" si="12"/>
        <v>0</v>
      </c>
      <c r="J100" s="182">
        <f t="shared" si="12"/>
        <v>0</v>
      </c>
      <c r="K100" s="182">
        <f t="shared" si="12"/>
        <v>0</v>
      </c>
      <c r="L100" s="182">
        <f t="shared" si="12"/>
        <v>0</v>
      </c>
      <c r="M100" s="182">
        <f t="shared" ref="M100:Y100" si="13">+SUM(M97,M88,M85)</f>
        <v>0</v>
      </c>
      <c r="N100" s="182">
        <f t="shared" si="13"/>
        <v>0</v>
      </c>
      <c r="O100" s="182">
        <f t="shared" si="13"/>
        <v>0</v>
      </c>
      <c r="P100" s="182">
        <f t="shared" si="13"/>
        <v>0</v>
      </c>
      <c r="Q100" s="182">
        <f t="shared" si="13"/>
        <v>0</v>
      </c>
      <c r="R100" s="182">
        <f t="shared" si="13"/>
        <v>0</v>
      </c>
      <c r="S100" s="182">
        <f t="shared" si="13"/>
        <v>0</v>
      </c>
      <c r="T100" s="182">
        <f t="shared" si="13"/>
        <v>0</v>
      </c>
      <c r="U100" s="182">
        <f t="shared" si="13"/>
        <v>0</v>
      </c>
      <c r="V100" s="182">
        <f t="shared" si="13"/>
        <v>0</v>
      </c>
      <c r="W100" s="182">
        <f t="shared" si="13"/>
        <v>0</v>
      </c>
      <c r="X100" s="182">
        <f t="shared" si="13"/>
        <v>0</v>
      </c>
      <c r="Y100" s="182">
        <f t="shared" si="13"/>
        <v>0</v>
      </c>
      <c r="Z100" s="182">
        <f t="shared" si="11"/>
        <v>0</v>
      </c>
      <c r="AA100" s="10"/>
    </row>
    <row r="101" spans="2:27" s="15" customFormat="1" ht="17.100000000000001" customHeight="1">
      <c r="B101" s="80"/>
      <c r="C101" s="28" t="s">
        <v>91</v>
      </c>
      <c r="D101" s="183">
        <v>0</v>
      </c>
      <c r="E101" s="183">
        <v>0</v>
      </c>
      <c r="F101" s="183">
        <v>0</v>
      </c>
      <c r="G101" s="183">
        <v>0</v>
      </c>
      <c r="H101" s="183">
        <v>0</v>
      </c>
      <c r="I101" s="183">
        <v>0</v>
      </c>
      <c r="J101" s="183">
        <v>0</v>
      </c>
      <c r="K101" s="183">
        <v>0</v>
      </c>
      <c r="L101" s="183">
        <v>0</v>
      </c>
      <c r="M101" s="183">
        <v>0</v>
      </c>
      <c r="N101" s="183">
        <v>0</v>
      </c>
      <c r="O101" s="183">
        <v>0</v>
      </c>
      <c r="P101" s="183">
        <v>0</v>
      </c>
      <c r="Q101" s="183">
        <v>0</v>
      </c>
      <c r="R101" s="183"/>
      <c r="S101" s="183">
        <v>0</v>
      </c>
      <c r="T101" s="183">
        <v>0</v>
      </c>
      <c r="U101" s="183">
        <v>0</v>
      </c>
      <c r="V101" s="183">
        <v>0</v>
      </c>
      <c r="W101" s="183">
        <v>0</v>
      </c>
      <c r="X101" s="183">
        <v>0</v>
      </c>
      <c r="Y101" s="183">
        <v>0</v>
      </c>
      <c r="Z101" s="208">
        <f>SUM(D101:Y101)</f>
        <v>0</v>
      </c>
      <c r="AA101" s="14"/>
    </row>
    <row r="102" spans="2:27" s="15" customFormat="1" ht="17.100000000000001" customHeight="1">
      <c r="B102" s="80"/>
      <c r="C102" s="28" t="s">
        <v>92</v>
      </c>
      <c r="D102" s="183">
        <v>0</v>
      </c>
      <c r="E102" s="183">
        <v>0</v>
      </c>
      <c r="F102" s="183">
        <v>0</v>
      </c>
      <c r="G102" s="183">
        <v>0</v>
      </c>
      <c r="H102" s="183">
        <v>0</v>
      </c>
      <c r="I102" s="183">
        <v>0</v>
      </c>
      <c r="J102" s="183">
        <v>0</v>
      </c>
      <c r="K102" s="183">
        <v>0</v>
      </c>
      <c r="L102" s="183">
        <v>0</v>
      </c>
      <c r="M102" s="183">
        <v>0</v>
      </c>
      <c r="N102" s="183">
        <v>0</v>
      </c>
      <c r="O102" s="183">
        <v>0</v>
      </c>
      <c r="P102" s="183">
        <v>0</v>
      </c>
      <c r="Q102" s="183">
        <v>0</v>
      </c>
      <c r="R102" s="183"/>
      <c r="S102" s="183">
        <v>0</v>
      </c>
      <c r="T102" s="183">
        <v>0</v>
      </c>
      <c r="U102" s="183">
        <v>0</v>
      </c>
      <c r="V102" s="183">
        <v>0</v>
      </c>
      <c r="W102" s="183">
        <v>0</v>
      </c>
      <c r="X102" s="183">
        <v>0</v>
      </c>
      <c r="Y102" s="183">
        <v>0</v>
      </c>
      <c r="Z102" s="208">
        <f>SUM(D102:Y102)</f>
        <v>0</v>
      </c>
      <c r="AA102" s="14"/>
    </row>
    <row r="103" spans="2:27" s="15" customFormat="1" ht="17.100000000000001" customHeight="1">
      <c r="B103" s="82"/>
      <c r="C103" s="29" t="s">
        <v>73</v>
      </c>
      <c r="D103" s="183">
        <v>0</v>
      </c>
      <c r="E103" s="183">
        <v>0</v>
      </c>
      <c r="F103" s="183">
        <v>0</v>
      </c>
      <c r="G103" s="183">
        <v>0</v>
      </c>
      <c r="H103" s="183">
        <v>0</v>
      </c>
      <c r="I103" s="183">
        <v>0</v>
      </c>
      <c r="J103" s="183">
        <v>0</v>
      </c>
      <c r="K103" s="183">
        <v>0</v>
      </c>
      <c r="L103" s="183">
        <v>0</v>
      </c>
      <c r="M103" s="183">
        <v>0</v>
      </c>
      <c r="N103" s="183">
        <v>0</v>
      </c>
      <c r="O103" s="183">
        <v>0</v>
      </c>
      <c r="P103" s="183">
        <v>0</v>
      </c>
      <c r="Q103" s="183">
        <v>0</v>
      </c>
      <c r="R103" s="183"/>
      <c r="S103" s="183">
        <v>0</v>
      </c>
      <c r="T103" s="183">
        <v>0</v>
      </c>
      <c r="U103" s="183">
        <v>0</v>
      </c>
      <c r="V103" s="183">
        <v>0</v>
      </c>
      <c r="W103" s="183">
        <v>0</v>
      </c>
      <c r="X103" s="183">
        <v>0</v>
      </c>
      <c r="Y103" s="183">
        <v>0</v>
      </c>
      <c r="Z103" s="208">
        <f>SUM(D103:Y103)</f>
        <v>0</v>
      </c>
      <c r="AA103" s="14"/>
    </row>
    <row r="104" spans="2:27" s="11" customFormat="1" ht="24.95" customHeight="1">
      <c r="B104" s="83"/>
      <c r="C104" s="30" t="s">
        <v>86</v>
      </c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0"/>
    </row>
    <row r="105" spans="2:27" s="8" customFormat="1" ht="17.100000000000001" customHeight="1">
      <c r="B105" s="75"/>
      <c r="C105" s="23" t="s">
        <v>9</v>
      </c>
      <c r="D105" s="181">
        <v>0</v>
      </c>
      <c r="E105" s="181">
        <v>0</v>
      </c>
      <c r="F105" s="181">
        <v>0</v>
      </c>
      <c r="G105" s="181">
        <v>1.2112127402923396</v>
      </c>
      <c r="H105" s="181">
        <v>0</v>
      </c>
      <c r="I105" s="181">
        <v>21.57050629755518</v>
      </c>
      <c r="J105" s="181">
        <v>2.1028903529758995</v>
      </c>
      <c r="K105" s="181">
        <v>0</v>
      </c>
      <c r="L105" s="181">
        <v>0</v>
      </c>
      <c r="M105" s="181">
        <v>0</v>
      </c>
      <c r="N105" s="181">
        <v>0</v>
      </c>
      <c r="O105" s="181">
        <v>0</v>
      </c>
      <c r="P105" s="181">
        <v>0.56349000000000005</v>
      </c>
      <c r="Q105" s="181">
        <v>0</v>
      </c>
      <c r="R105" s="181">
        <v>0</v>
      </c>
      <c r="S105" s="181">
        <v>0</v>
      </c>
      <c r="T105" s="181">
        <v>0</v>
      </c>
      <c r="U105" s="181">
        <v>0</v>
      </c>
      <c r="V105" s="181">
        <v>0</v>
      </c>
      <c r="W105" s="181">
        <v>0</v>
      </c>
      <c r="X105" s="181">
        <v>0</v>
      </c>
      <c r="Y105" s="181">
        <v>0</v>
      </c>
      <c r="Z105" s="182">
        <f>SUM(D105:Y105)</f>
        <v>25.448099390823423</v>
      </c>
      <c r="AA105" s="7"/>
    </row>
    <row r="106" spans="2:27" s="8" customFormat="1" ht="17.100000000000001" customHeight="1">
      <c r="B106" s="77"/>
      <c r="C106" s="24" t="s">
        <v>46</v>
      </c>
      <c r="D106" s="181">
        <v>0</v>
      </c>
      <c r="E106" s="181">
        <v>0</v>
      </c>
      <c r="F106" s="181">
        <v>0</v>
      </c>
      <c r="G106" s="181">
        <v>0</v>
      </c>
      <c r="H106" s="181">
        <v>0</v>
      </c>
      <c r="I106" s="181">
        <v>0</v>
      </c>
      <c r="J106" s="181">
        <v>0</v>
      </c>
      <c r="K106" s="181">
        <v>0</v>
      </c>
      <c r="L106" s="181">
        <v>0</v>
      </c>
      <c r="M106" s="181">
        <v>0</v>
      </c>
      <c r="N106" s="181">
        <v>0</v>
      </c>
      <c r="O106" s="181">
        <v>0</v>
      </c>
      <c r="P106" s="181">
        <v>0</v>
      </c>
      <c r="Q106" s="181">
        <v>0</v>
      </c>
      <c r="R106" s="181">
        <v>0</v>
      </c>
      <c r="S106" s="181">
        <v>0</v>
      </c>
      <c r="T106" s="181">
        <v>0</v>
      </c>
      <c r="U106" s="181">
        <v>0</v>
      </c>
      <c r="V106" s="181">
        <v>0</v>
      </c>
      <c r="W106" s="181">
        <v>0</v>
      </c>
      <c r="X106" s="181">
        <v>0</v>
      </c>
      <c r="Y106" s="181">
        <v>0</v>
      </c>
      <c r="Z106" s="182">
        <f t="shared" ref="Z106:Z120" si="14">SUM(D106:Y106)</f>
        <v>0</v>
      </c>
      <c r="AA106" s="7"/>
    </row>
    <row r="107" spans="2:27" s="8" customFormat="1" ht="17.100000000000001" customHeight="1">
      <c r="B107" s="77"/>
      <c r="C107" s="24" t="s">
        <v>47</v>
      </c>
      <c r="D107" s="181">
        <v>0</v>
      </c>
      <c r="E107" s="181">
        <v>0</v>
      </c>
      <c r="F107" s="181">
        <v>0</v>
      </c>
      <c r="G107" s="181">
        <v>1.2112127402923396</v>
      </c>
      <c r="H107" s="181">
        <v>0</v>
      </c>
      <c r="I107" s="181">
        <v>21.57050629755518</v>
      </c>
      <c r="J107" s="181">
        <v>2.1028903529758995</v>
      </c>
      <c r="K107" s="181">
        <v>0</v>
      </c>
      <c r="L107" s="181">
        <v>0</v>
      </c>
      <c r="M107" s="181">
        <v>0</v>
      </c>
      <c r="N107" s="181">
        <v>0</v>
      </c>
      <c r="O107" s="181">
        <v>0</v>
      </c>
      <c r="P107" s="181">
        <v>0.56349000000000005</v>
      </c>
      <c r="Q107" s="181">
        <v>0</v>
      </c>
      <c r="R107" s="181">
        <v>0</v>
      </c>
      <c r="S107" s="181">
        <v>0</v>
      </c>
      <c r="T107" s="181">
        <v>0</v>
      </c>
      <c r="U107" s="181">
        <v>0</v>
      </c>
      <c r="V107" s="181">
        <v>0</v>
      </c>
      <c r="W107" s="181">
        <v>0</v>
      </c>
      <c r="X107" s="181">
        <v>0</v>
      </c>
      <c r="Y107" s="181">
        <v>0</v>
      </c>
      <c r="Z107" s="182">
        <f t="shared" si="14"/>
        <v>25.448099390823423</v>
      </c>
      <c r="AA107" s="7"/>
    </row>
    <row r="108" spans="2:27" s="8" customFormat="1" ht="30" customHeight="1">
      <c r="B108" s="75"/>
      <c r="C108" s="23" t="s">
        <v>10</v>
      </c>
      <c r="D108" s="181">
        <v>0</v>
      </c>
      <c r="E108" s="181">
        <v>0</v>
      </c>
      <c r="F108" s="181">
        <v>0</v>
      </c>
      <c r="G108" s="181">
        <v>0</v>
      </c>
      <c r="H108" s="181">
        <v>0</v>
      </c>
      <c r="I108" s="181">
        <v>0</v>
      </c>
      <c r="J108" s="181">
        <v>0</v>
      </c>
      <c r="K108" s="181">
        <v>0</v>
      </c>
      <c r="L108" s="181">
        <v>0</v>
      </c>
      <c r="M108" s="181">
        <v>0</v>
      </c>
      <c r="N108" s="181">
        <v>0</v>
      </c>
      <c r="O108" s="181">
        <v>0</v>
      </c>
      <c r="P108" s="181">
        <v>0</v>
      </c>
      <c r="Q108" s="181">
        <v>0</v>
      </c>
      <c r="R108" s="181">
        <v>0</v>
      </c>
      <c r="S108" s="181">
        <v>0</v>
      </c>
      <c r="T108" s="181">
        <v>0</v>
      </c>
      <c r="U108" s="181">
        <v>0</v>
      </c>
      <c r="V108" s="181">
        <v>0</v>
      </c>
      <c r="W108" s="181">
        <v>0</v>
      </c>
      <c r="X108" s="181">
        <v>0</v>
      </c>
      <c r="Y108" s="181">
        <v>0</v>
      </c>
      <c r="Z108" s="182">
        <f t="shared" si="14"/>
        <v>0</v>
      </c>
      <c r="AA108" s="7"/>
    </row>
    <row r="109" spans="2:27" s="8" customFormat="1" ht="17.100000000000001" customHeight="1">
      <c r="B109" s="75"/>
      <c r="C109" s="24" t="s">
        <v>46</v>
      </c>
      <c r="D109" s="181">
        <v>0</v>
      </c>
      <c r="E109" s="181">
        <v>0</v>
      </c>
      <c r="F109" s="181">
        <v>0</v>
      </c>
      <c r="G109" s="181">
        <v>0</v>
      </c>
      <c r="H109" s="181">
        <v>0</v>
      </c>
      <c r="I109" s="181">
        <v>0</v>
      </c>
      <c r="J109" s="181">
        <v>0</v>
      </c>
      <c r="K109" s="181">
        <v>0</v>
      </c>
      <c r="L109" s="181">
        <v>0</v>
      </c>
      <c r="M109" s="181">
        <v>0</v>
      </c>
      <c r="N109" s="181">
        <v>0</v>
      </c>
      <c r="O109" s="181">
        <v>0</v>
      </c>
      <c r="P109" s="181">
        <v>0</v>
      </c>
      <c r="Q109" s="181">
        <v>0</v>
      </c>
      <c r="R109" s="181">
        <v>0</v>
      </c>
      <c r="S109" s="181">
        <v>0</v>
      </c>
      <c r="T109" s="181">
        <v>0</v>
      </c>
      <c r="U109" s="181">
        <v>0</v>
      </c>
      <c r="V109" s="181">
        <v>0</v>
      </c>
      <c r="W109" s="181">
        <v>0</v>
      </c>
      <c r="X109" s="181">
        <v>0</v>
      </c>
      <c r="Y109" s="181">
        <v>0</v>
      </c>
      <c r="Z109" s="182">
        <f t="shared" si="14"/>
        <v>0</v>
      </c>
      <c r="AA109" s="7"/>
    </row>
    <row r="110" spans="2:27" s="8" customFormat="1" ht="17.100000000000001" customHeight="1">
      <c r="B110" s="75"/>
      <c r="C110" s="24" t="s">
        <v>47</v>
      </c>
      <c r="D110" s="181">
        <v>0</v>
      </c>
      <c r="E110" s="181">
        <v>0</v>
      </c>
      <c r="F110" s="181">
        <v>0</v>
      </c>
      <c r="G110" s="181">
        <v>0</v>
      </c>
      <c r="H110" s="181">
        <v>0</v>
      </c>
      <c r="I110" s="181">
        <v>0</v>
      </c>
      <c r="J110" s="181">
        <v>0</v>
      </c>
      <c r="K110" s="181">
        <v>0</v>
      </c>
      <c r="L110" s="181">
        <v>0</v>
      </c>
      <c r="M110" s="181">
        <v>0</v>
      </c>
      <c r="N110" s="181">
        <v>0</v>
      </c>
      <c r="O110" s="181">
        <v>0</v>
      </c>
      <c r="P110" s="181">
        <v>0</v>
      </c>
      <c r="Q110" s="181">
        <v>0</v>
      </c>
      <c r="R110" s="181">
        <v>0</v>
      </c>
      <c r="S110" s="181">
        <v>0</v>
      </c>
      <c r="T110" s="181">
        <v>0</v>
      </c>
      <c r="U110" s="181">
        <v>0</v>
      </c>
      <c r="V110" s="181">
        <v>0</v>
      </c>
      <c r="W110" s="181">
        <v>0</v>
      </c>
      <c r="X110" s="181">
        <v>0</v>
      </c>
      <c r="Y110" s="181">
        <v>0</v>
      </c>
      <c r="Z110" s="182">
        <f t="shared" si="14"/>
        <v>0</v>
      </c>
      <c r="AA110" s="7"/>
    </row>
    <row r="111" spans="2:27" s="11" customFormat="1" ht="30" customHeight="1">
      <c r="B111" s="78"/>
      <c r="C111" s="25" t="s">
        <v>63</v>
      </c>
      <c r="D111" s="182">
        <v>0</v>
      </c>
      <c r="E111" s="182">
        <v>0</v>
      </c>
      <c r="F111" s="182">
        <v>0</v>
      </c>
      <c r="G111" s="182">
        <v>0</v>
      </c>
      <c r="H111" s="182">
        <v>0</v>
      </c>
      <c r="I111" s="182">
        <v>0</v>
      </c>
      <c r="J111" s="182">
        <v>0</v>
      </c>
      <c r="K111" s="182">
        <v>0</v>
      </c>
      <c r="L111" s="182">
        <v>0</v>
      </c>
      <c r="M111" s="182">
        <v>0</v>
      </c>
      <c r="N111" s="182">
        <v>0</v>
      </c>
      <c r="O111" s="182">
        <v>0</v>
      </c>
      <c r="P111" s="182">
        <v>0</v>
      </c>
      <c r="Q111" s="182">
        <v>0</v>
      </c>
      <c r="R111" s="182">
        <v>0</v>
      </c>
      <c r="S111" s="182">
        <v>0</v>
      </c>
      <c r="T111" s="182">
        <v>0</v>
      </c>
      <c r="U111" s="182">
        <v>0</v>
      </c>
      <c r="V111" s="182">
        <v>0</v>
      </c>
      <c r="W111" s="182">
        <v>0</v>
      </c>
      <c r="X111" s="182">
        <v>0</v>
      </c>
      <c r="Y111" s="182">
        <v>0</v>
      </c>
      <c r="Z111" s="182">
        <f t="shared" si="14"/>
        <v>0</v>
      </c>
      <c r="AA111" s="10"/>
    </row>
    <row r="112" spans="2:27" s="8" customFormat="1" ht="17.100000000000001" customHeight="1">
      <c r="B112" s="77"/>
      <c r="C112" s="24" t="s">
        <v>51</v>
      </c>
      <c r="D112" s="181">
        <v>0</v>
      </c>
      <c r="E112" s="181">
        <v>0</v>
      </c>
      <c r="F112" s="181">
        <v>0</v>
      </c>
      <c r="G112" s="181">
        <v>0</v>
      </c>
      <c r="H112" s="181">
        <v>0</v>
      </c>
      <c r="I112" s="181">
        <v>0</v>
      </c>
      <c r="J112" s="181">
        <v>0</v>
      </c>
      <c r="K112" s="181">
        <v>0</v>
      </c>
      <c r="L112" s="181">
        <v>0</v>
      </c>
      <c r="M112" s="181">
        <v>0</v>
      </c>
      <c r="N112" s="181">
        <v>0</v>
      </c>
      <c r="O112" s="181">
        <v>0</v>
      </c>
      <c r="P112" s="181">
        <v>0</v>
      </c>
      <c r="Q112" s="181">
        <v>0</v>
      </c>
      <c r="R112" s="181">
        <v>0</v>
      </c>
      <c r="S112" s="181">
        <v>0</v>
      </c>
      <c r="T112" s="181">
        <v>0</v>
      </c>
      <c r="U112" s="181">
        <v>0</v>
      </c>
      <c r="V112" s="181">
        <v>0</v>
      </c>
      <c r="W112" s="181">
        <v>0</v>
      </c>
      <c r="X112" s="181">
        <v>0</v>
      </c>
      <c r="Y112" s="181">
        <v>0</v>
      </c>
      <c r="Z112" s="181">
        <f t="shared" si="14"/>
        <v>0</v>
      </c>
      <c r="AA112" s="7"/>
    </row>
    <row r="113" spans="2:27" s="8" customFormat="1" ht="17.100000000000001" customHeight="1">
      <c r="B113" s="77"/>
      <c r="C113" s="24" t="s">
        <v>78</v>
      </c>
      <c r="D113" s="181">
        <v>0</v>
      </c>
      <c r="E113" s="181">
        <v>0</v>
      </c>
      <c r="F113" s="181">
        <v>0</v>
      </c>
      <c r="G113" s="181">
        <v>0</v>
      </c>
      <c r="H113" s="181">
        <v>0</v>
      </c>
      <c r="I113" s="181">
        <v>0</v>
      </c>
      <c r="J113" s="181">
        <v>0</v>
      </c>
      <c r="K113" s="181">
        <v>0</v>
      </c>
      <c r="L113" s="181">
        <v>0</v>
      </c>
      <c r="M113" s="181">
        <v>0</v>
      </c>
      <c r="N113" s="181">
        <v>0</v>
      </c>
      <c r="O113" s="181">
        <v>0</v>
      </c>
      <c r="P113" s="181">
        <v>0</v>
      </c>
      <c r="Q113" s="181">
        <v>0</v>
      </c>
      <c r="R113" s="181">
        <v>0</v>
      </c>
      <c r="S113" s="181">
        <v>0</v>
      </c>
      <c r="T113" s="181">
        <v>0</v>
      </c>
      <c r="U113" s="181">
        <v>0</v>
      </c>
      <c r="V113" s="181">
        <v>0</v>
      </c>
      <c r="W113" s="181">
        <v>0</v>
      </c>
      <c r="X113" s="181">
        <v>0</v>
      </c>
      <c r="Y113" s="181">
        <v>0</v>
      </c>
      <c r="Z113" s="181">
        <f t="shared" si="14"/>
        <v>0</v>
      </c>
      <c r="AA113" s="7"/>
    </row>
    <row r="114" spans="2:27" s="8" customFormat="1" ht="17.100000000000001" customHeight="1">
      <c r="B114" s="77"/>
      <c r="C114" s="24" t="s">
        <v>64</v>
      </c>
      <c r="D114" s="181">
        <v>0</v>
      </c>
      <c r="E114" s="181">
        <v>0</v>
      </c>
      <c r="F114" s="181">
        <v>0</v>
      </c>
      <c r="G114" s="181">
        <v>0</v>
      </c>
      <c r="H114" s="181">
        <v>0</v>
      </c>
      <c r="I114" s="181">
        <v>0</v>
      </c>
      <c r="J114" s="181">
        <v>0</v>
      </c>
      <c r="K114" s="181">
        <v>0</v>
      </c>
      <c r="L114" s="181">
        <v>0</v>
      </c>
      <c r="M114" s="181">
        <v>0</v>
      </c>
      <c r="N114" s="181">
        <v>0</v>
      </c>
      <c r="O114" s="181">
        <v>0</v>
      </c>
      <c r="P114" s="181">
        <v>0</v>
      </c>
      <c r="Q114" s="181">
        <v>0</v>
      </c>
      <c r="R114" s="181">
        <v>0</v>
      </c>
      <c r="S114" s="181">
        <v>0</v>
      </c>
      <c r="T114" s="181">
        <v>0</v>
      </c>
      <c r="U114" s="181">
        <v>0</v>
      </c>
      <c r="V114" s="181">
        <v>0</v>
      </c>
      <c r="W114" s="181">
        <v>0</v>
      </c>
      <c r="X114" s="181">
        <v>0</v>
      </c>
      <c r="Y114" s="181">
        <v>0</v>
      </c>
      <c r="Z114" s="181">
        <f t="shared" si="14"/>
        <v>0</v>
      </c>
      <c r="AA114" s="7"/>
    </row>
    <row r="115" spans="2:27" s="8" customFormat="1" ht="17.100000000000001" customHeight="1">
      <c r="B115" s="77"/>
      <c r="C115" s="26" t="s">
        <v>42</v>
      </c>
      <c r="D115" s="181">
        <v>0</v>
      </c>
      <c r="E115" s="181">
        <v>0</v>
      </c>
      <c r="F115" s="181">
        <v>0</v>
      </c>
      <c r="G115" s="181">
        <v>0</v>
      </c>
      <c r="H115" s="181">
        <v>0</v>
      </c>
      <c r="I115" s="181">
        <v>0</v>
      </c>
      <c r="J115" s="181">
        <v>0</v>
      </c>
      <c r="K115" s="181">
        <v>0</v>
      </c>
      <c r="L115" s="181">
        <v>0</v>
      </c>
      <c r="M115" s="181">
        <v>0</v>
      </c>
      <c r="N115" s="181">
        <v>0</v>
      </c>
      <c r="O115" s="181">
        <v>0</v>
      </c>
      <c r="P115" s="181">
        <v>0</v>
      </c>
      <c r="Q115" s="181">
        <v>0</v>
      </c>
      <c r="R115" s="181">
        <v>0</v>
      </c>
      <c r="S115" s="181">
        <v>0</v>
      </c>
      <c r="T115" s="181">
        <v>0</v>
      </c>
      <c r="U115" s="181">
        <v>0</v>
      </c>
      <c r="V115" s="181">
        <v>0</v>
      </c>
      <c r="W115" s="181">
        <v>0</v>
      </c>
      <c r="X115" s="181">
        <v>0</v>
      </c>
      <c r="Y115" s="181">
        <v>0</v>
      </c>
      <c r="Z115" s="181">
        <f t="shared" si="14"/>
        <v>0</v>
      </c>
      <c r="AA115" s="7"/>
    </row>
    <row r="116" spans="2:27" s="8" customFormat="1" ht="17.100000000000001" customHeight="1">
      <c r="B116" s="77"/>
      <c r="C116" s="26" t="s">
        <v>68</v>
      </c>
      <c r="D116" s="181">
        <v>0</v>
      </c>
      <c r="E116" s="181">
        <v>0</v>
      </c>
      <c r="F116" s="181">
        <v>0</v>
      </c>
      <c r="G116" s="181">
        <v>0</v>
      </c>
      <c r="H116" s="181">
        <v>0</v>
      </c>
      <c r="I116" s="181">
        <v>0</v>
      </c>
      <c r="J116" s="181">
        <v>0</v>
      </c>
      <c r="K116" s="181">
        <v>0</v>
      </c>
      <c r="L116" s="181">
        <v>0</v>
      </c>
      <c r="M116" s="181">
        <v>0</v>
      </c>
      <c r="N116" s="181">
        <v>0</v>
      </c>
      <c r="O116" s="181">
        <v>0</v>
      </c>
      <c r="P116" s="181">
        <v>0</v>
      </c>
      <c r="Q116" s="181">
        <v>0</v>
      </c>
      <c r="R116" s="181">
        <v>0</v>
      </c>
      <c r="S116" s="181">
        <v>0</v>
      </c>
      <c r="T116" s="181">
        <v>0</v>
      </c>
      <c r="U116" s="181">
        <v>0</v>
      </c>
      <c r="V116" s="181">
        <v>0</v>
      </c>
      <c r="W116" s="181">
        <v>0</v>
      </c>
      <c r="X116" s="181">
        <v>0</v>
      </c>
      <c r="Y116" s="181">
        <v>0</v>
      </c>
      <c r="Z116" s="181">
        <f t="shared" si="14"/>
        <v>0</v>
      </c>
      <c r="AA116" s="7"/>
    </row>
    <row r="117" spans="2:27" s="11" customFormat="1" ht="24.95" customHeight="1">
      <c r="B117" s="78"/>
      <c r="C117" s="27" t="s">
        <v>11</v>
      </c>
      <c r="D117" s="182">
        <v>0</v>
      </c>
      <c r="E117" s="182">
        <v>0</v>
      </c>
      <c r="F117" s="182">
        <v>0</v>
      </c>
      <c r="G117" s="182">
        <v>0.3394587</v>
      </c>
      <c r="H117" s="182">
        <v>0</v>
      </c>
      <c r="I117" s="182">
        <v>13.895723519999997</v>
      </c>
      <c r="J117" s="182">
        <v>4.9061E-2</v>
      </c>
      <c r="K117" s="182">
        <v>0</v>
      </c>
      <c r="L117" s="182">
        <v>0</v>
      </c>
      <c r="M117" s="182">
        <v>0</v>
      </c>
      <c r="N117" s="182">
        <v>0</v>
      </c>
      <c r="O117" s="182">
        <v>0</v>
      </c>
      <c r="P117" s="182">
        <v>0.56349000000000005</v>
      </c>
      <c r="Q117" s="182">
        <v>0</v>
      </c>
      <c r="R117" s="182">
        <v>0</v>
      </c>
      <c r="S117" s="182">
        <v>0</v>
      </c>
      <c r="T117" s="182">
        <v>0</v>
      </c>
      <c r="U117" s="182">
        <v>0</v>
      </c>
      <c r="V117" s="182">
        <v>0</v>
      </c>
      <c r="W117" s="182">
        <v>0</v>
      </c>
      <c r="X117" s="182">
        <v>0</v>
      </c>
      <c r="Y117" s="182">
        <v>0</v>
      </c>
      <c r="Z117" s="182">
        <f t="shared" si="14"/>
        <v>14.847733219999997</v>
      </c>
      <c r="AA117" s="10"/>
    </row>
    <row r="118" spans="2:27" s="8" customFormat="1" ht="17.100000000000001" customHeight="1">
      <c r="B118" s="77"/>
      <c r="C118" s="24" t="s">
        <v>46</v>
      </c>
      <c r="D118" s="181">
        <v>0</v>
      </c>
      <c r="E118" s="181">
        <v>0</v>
      </c>
      <c r="F118" s="181">
        <v>0</v>
      </c>
      <c r="G118" s="181">
        <v>0.3394587</v>
      </c>
      <c r="H118" s="181">
        <v>0</v>
      </c>
      <c r="I118" s="181">
        <v>13.823973519999997</v>
      </c>
      <c r="J118" s="181">
        <v>4.9061E-2</v>
      </c>
      <c r="K118" s="181">
        <v>0</v>
      </c>
      <c r="L118" s="181">
        <v>0</v>
      </c>
      <c r="M118" s="181">
        <v>0</v>
      </c>
      <c r="N118" s="181">
        <v>0</v>
      </c>
      <c r="O118" s="181">
        <v>0</v>
      </c>
      <c r="P118" s="181">
        <v>0.56349000000000005</v>
      </c>
      <c r="Q118" s="181">
        <v>0</v>
      </c>
      <c r="R118" s="181">
        <v>0</v>
      </c>
      <c r="S118" s="181">
        <v>0</v>
      </c>
      <c r="T118" s="181">
        <v>0</v>
      </c>
      <c r="U118" s="181">
        <v>0</v>
      </c>
      <c r="V118" s="181">
        <v>0</v>
      </c>
      <c r="W118" s="181">
        <v>0</v>
      </c>
      <c r="X118" s="181">
        <v>0</v>
      </c>
      <c r="Y118" s="181">
        <v>0</v>
      </c>
      <c r="Z118" s="182">
        <f t="shared" si="14"/>
        <v>14.775983219999997</v>
      </c>
      <c r="AA118" s="7"/>
    </row>
    <row r="119" spans="2:27" s="8" customFormat="1" ht="17.100000000000001" customHeight="1">
      <c r="B119" s="77"/>
      <c r="C119" s="24" t="s">
        <v>47</v>
      </c>
      <c r="D119" s="181">
        <v>0</v>
      </c>
      <c r="E119" s="181">
        <v>0</v>
      </c>
      <c r="F119" s="181">
        <v>0</v>
      </c>
      <c r="G119" s="181">
        <v>0</v>
      </c>
      <c r="H119" s="181">
        <v>0</v>
      </c>
      <c r="I119" s="181">
        <v>7.1750000000000008E-2</v>
      </c>
      <c r="J119" s="181">
        <v>0</v>
      </c>
      <c r="K119" s="181">
        <v>0</v>
      </c>
      <c r="L119" s="181">
        <v>0</v>
      </c>
      <c r="M119" s="181">
        <v>0</v>
      </c>
      <c r="N119" s="181">
        <v>0</v>
      </c>
      <c r="O119" s="181">
        <v>0</v>
      </c>
      <c r="P119" s="181">
        <v>0</v>
      </c>
      <c r="Q119" s="181">
        <v>0</v>
      </c>
      <c r="R119" s="181">
        <v>0</v>
      </c>
      <c r="S119" s="181">
        <v>0</v>
      </c>
      <c r="T119" s="181">
        <v>0</v>
      </c>
      <c r="U119" s="181">
        <v>0</v>
      </c>
      <c r="V119" s="181">
        <v>0</v>
      </c>
      <c r="W119" s="181">
        <v>0</v>
      </c>
      <c r="X119" s="181">
        <v>0</v>
      </c>
      <c r="Y119" s="181">
        <v>0</v>
      </c>
      <c r="Z119" s="182">
        <f t="shared" si="14"/>
        <v>7.1750000000000008E-2</v>
      </c>
      <c r="AA119" s="7"/>
    </row>
    <row r="120" spans="2:27" s="11" customFormat="1" ht="30" customHeight="1">
      <c r="B120" s="81"/>
      <c r="C120" s="27" t="s">
        <v>16</v>
      </c>
      <c r="D120" s="182">
        <f>+SUM(D117,D108,D105)</f>
        <v>0</v>
      </c>
      <c r="E120" s="182">
        <f t="shared" ref="E120:L120" si="15">+SUM(E117,E108,E105)</f>
        <v>0</v>
      </c>
      <c r="F120" s="182">
        <f t="shared" si="15"/>
        <v>0</v>
      </c>
      <c r="G120" s="182">
        <f t="shared" si="15"/>
        <v>1.5506714402923396</v>
      </c>
      <c r="H120" s="182">
        <f t="shared" si="15"/>
        <v>0</v>
      </c>
      <c r="I120" s="182">
        <f t="shared" si="15"/>
        <v>35.466229817555174</v>
      </c>
      <c r="J120" s="182">
        <f t="shared" si="15"/>
        <v>2.1519513529758996</v>
      </c>
      <c r="K120" s="182">
        <f t="shared" si="15"/>
        <v>0</v>
      </c>
      <c r="L120" s="182">
        <f t="shared" si="15"/>
        <v>0</v>
      </c>
      <c r="M120" s="182">
        <f t="shared" ref="M120:Y120" si="16">+SUM(M117,M108,M105)</f>
        <v>0</v>
      </c>
      <c r="N120" s="182">
        <f t="shared" si="16"/>
        <v>0</v>
      </c>
      <c r="O120" s="182">
        <f t="shared" si="16"/>
        <v>0</v>
      </c>
      <c r="P120" s="182">
        <f t="shared" si="16"/>
        <v>1.1269800000000001</v>
      </c>
      <c r="Q120" s="182">
        <f t="shared" si="16"/>
        <v>0</v>
      </c>
      <c r="R120" s="182">
        <f t="shared" si="16"/>
        <v>0</v>
      </c>
      <c r="S120" s="182">
        <f t="shared" si="16"/>
        <v>0</v>
      </c>
      <c r="T120" s="182">
        <f t="shared" si="16"/>
        <v>0</v>
      </c>
      <c r="U120" s="182">
        <f t="shared" si="16"/>
        <v>0</v>
      </c>
      <c r="V120" s="182">
        <f t="shared" si="16"/>
        <v>0</v>
      </c>
      <c r="W120" s="182">
        <f t="shared" si="16"/>
        <v>0</v>
      </c>
      <c r="X120" s="182">
        <f t="shared" si="16"/>
        <v>0</v>
      </c>
      <c r="Y120" s="182">
        <f t="shared" si="16"/>
        <v>0</v>
      </c>
      <c r="Z120" s="182">
        <f t="shared" si="14"/>
        <v>40.295832610823417</v>
      </c>
      <c r="AA120" s="10"/>
    </row>
    <row r="121" spans="2:27" s="15" customFormat="1" ht="17.100000000000001" customHeight="1">
      <c r="B121" s="80"/>
      <c r="C121" s="28" t="s">
        <v>91</v>
      </c>
      <c r="D121" s="183">
        <v>0</v>
      </c>
      <c r="E121" s="183">
        <v>0</v>
      </c>
      <c r="F121" s="183">
        <v>0</v>
      </c>
      <c r="G121" s="183">
        <v>0</v>
      </c>
      <c r="H121" s="183">
        <v>0</v>
      </c>
      <c r="I121" s="183">
        <v>0</v>
      </c>
      <c r="J121" s="183">
        <v>0</v>
      </c>
      <c r="K121" s="183">
        <v>0</v>
      </c>
      <c r="L121" s="183">
        <v>0</v>
      </c>
      <c r="M121" s="183">
        <v>0</v>
      </c>
      <c r="N121" s="183">
        <v>0</v>
      </c>
      <c r="O121" s="183">
        <v>0</v>
      </c>
      <c r="P121" s="183">
        <v>0</v>
      </c>
      <c r="Q121" s="183">
        <v>0</v>
      </c>
      <c r="R121" s="183">
        <v>0</v>
      </c>
      <c r="S121" s="183">
        <v>0</v>
      </c>
      <c r="T121" s="183">
        <v>0</v>
      </c>
      <c r="U121" s="183">
        <v>0</v>
      </c>
      <c r="V121" s="183">
        <v>0</v>
      </c>
      <c r="W121" s="183">
        <v>0</v>
      </c>
      <c r="X121" s="183">
        <v>0</v>
      </c>
      <c r="Y121" s="183">
        <v>0</v>
      </c>
      <c r="Z121" s="208">
        <f t="shared" ref="Z121:Z127" si="17">SUM(D121:Y121)</f>
        <v>0</v>
      </c>
      <c r="AA121" s="14"/>
    </row>
    <row r="122" spans="2:27" s="15" customFormat="1" ht="17.100000000000001" customHeight="1">
      <c r="B122" s="80"/>
      <c r="C122" s="28" t="s">
        <v>92</v>
      </c>
      <c r="D122" s="183">
        <v>0</v>
      </c>
      <c r="E122" s="183">
        <v>0</v>
      </c>
      <c r="F122" s="183">
        <v>0</v>
      </c>
      <c r="G122" s="183">
        <v>0</v>
      </c>
      <c r="H122" s="183">
        <v>0</v>
      </c>
      <c r="I122" s="183">
        <v>0</v>
      </c>
      <c r="J122" s="183">
        <v>0</v>
      </c>
      <c r="K122" s="183">
        <v>0</v>
      </c>
      <c r="L122" s="183">
        <v>0</v>
      </c>
      <c r="M122" s="183">
        <v>0</v>
      </c>
      <c r="N122" s="183">
        <v>0</v>
      </c>
      <c r="O122" s="183">
        <v>0</v>
      </c>
      <c r="P122" s="183">
        <v>0</v>
      </c>
      <c r="Q122" s="183">
        <v>0</v>
      </c>
      <c r="R122" s="183">
        <v>0</v>
      </c>
      <c r="S122" s="183">
        <v>0</v>
      </c>
      <c r="T122" s="183">
        <v>0</v>
      </c>
      <c r="U122" s="183">
        <v>0</v>
      </c>
      <c r="V122" s="183">
        <v>0</v>
      </c>
      <c r="W122" s="183">
        <v>0</v>
      </c>
      <c r="X122" s="183">
        <v>0</v>
      </c>
      <c r="Y122" s="183">
        <v>0</v>
      </c>
      <c r="Z122" s="208">
        <f t="shared" si="17"/>
        <v>0</v>
      </c>
      <c r="AA122" s="14"/>
    </row>
    <row r="123" spans="2:27" s="15" customFormat="1" ht="17.100000000000001" customHeight="1">
      <c r="B123" s="82"/>
      <c r="C123" s="29" t="s">
        <v>73</v>
      </c>
      <c r="D123" s="183">
        <v>0</v>
      </c>
      <c r="E123" s="183">
        <v>0</v>
      </c>
      <c r="F123" s="183">
        <v>0</v>
      </c>
      <c r="G123" s="183">
        <v>0.3394587</v>
      </c>
      <c r="H123" s="183">
        <v>0</v>
      </c>
      <c r="I123" s="183">
        <v>11.833223519999997</v>
      </c>
      <c r="J123" s="183">
        <v>4.9061E-2</v>
      </c>
      <c r="K123" s="183">
        <v>0</v>
      </c>
      <c r="L123" s="183">
        <v>0</v>
      </c>
      <c r="M123" s="183">
        <v>0</v>
      </c>
      <c r="N123" s="183">
        <v>0</v>
      </c>
      <c r="O123" s="183">
        <v>0</v>
      </c>
      <c r="P123" s="183">
        <v>0</v>
      </c>
      <c r="Q123" s="183">
        <v>0</v>
      </c>
      <c r="R123" s="183">
        <v>0</v>
      </c>
      <c r="S123" s="183">
        <v>0</v>
      </c>
      <c r="T123" s="183">
        <v>0</v>
      </c>
      <c r="U123" s="183">
        <v>0</v>
      </c>
      <c r="V123" s="183">
        <v>0</v>
      </c>
      <c r="W123" s="183">
        <v>0</v>
      </c>
      <c r="X123" s="183">
        <v>0</v>
      </c>
      <c r="Y123" s="183">
        <v>0</v>
      </c>
      <c r="Z123" s="208">
        <f t="shared" si="17"/>
        <v>12.221743219999997</v>
      </c>
      <c r="AA123" s="14"/>
    </row>
    <row r="124" spans="2:27" s="11" customFormat="1" ht="30" customHeight="1">
      <c r="B124" s="83"/>
      <c r="C124" s="30" t="s">
        <v>17</v>
      </c>
      <c r="D124" s="184">
        <f t="shared" ref="D124:Y124" si="18">+D25+D45+D73+D100+D120</f>
        <v>127.56786056000001</v>
      </c>
      <c r="E124" s="184">
        <f t="shared" si="18"/>
        <v>0</v>
      </c>
      <c r="F124" s="184">
        <f t="shared" si="18"/>
        <v>843.55779220579996</v>
      </c>
      <c r="G124" s="184">
        <f t="shared" si="18"/>
        <v>1827.6712775157926</v>
      </c>
      <c r="H124" s="184">
        <f t="shared" si="18"/>
        <v>293.57552532948</v>
      </c>
      <c r="I124" s="184">
        <f t="shared" si="18"/>
        <v>44184.466242256342</v>
      </c>
      <c r="J124" s="184">
        <f t="shared" si="18"/>
        <v>6392.6119720499992</v>
      </c>
      <c r="K124" s="184">
        <f t="shared" si="18"/>
        <v>0</v>
      </c>
      <c r="L124" s="184">
        <f t="shared" si="18"/>
        <v>0.130996</v>
      </c>
      <c r="M124" s="184">
        <f t="shared" si="18"/>
        <v>616.13130563233858</v>
      </c>
      <c r="N124" s="184">
        <f t="shared" si="18"/>
        <v>0</v>
      </c>
      <c r="O124" s="184">
        <f t="shared" si="18"/>
        <v>1.100222</v>
      </c>
      <c r="P124" s="184">
        <f t="shared" si="18"/>
        <v>537.12695266183232</v>
      </c>
      <c r="Q124" s="184">
        <f t="shared" si="18"/>
        <v>9.9864952465354602</v>
      </c>
      <c r="R124" s="184">
        <f t="shared" si="18"/>
        <v>0</v>
      </c>
      <c r="S124" s="184">
        <f t="shared" si="18"/>
        <v>92.766113660000002</v>
      </c>
      <c r="T124" s="184">
        <f t="shared" si="18"/>
        <v>458.63842126499998</v>
      </c>
      <c r="U124" s="184">
        <f t="shared" si="18"/>
        <v>0.20202200000000003</v>
      </c>
      <c r="V124" s="184">
        <f t="shared" si="18"/>
        <v>21.365883568700006</v>
      </c>
      <c r="W124" s="184">
        <f t="shared" si="18"/>
        <v>0</v>
      </c>
      <c r="X124" s="184">
        <f t="shared" si="18"/>
        <v>16.375118721500002</v>
      </c>
      <c r="Y124" s="184">
        <f t="shared" si="18"/>
        <v>2504.1899351429952</v>
      </c>
      <c r="Z124" s="182">
        <f t="shared" si="17"/>
        <v>57927.464135816328</v>
      </c>
      <c r="AA124" s="10"/>
    </row>
    <row r="125" spans="2:27" s="15" customFormat="1" ht="17.100000000000001" customHeight="1">
      <c r="B125" s="80"/>
      <c r="C125" s="28" t="s">
        <v>91</v>
      </c>
      <c r="D125" s="183">
        <f t="shared" ref="D125:Y125" si="19">+D26+D46+D74+D101+D121</f>
        <v>0</v>
      </c>
      <c r="E125" s="183">
        <f t="shared" si="19"/>
        <v>0</v>
      </c>
      <c r="F125" s="183">
        <f t="shared" si="19"/>
        <v>0</v>
      </c>
      <c r="G125" s="183">
        <f t="shared" si="19"/>
        <v>0</v>
      </c>
      <c r="H125" s="183">
        <f t="shared" si="19"/>
        <v>0</v>
      </c>
      <c r="I125" s="183">
        <f t="shared" si="19"/>
        <v>0</v>
      </c>
      <c r="J125" s="183">
        <f t="shared" si="19"/>
        <v>0</v>
      </c>
      <c r="K125" s="183">
        <f t="shared" si="19"/>
        <v>0</v>
      </c>
      <c r="L125" s="183">
        <f t="shared" si="19"/>
        <v>0</v>
      </c>
      <c r="M125" s="183">
        <f t="shared" si="19"/>
        <v>0</v>
      </c>
      <c r="N125" s="183">
        <f t="shared" si="19"/>
        <v>0</v>
      </c>
      <c r="O125" s="183">
        <f t="shared" si="19"/>
        <v>0</v>
      </c>
      <c r="P125" s="183">
        <f t="shared" si="19"/>
        <v>0</v>
      </c>
      <c r="Q125" s="183">
        <f t="shared" si="19"/>
        <v>0</v>
      </c>
      <c r="R125" s="183">
        <f t="shared" si="19"/>
        <v>0</v>
      </c>
      <c r="S125" s="183">
        <f t="shared" si="19"/>
        <v>0</v>
      </c>
      <c r="T125" s="183">
        <f t="shared" si="19"/>
        <v>0</v>
      </c>
      <c r="U125" s="183">
        <f t="shared" si="19"/>
        <v>0</v>
      </c>
      <c r="V125" s="183">
        <f t="shared" si="19"/>
        <v>0</v>
      </c>
      <c r="W125" s="183">
        <f t="shared" si="19"/>
        <v>0</v>
      </c>
      <c r="X125" s="183">
        <f t="shared" si="19"/>
        <v>0</v>
      </c>
      <c r="Y125" s="183">
        <f t="shared" si="19"/>
        <v>0</v>
      </c>
      <c r="Z125" s="208">
        <f t="shared" si="17"/>
        <v>0</v>
      </c>
      <c r="AA125" s="14"/>
    </row>
    <row r="126" spans="2:27" s="15" customFormat="1" ht="17.100000000000001" customHeight="1">
      <c r="B126" s="80"/>
      <c r="C126" s="28" t="s">
        <v>92</v>
      </c>
      <c r="D126" s="183">
        <f t="shared" ref="D126:Y126" si="20">+D27+D47+D75+D102+D122</f>
        <v>0</v>
      </c>
      <c r="E126" s="183">
        <f t="shared" si="20"/>
        <v>0</v>
      </c>
      <c r="F126" s="183">
        <f t="shared" si="20"/>
        <v>0</v>
      </c>
      <c r="G126" s="183">
        <f t="shared" si="20"/>
        <v>0</v>
      </c>
      <c r="H126" s="183">
        <f t="shared" si="20"/>
        <v>0</v>
      </c>
      <c r="I126" s="183">
        <f t="shared" si="20"/>
        <v>0</v>
      </c>
      <c r="J126" s="183">
        <f t="shared" si="20"/>
        <v>0</v>
      </c>
      <c r="K126" s="183">
        <f t="shared" si="20"/>
        <v>0</v>
      </c>
      <c r="L126" s="183">
        <f t="shared" si="20"/>
        <v>0</v>
      </c>
      <c r="M126" s="183">
        <f t="shared" si="20"/>
        <v>0</v>
      </c>
      <c r="N126" s="183">
        <f t="shared" si="20"/>
        <v>0</v>
      </c>
      <c r="O126" s="183">
        <f t="shared" si="20"/>
        <v>0</v>
      </c>
      <c r="P126" s="183">
        <f t="shared" si="20"/>
        <v>0</v>
      </c>
      <c r="Q126" s="183">
        <f t="shared" si="20"/>
        <v>0</v>
      </c>
      <c r="R126" s="183">
        <f t="shared" si="20"/>
        <v>0</v>
      </c>
      <c r="S126" s="183">
        <f t="shared" si="20"/>
        <v>0</v>
      </c>
      <c r="T126" s="183">
        <f t="shared" si="20"/>
        <v>0</v>
      </c>
      <c r="U126" s="183">
        <f t="shared" si="20"/>
        <v>0</v>
      </c>
      <c r="V126" s="183">
        <f t="shared" si="20"/>
        <v>0</v>
      </c>
      <c r="W126" s="183">
        <f t="shared" si="20"/>
        <v>0</v>
      </c>
      <c r="X126" s="183">
        <f t="shared" si="20"/>
        <v>0</v>
      </c>
      <c r="Y126" s="183">
        <f t="shared" si="20"/>
        <v>0</v>
      </c>
      <c r="Z126" s="208">
        <f t="shared" si="17"/>
        <v>0</v>
      </c>
      <c r="AA126" s="14"/>
    </row>
    <row r="127" spans="2:27" s="15" customFormat="1" ht="17.100000000000001" customHeight="1">
      <c r="B127" s="80"/>
      <c r="C127" s="29" t="s">
        <v>73</v>
      </c>
      <c r="D127" s="183">
        <f t="shared" ref="D127:Y127" si="21">+D28+D48+D76+D103+D123</f>
        <v>7.6015170599999999</v>
      </c>
      <c r="E127" s="183">
        <f t="shared" si="21"/>
        <v>0</v>
      </c>
      <c r="F127" s="183">
        <f t="shared" si="21"/>
        <v>16.451950180000001</v>
      </c>
      <c r="G127" s="183">
        <f t="shared" si="21"/>
        <v>17.844270340000001</v>
      </c>
      <c r="H127" s="183">
        <f t="shared" si="21"/>
        <v>0.19500000000000001</v>
      </c>
      <c r="I127" s="183">
        <f t="shared" si="21"/>
        <v>1818.5143874607852</v>
      </c>
      <c r="J127" s="183">
        <f t="shared" si="21"/>
        <v>1342.0814573734408</v>
      </c>
      <c r="K127" s="183">
        <f t="shared" si="21"/>
        <v>0</v>
      </c>
      <c r="L127" s="183">
        <f t="shared" si="21"/>
        <v>0</v>
      </c>
      <c r="M127" s="183">
        <f t="shared" si="21"/>
        <v>98.6527569</v>
      </c>
      <c r="N127" s="183">
        <f t="shared" si="21"/>
        <v>0</v>
      </c>
      <c r="O127" s="183">
        <f t="shared" si="21"/>
        <v>0.27300000000000002</v>
      </c>
      <c r="P127" s="183">
        <f t="shared" si="21"/>
        <v>3.0125872999999999</v>
      </c>
      <c r="Q127" s="183">
        <f t="shared" si="21"/>
        <v>1.226526</v>
      </c>
      <c r="R127" s="183">
        <f t="shared" si="21"/>
        <v>0</v>
      </c>
      <c r="S127" s="183">
        <f t="shared" si="21"/>
        <v>0</v>
      </c>
      <c r="T127" s="183">
        <f t="shared" si="21"/>
        <v>0.48939329000000004</v>
      </c>
      <c r="U127" s="183">
        <f t="shared" si="21"/>
        <v>6.5152000000000002E-2</v>
      </c>
      <c r="V127" s="183">
        <f t="shared" si="21"/>
        <v>0</v>
      </c>
      <c r="W127" s="183">
        <f t="shared" si="21"/>
        <v>0</v>
      </c>
      <c r="X127" s="183">
        <f t="shared" si="21"/>
        <v>4.0967828400000004</v>
      </c>
      <c r="Y127" s="183">
        <f t="shared" si="21"/>
        <v>0.52356532000000444</v>
      </c>
      <c r="Z127" s="183">
        <f t="shared" si="17"/>
        <v>3311.0283460642263</v>
      </c>
      <c r="AA127" s="14"/>
    </row>
    <row r="128" spans="2:27" s="16" customFormat="1" ht="9.9499999999999993" customHeight="1">
      <c r="B128" s="21"/>
      <c r="C128" s="2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7"/>
    </row>
    <row r="129" spans="2:26" s="13" customFormat="1" ht="15" customHeight="1">
      <c r="B129" s="177"/>
      <c r="C129" s="279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79"/>
      <c r="V129" s="279"/>
      <c r="W129" s="279"/>
      <c r="X129" s="279"/>
      <c r="Y129" s="279"/>
      <c r="Z129" s="279"/>
    </row>
  </sheetData>
  <dataConsolidate/>
  <mergeCells count="8">
    <mergeCell ref="C129:Z129"/>
    <mergeCell ref="D7:Z7"/>
    <mergeCell ref="D6:Z6"/>
    <mergeCell ref="C7:C8"/>
    <mergeCell ref="C2:Z2"/>
    <mergeCell ref="C3:Z3"/>
    <mergeCell ref="C4:Z4"/>
    <mergeCell ref="C5:Z5"/>
  </mergeCells>
  <phoneticPr fontId="0" type="noConversion"/>
  <conditionalFormatting sqref="D9:K9 D10:Z45 D80:Z100 D76:Z77 D103:Z120 D123:Z124 D127:Z128 D48:Z73">
    <cfRule type="expression" dxfId="136" priority="44" stopIfTrue="1">
      <formula>AND(D9&lt;&gt;"",OR(D9&lt;0,NOT(ISNUMBER(D9))))</formula>
    </cfRule>
  </conditionalFormatting>
  <conditionalFormatting sqref="D46:Z47">
    <cfRule type="expression" dxfId="135" priority="42" stopIfTrue="1">
      <formula>AND(D46&lt;&gt;"",OR(D46&lt;0,NOT(ISNUMBER(D46))))</formula>
    </cfRule>
  </conditionalFormatting>
  <conditionalFormatting sqref="D74:Z75">
    <cfRule type="expression" dxfId="134" priority="40" stopIfTrue="1">
      <formula>AND(D74&lt;&gt;"",OR(D74&lt;0,NOT(ISNUMBER(D74))))</formula>
    </cfRule>
  </conditionalFormatting>
  <conditionalFormatting sqref="D101:Z102">
    <cfRule type="expression" dxfId="133" priority="38" stopIfTrue="1">
      <formula>AND(D101&lt;&gt;"",OR(D101&lt;0,NOT(ISNUMBER(D101))))</formula>
    </cfRule>
  </conditionalFormatting>
  <conditionalFormatting sqref="Z125:Z126">
    <cfRule type="expression" dxfId="132" priority="34" stopIfTrue="1">
      <formula>AND(Z125&lt;&gt;"",OR(Z125&lt;0,NOT(ISNUMBER(Z125))))</formula>
    </cfRule>
  </conditionalFormatting>
  <conditionalFormatting sqref="D121:Z122">
    <cfRule type="expression" dxfId="131" priority="36" stopIfTrue="1">
      <formula>AND(D121&lt;&gt;"",OR(D121&lt;0,NOT(ISNUMBER(D121))))</formula>
    </cfRule>
  </conditionalFormatting>
  <conditionalFormatting sqref="D125:D126">
    <cfRule type="expression" dxfId="130" priority="33" stopIfTrue="1">
      <formula>AND(D125&lt;&gt;"",OR(D125&lt;0,NOT(ISNUMBER(D125))))</formula>
    </cfRule>
  </conditionalFormatting>
  <conditionalFormatting sqref="E125:Y126">
    <cfRule type="expression" dxfId="129" priority="32" stopIfTrue="1">
      <formula>AND(E125&lt;&gt;"",OR(E125&lt;0,NOT(ISNUMBER(E125))))</formula>
    </cfRule>
  </conditionalFormatting>
  <conditionalFormatting sqref="D78:Y79">
    <cfRule type="expression" dxfId="128" priority="25" stopIfTrue="1">
      <formula>AND(D78&lt;&gt;"",OR(D78&lt;0,NOT(ISNUMBER(D78))))</formula>
    </cfRule>
  </conditionalFormatting>
  <conditionalFormatting sqref="Z78:Z79">
    <cfRule type="expression" dxfId="127" priority="3" stopIfTrue="1">
      <formula>AND(Z78&lt;&gt;"",OR(Z78&lt;0,NOT(ISNUMBER(Z78))))</formula>
    </cfRule>
  </conditionalFormatting>
  <conditionalFormatting sqref="D6">
    <cfRule type="expression" dxfId="126" priority="545" stopIfTrue="1">
      <formula>COUNTA(D10:Z127)&lt;&gt;COUNTIF(D10:Z127,"&gt;=0")</formula>
    </cfRule>
  </conditionalFormatting>
  <conditionalFormatting sqref="E6:Z6">
    <cfRule type="expression" dxfId="125" priority="601" stopIfTrue="1">
      <formula>COUNTA(E10:Z127)&lt;&gt;COUNTIF(E10:Z127,"&gt;=0")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portrait" r:id="rId1"/>
  <headerFooter alignWithMargins="0">
    <oddFooter>&amp;R2019 Triennial Central Bank Survey</oddFooter>
  </headerFooter>
  <rowBreaks count="1" manualBreakCount="1">
    <brk id="83" min="1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outlinePr summaryBelow="0" summaryRight="0"/>
  </sheetPr>
  <dimension ref="B1:AB174"/>
  <sheetViews>
    <sheetView showGridLines="0" zoomScale="70" zoomScaleNormal="70" zoomScaleSheetLayoutView="70" workbookViewId="0">
      <pane xSplit="3" ySplit="8" topLeftCell="D9" activePane="bottomRight" state="frozen"/>
      <selection pane="topRight"/>
      <selection pane="bottomLeft"/>
      <selection pane="bottomRight" activeCell="D9" sqref="D9"/>
    </sheetView>
  </sheetViews>
  <sheetFormatPr defaultColWidth="0" defaultRowHeight="12" zeroHeight="1"/>
  <cols>
    <col min="1" max="2" width="1.7109375" style="94" customWidth="1"/>
    <col min="3" max="3" width="79.85546875" style="94" customWidth="1"/>
    <col min="4" max="9" width="8.7109375" style="94" customWidth="1"/>
    <col min="10" max="10" width="8.7109375" style="158" customWidth="1"/>
    <col min="11" max="23" width="8.7109375" style="95" customWidth="1"/>
    <col min="24" max="25" width="8.7109375" style="94" customWidth="1"/>
    <col min="26" max="26" width="12.140625" style="94" customWidth="1"/>
    <col min="27" max="27" width="12.140625" style="95" customWidth="1"/>
    <col min="28" max="28" width="1.7109375" style="94" customWidth="1"/>
    <col min="29" max="16384" width="0" style="94" hidden="1"/>
  </cols>
  <sheetData>
    <row r="1" spans="2:28" s="74" customFormat="1" ht="20.100000000000001" customHeight="1">
      <c r="B1" s="71" t="s">
        <v>14</v>
      </c>
      <c r="C1" s="72"/>
      <c r="D1" s="33"/>
      <c r="E1" s="33"/>
      <c r="F1" s="33"/>
      <c r="G1" s="33"/>
      <c r="H1" s="33"/>
      <c r="I1" s="33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33"/>
      <c r="Y1" s="33"/>
      <c r="Z1" s="33"/>
      <c r="AA1" s="34"/>
      <c r="AB1" s="33"/>
    </row>
    <row r="2" spans="2:28" s="74" customFormat="1" ht="20.100000000000001" customHeight="1">
      <c r="B2" s="73"/>
      <c r="C2" s="285" t="s">
        <v>48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85"/>
    </row>
    <row r="3" spans="2:28" s="74" customFormat="1" ht="20.100000000000001" customHeight="1">
      <c r="C3" s="285" t="s">
        <v>108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85"/>
    </row>
    <row r="4" spans="2:28" s="74" customFormat="1" ht="20.100000000000001" customHeight="1">
      <c r="C4" s="285" t="s">
        <v>94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86"/>
    </row>
    <row r="5" spans="2:28" s="74" customFormat="1" ht="20.100000000000001" customHeight="1">
      <c r="C5" s="285" t="s">
        <v>80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87"/>
    </row>
    <row r="6" spans="2:28" s="74" customFormat="1" ht="39.950000000000003" customHeight="1">
      <c r="D6" s="282" t="s">
        <v>67</v>
      </c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33"/>
    </row>
    <row r="7" spans="2:28" s="89" customFormat="1" ht="27.95" customHeight="1">
      <c r="B7" s="236"/>
      <c r="C7" s="289" t="s">
        <v>0</v>
      </c>
      <c r="D7" s="286" t="s">
        <v>19</v>
      </c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7"/>
      <c r="R7" s="288" t="s">
        <v>62</v>
      </c>
      <c r="S7" s="286"/>
      <c r="T7" s="286"/>
      <c r="U7" s="286"/>
      <c r="V7" s="286"/>
      <c r="W7" s="286"/>
      <c r="X7" s="286"/>
      <c r="Y7" s="287"/>
      <c r="Z7" s="291" t="s">
        <v>111</v>
      </c>
      <c r="AA7" s="293" t="s">
        <v>110</v>
      </c>
      <c r="AB7" s="88"/>
    </row>
    <row r="8" spans="2:28" s="89" customFormat="1" ht="27.95" customHeight="1">
      <c r="B8" s="236"/>
      <c r="C8" s="290"/>
      <c r="D8" s="238" t="s">
        <v>6</v>
      </c>
      <c r="E8" s="239" t="s">
        <v>5</v>
      </c>
      <c r="F8" s="239" t="s">
        <v>4</v>
      </c>
      <c r="G8" s="239" t="s">
        <v>34</v>
      </c>
      <c r="H8" s="239" t="s">
        <v>20</v>
      </c>
      <c r="I8" s="239" t="s">
        <v>3</v>
      </c>
      <c r="J8" s="239" t="s">
        <v>25</v>
      </c>
      <c r="K8" s="239" t="s">
        <v>2</v>
      </c>
      <c r="L8" s="239" t="s">
        <v>38</v>
      </c>
      <c r="M8" s="239" t="s">
        <v>29</v>
      </c>
      <c r="N8" s="239" t="s">
        <v>21</v>
      </c>
      <c r="O8" s="239" t="s">
        <v>77</v>
      </c>
      <c r="P8" s="240" t="s">
        <v>76</v>
      </c>
      <c r="Q8" s="239" t="s">
        <v>7</v>
      </c>
      <c r="R8" s="239" t="s">
        <v>6</v>
      </c>
      <c r="S8" s="239" t="s">
        <v>22</v>
      </c>
      <c r="T8" s="239" t="s">
        <v>5</v>
      </c>
      <c r="U8" s="239" t="s">
        <v>37</v>
      </c>
      <c r="V8" s="239" t="s">
        <v>77</v>
      </c>
      <c r="W8" s="239" t="s">
        <v>33</v>
      </c>
      <c r="X8" s="240" t="s">
        <v>76</v>
      </c>
      <c r="Y8" s="239" t="s">
        <v>7</v>
      </c>
      <c r="Z8" s="292"/>
      <c r="AA8" s="293"/>
      <c r="AB8" s="90"/>
    </row>
    <row r="9" spans="2:28" s="91" customFormat="1" ht="30" customHeight="1">
      <c r="B9" s="83"/>
      <c r="C9" s="30" t="s">
        <v>69</v>
      </c>
      <c r="D9" s="193"/>
      <c r="E9" s="193"/>
      <c r="F9" s="193"/>
      <c r="G9" s="193"/>
      <c r="H9" s="193"/>
      <c r="I9" s="193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146"/>
    </row>
    <row r="10" spans="2:28" s="89" customFormat="1" ht="17.100000000000001" customHeight="1">
      <c r="B10" s="75"/>
      <c r="C10" s="23" t="s">
        <v>9</v>
      </c>
      <c r="D10" s="194">
        <v>15.200129226580428</v>
      </c>
      <c r="E10" s="194">
        <v>61.134437684585791</v>
      </c>
      <c r="F10" s="194">
        <v>247.30487771555065</v>
      </c>
      <c r="G10" s="194">
        <v>35.042783475504244</v>
      </c>
      <c r="H10" s="194">
        <v>85.392441306408472</v>
      </c>
      <c r="I10" s="194">
        <v>313.99235614148722</v>
      </c>
      <c r="J10" s="194">
        <v>59.792483973663906</v>
      </c>
      <c r="K10" s="194">
        <v>903.36304273232759</v>
      </c>
      <c r="L10" s="194">
        <v>184.34041832867203</v>
      </c>
      <c r="M10" s="194"/>
      <c r="N10" s="194">
        <v>67.454140442192042</v>
      </c>
      <c r="O10" s="194">
        <v>0.56204748896000001</v>
      </c>
      <c r="P10" s="194">
        <v>679.51554836657533</v>
      </c>
      <c r="Q10" s="195">
        <f>+SUM(D10:P10)</f>
        <v>2653.094706882508</v>
      </c>
      <c r="R10" s="194">
        <v>0</v>
      </c>
      <c r="S10" s="194">
        <v>0</v>
      </c>
      <c r="T10" s="194">
        <v>0</v>
      </c>
      <c r="U10" s="194">
        <v>0</v>
      </c>
      <c r="V10" s="194">
        <v>0</v>
      </c>
      <c r="W10" s="194">
        <v>0</v>
      </c>
      <c r="X10" s="194">
        <v>0.41659795999999999</v>
      </c>
      <c r="Y10" s="195">
        <f>+SUM(R10:X10)</f>
        <v>0.41659795999999999</v>
      </c>
      <c r="Z10" s="194">
        <v>560.28216510858795</v>
      </c>
      <c r="AA10" s="196">
        <f>+'A1'!M10+'A2'!Z10+'A3'!Q10+'A3'!Y10+'A3'!Z10</f>
        <v>26655.207498851083</v>
      </c>
      <c r="AB10" s="147"/>
    </row>
    <row r="11" spans="2:28" s="89" customFormat="1" ht="17.100000000000001" customHeight="1">
      <c r="B11" s="77"/>
      <c r="C11" s="24" t="s">
        <v>46</v>
      </c>
      <c r="D11" s="194">
        <v>0</v>
      </c>
      <c r="E11" s="194">
        <v>1.0415140426857867</v>
      </c>
      <c r="F11" s="194">
        <v>10.596902663594761</v>
      </c>
      <c r="G11" s="194">
        <v>0</v>
      </c>
      <c r="H11" s="194">
        <v>14.79083067873372</v>
      </c>
      <c r="I11" s="194">
        <v>39.077677317767403</v>
      </c>
      <c r="J11" s="194">
        <v>3.8152209159999999</v>
      </c>
      <c r="K11" s="194">
        <v>241.0005347576064</v>
      </c>
      <c r="L11" s="194">
        <v>4.9724165369924913</v>
      </c>
      <c r="M11" s="194"/>
      <c r="N11" s="194">
        <v>0</v>
      </c>
      <c r="O11" s="194">
        <v>0</v>
      </c>
      <c r="P11" s="194">
        <v>107.31349809538395</v>
      </c>
      <c r="Q11" s="194">
        <f t="shared" ref="Q11:Q91" si="0">+SUM(D11:P11)</f>
        <v>422.6085950087645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4">
        <v>0</v>
      </c>
      <c r="Y11" s="194">
        <f t="shared" ref="Y11:Y91" si="1">+SUM(R11:X11)</f>
        <v>0</v>
      </c>
      <c r="Z11" s="194">
        <v>86.007979221716866</v>
      </c>
      <c r="AA11" s="196">
        <f>+'A1'!M11+'A2'!Z11+'A3'!Q11+'A3'!Y11+'A3'!Z11</f>
        <v>4321.8576750117609</v>
      </c>
      <c r="AB11" s="147"/>
    </row>
    <row r="12" spans="2:28" s="89" customFormat="1" ht="17.100000000000001" customHeight="1">
      <c r="B12" s="77"/>
      <c r="C12" s="24" t="s">
        <v>47</v>
      </c>
      <c r="D12" s="194">
        <v>15.200129226580428</v>
      </c>
      <c r="E12" s="194">
        <v>60.092923641900001</v>
      </c>
      <c r="F12" s="194">
        <v>236.70797505195588</v>
      </c>
      <c r="G12" s="194">
        <v>35.042783475504244</v>
      </c>
      <c r="H12" s="194">
        <v>70.601610627674745</v>
      </c>
      <c r="I12" s="194">
        <v>274.91467882371984</v>
      </c>
      <c r="J12" s="194">
        <v>55.977263057663905</v>
      </c>
      <c r="K12" s="194">
        <v>662.36250797472121</v>
      </c>
      <c r="L12" s="194">
        <v>179.36800179167955</v>
      </c>
      <c r="M12" s="194"/>
      <c r="N12" s="194">
        <v>67.454140442192042</v>
      </c>
      <c r="O12" s="194">
        <v>0.56204748896000001</v>
      </c>
      <c r="P12" s="194">
        <v>572.20205027119141</v>
      </c>
      <c r="Q12" s="194">
        <f t="shared" si="0"/>
        <v>2230.4861118737431</v>
      </c>
      <c r="R12" s="194">
        <v>0</v>
      </c>
      <c r="S12" s="194">
        <v>0</v>
      </c>
      <c r="T12" s="194">
        <v>0</v>
      </c>
      <c r="U12" s="194">
        <v>0</v>
      </c>
      <c r="V12" s="194">
        <v>0</v>
      </c>
      <c r="W12" s="194">
        <v>0</v>
      </c>
      <c r="X12" s="194">
        <v>0.41659795999999999</v>
      </c>
      <c r="Y12" s="194">
        <f t="shared" si="1"/>
        <v>0.41659795999999999</v>
      </c>
      <c r="Z12" s="194">
        <v>474.27418588687107</v>
      </c>
      <c r="AA12" s="196">
        <f>+'A1'!M12+'A2'!Z12+'A3'!Q12+'A3'!Y12+'A3'!Z12</f>
        <v>22333.349823839329</v>
      </c>
      <c r="AB12" s="147"/>
    </row>
    <row r="13" spans="2:28" s="89" customFormat="1" ht="30" customHeight="1">
      <c r="B13" s="75"/>
      <c r="C13" s="23" t="s">
        <v>10</v>
      </c>
      <c r="D13" s="194">
        <v>13.28587276645194</v>
      </c>
      <c r="E13" s="194">
        <v>105.75447495824291</v>
      </c>
      <c r="F13" s="194">
        <v>332.59245310495282</v>
      </c>
      <c r="G13" s="194">
        <v>3.26</v>
      </c>
      <c r="H13" s="194">
        <v>29.897419281299999</v>
      </c>
      <c r="I13" s="194">
        <v>406.70524553924048</v>
      </c>
      <c r="J13" s="194">
        <v>61.52053811497148</v>
      </c>
      <c r="K13" s="194">
        <v>11.573081001898366</v>
      </c>
      <c r="L13" s="194">
        <v>45.281857006199999</v>
      </c>
      <c r="M13" s="194"/>
      <c r="N13" s="194">
        <v>20.198245176319997</v>
      </c>
      <c r="O13" s="194">
        <v>1.487772380377</v>
      </c>
      <c r="P13" s="194">
        <v>145.19310411657878</v>
      </c>
      <c r="Q13" s="194">
        <f t="shared" si="0"/>
        <v>1176.7500634465337</v>
      </c>
      <c r="R13" s="194">
        <v>0</v>
      </c>
      <c r="S13" s="194">
        <v>0</v>
      </c>
      <c r="T13" s="194">
        <v>0</v>
      </c>
      <c r="U13" s="194">
        <v>0</v>
      </c>
      <c r="V13" s="194">
        <v>0</v>
      </c>
      <c r="W13" s="194">
        <v>0</v>
      </c>
      <c r="X13" s="194">
        <v>0</v>
      </c>
      <c r="Y13" s="194">
        <f t="shared" si="1"/>
        <v>0</v>
      </c>
      <c r="Z13" s="194">
        <v>1.4169798855674967</v>
      </c>
      <c r="AA13" s="196">
        <f>+'A1'!M13+'A2'!Z13+'A3'!Q13+'A3'!Y13+'A3'!Z13</f>
        <v>11273.494356427203</v>
      </c>
      <c r="AB13" s="147"/>
    </row>
    <row r="14" spans="2:28" s="89" customFormat="1" ht="17.100000000000001" customHeight="1">
      <c r="B14" s="75"/>
      <c r="C14" s="24" t="s">
        <v>46</v>
      </c>
      <c r="D14" s="194">
        <v>10.90791667645194</v>
      </c>
      <c r="E14" s="194">
        <v>97.079750784742913</v>
      </c>
      <c r="F14" s="194">
        <v>5.6460950862435162</v>
      </c>
      <c r="G14" s="194">
        <v>0.01</v>
      </c>
      <c r="H14" s="194">
        <v>0.76795399999999991</v>
      </c>
      <c r="I14" s="194">
        <v>10.932982664883118</v>
      </c>
      <c r="J14" s="194">
        <v>7.841456405382</v>
      </c>
      <c r="K14" s="194">
        <v>0</v>
      </c>
      <c r="L14" s="194">
        <v>0.84577553960000007</v>
      </c>
      <c r="M14" s="194"/>
      <c r="N14" s="194">
        <v>0.19327689302000001</v>
      </c>
      <c r="O14" s="194">
        <v>0</v>
      </c>
      <c r="P14" s="194">
        <v>7.3950345774450001</v>
      </c>
      <c r="Q14" s="194">
        <f t="shared" si="0"/>
        <v>141.62024262776848</v>
      </c>
      <c r="R14" s="194">
        <v>0</v>
      </c>
      <c r="S14" s="194">
        <v>0</v>
      </c>
      <c r="T14" s="194">
        <v>0</v>
      </c>
      <c r="U14" s="194">
        <v>0</v>
      </c>
      <c r="V14" s="194">
        <v>0</v>
      </c>
      <c r="W14" s="194">
        <v>0</v>
      </c>
      <c r="X14" s="194">
        <v>0</v>
      </c>
      <c r="Y14" s="194">
        <f t="shared" si="1"/>
        <v>0</v>
      </c>
      <c r="Z14" s="194">
        <v>1.1912652799999999</v>
      </c>
      <c r="AA14" s="196">
        <f>+'A1'!M14+'A2'!Z14+'A3'!Q14+'A3'!Y14+'A3'!Z14</f>
        <v>7262.5892307408321</v>
      </c>
      <c r="AB14" s="147"/>
    </row>
    <row r="15" spans="2:28" s="89" customFormat="1" ht="17.100000000000001" customHeight="1">
      <c r="B15" s="75"/>
      <c r="C15" s="24" t="s">
        <v>47</v>
      </c>
      <c r="D15" s="194">
        <v>2.3779560899999996</v>
      </c>
      <c r="E15" s="194">
        <v>8.6747241734999996</v>
      </c>
      <c r="F15" s="194">
        <v>326.9463580187093</v>
      </c>
      <c r="G15" s="194">
        <v>3.25</v>
      </c>
      <c r="H15" s="194">
        <v>29.1294652813</v>
      </c>
      <c r="I15" s="194">
        <v>395.77226287435735</v>
      </c>
      <c r="J15" s="194">
        <v>53.679081709589482</v>
      </c>
      <c r="K15" s="194">
        <v>11.573081001898366</v>
      </c>
      <c r="L15" s="194">
        <v>44.436081466600001</v>
      </c>
      <c r="M15" s="194"/>
      <c r="N15" s="194">
        <v>20.004968283299998</v>
      </c>
      <c r="O15" s="194">
        <v>1.487772380377</v>
      </c>
      <c r="P15" s="194">
        <v>137.79806953913379</v>
      </c>
      <c r="Q15" s="194">
        <f t="shared" si="0"/>
        <v>1035.1298208187652</v>
      </c>
      <c r="R15" s="194">
        <v>0</v>
      </c>
      <c r="S15" s="194">
        <v>0</v>
      </c>
      <c r="T15" s="194">
        <v>0</v>
      </c>
      <c r="U15" s="194">
        <v>0</v>
      </c>
      <c r="V15" s="194">
        <v>0</v>
      </c>
      <c r="W15" s="194">
        <v>0</v>
      </c>
      <c r="X15" s="194">
        <v>0</v>
      </c>
      <c r="Y15" s="194">
        <f t="shared" si="1"/>
        <v>0</v>
      </c>
      <c r="Z15" s="194">
        <v>0.2257146055674967</v>
      </c>
      <c r="AA15" s="196">
        <f>+'A1'!M15+'A2'!Z15+'A3'!Q15+'A3'!Y15+'A3'!Z15</f>
        <v>4010.9051256863727</v>
      </c>
      <c r="AB15" s="147"/>
    </row>
    <row r="16" spans="2:28" s="91" customFormat="1" ht="30" customHeight="1">
      <c r="B16" s="78"/>
      <c r="C16" s="25" t="s">
        <v>63</v>
      </c>
      <c r="D16" s="196">
        <v>2.3779560899999996</v>
      </c>
      <c r="E16" s="196">
        <v>6.6065252579999996</v>
      </c>
      <c r="F16" s="196">
        <v>314.75523154034346</v>
      </c>
      <c r="G16" s="196">
        <v>1.66</v>
      </c>
      <c r="H16" s="196">
        <v>27.059324015200001</v>
      </c>
      <c r="I16" s="196">
        <v>381.74478010462713</v>
      </c>
      <c r="J16" s="196">
        <v>55.367369209999993</v>
      </c>
      <c r="K16" s="196">
        <v>11.35679395</v>
      </c>
      <c r="L16" s="196">
        <v>40.117613468900004</v>
      </c>
      <c r="M16" s="196"/>
      <c r="N16" s="196">
        <v>18.585290116999996</v>
      </c>
      <c r="O16" s="196">
        <v>0.13855300000000001</v>
      </c>
      <c r="P16" s="196">
        <v>126.08257812899998</v>
      </c>
      <c r="Q16" s="196">
        <f t="shared" si="0"/>
        <v>985.85201488307052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196">
        <v>0</v>
      </c>
      <c r="Y16" s="196">
        <f t="shared" si="1"/>
        <v>0</v>
      </c>
      <c r="Z16" s="196">
        <v>0.21490300000000001</v>
      </c>
      <c r="AA16" s="196">
        <f>+'A1'!M16+'A2'!Z16+'A3'!Q16+'A3'!Y16+'A3'!Z16</f>
        <v>3786.7689664012314</v>
      </c>
      <c r="AB16" s="146"/>
    </row>
    <row r="17" spans="2:28" s="89" customFormat="1" ht="17.100000000000001" customHeight="1">
      <c r="B17" s="77"/>
      <c r="C17" s="24" t="s">
        <v>51</v>
      </c>
      <c r="D17" s="194">
        <v>0</v>
      </c>
      <c r="E17" s="194">
        <v>0.21623999999999999</v>
      </c>
      <c r="F17" s="194">
        <v>2.0609606999999999</v>
      </c>
      <c r="G17" s="194">
        <v>0</v>
      </c>
      <c r="H17" s="194">
        <v>0</v>
      </c>
      <c r="I17" s="194">
        <v>7.9632827083559992</v>
      </c>
      <c r="J17" s="194">
        <v>0.18838854999999999</v>
      </c>
      <c r="K17" s="194">
        <v>0.10811999999999999</v>
      </c>
      <c r="L17" s="194">
        <v>0.45631053960000001</v>
      </c>
      <c r="M17" s="194">
        <v>0</v>
      </c>
      <c r="N17" s="194">
        <v>0</v>
      </c>
      <c r="O17" s="194">
        <v>0</v>
      </c>
      <c r="P17" s="194">
        <v>3.3743629999999998</v>
      </c>
      <c r="Q17" s="194">
        <f t="shared" si="0"/>
        <v>14.367665497955997</v>
      </c>
      <c r="R17" s="194">
        <v>0</v>
      </c>
      <c r="S17" s="194">
        <v>0</v>
      </c>
      <c r="T17" s="194">
        <v>0</v>
      </c>
      <c r="U17" s="194">
        <v>0</v>
      </c>
      <c r="V17" s="194">
        <v>0</v>
      </c>
      <c r="W17" s="194">
        <v>0</v>
      </c>
      <c r="X17" s="194">
        <v>0</v>
      </c>
      <c r="Y17" s="194">
        <f t="shared" si="1"/>
        <v>0</v>
      </c>
      <c r="Z17" s="194">
        <v>0.29990269999999997</v>
      </c>
      <c r="AA17" s="194">
        <f>+'A1'!M17+'A2'!Z17+'A3'!Q17+'A3'!Y17+'A3'!Z17</f>
        <v>5409.5421256864929</v>
      </c>
      <c r="AB17" s="147"/>
    </row>
    <row r="18" spans="2:28" s="89" customFormat="1" ht="17.100000000000001" customHeight="1">
      <c r="B18" s="77"/>
      <c r="C18" s="24" t="s">
        <v>78</v>
      </c>
      <c r="D18" s="194">
        <v>0</v>
      </c>
      <c r="E18" s="194">
        <v>0</v>
      </c>
      <c r="F18" s="194">
        <v>0.04</v>
      </c>
      <c r="G18" s="194">
        <v>0.01</v>
      </c>
      <c r="H18" s="194">
        <v>0.08</v>
      </c>
      <c r="I18" s="194">
        <v>4.7</v>
      </c>
      <c r="J18" s="194">
        <v>0</v>
      </c>
      <c r="K18" s="194">
        <v>0</v>
      </c>
      <c r="L18" s="194">
        <v>0.26</v>
      </c>
      <c r="M18" s="194"/>
      <c r="N18" s="194">
        <v>0.04</v>
      </c>
      <c r="O18" s="194">
        <v>0</v>
      </c>
      <c r="P18" s="194">
        <v>0</v>
      </c>
      <c r="Q18" s="194">
        <f t="shared" si="0"/>
        <v>5.13</v>
      </c>
      <c r="R18" s="194">
        <v>0</v>
      </c>
      <c r="S18" s="194">
        <v>0</v>
      </c>
      <c r="T18" s="194">
        <v>0</v>
      </c>
      <c r="U18" s="194">
        <v>0</v>
      </c>
      <c r="V18" s="194">
        <v>0</v>
      </c>
      <c r="W18" s="194">
        <v>0</v>
      </c>
      <c r="X18" s="194">
        <v>0</v>
      </c>
      <c r="Y18" s="194">
        <f t="shared" si="1"/>
        <v>0</v>
      </c>
      <c r="Z18" s="194">
        <v>0</v>
      </c>
      <c r="AA18" s="194">
        <f>+'A1'!M18+'A2'!Z18+'A3'!Q18+'A3'!Y18+'A3'!Z18</f>
        <v>170.66113540999999</v>
      </c>
      <c r="AB18" s="147"/>
    </row>
    <row r="19" spans="2:28" s="89" customFormat="1" ht="17.100000000000001" customHeight="1">
      <c r="B19" s="77"/>
      <c r="C19" s="24" t="s">
        <v>64</v>
      </c>
      <c r="D19" s="194">
        <v>10.90791667645194</v>
      </c>
      <c r="E19" s="194">
        <v>97.079750784742913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/>
      <c r="N19" s="194">
        <v>0</v>
      </c>
      <c r="O19" s="194">
        <v>0</v>
      </c>
      <c r="P19" s="194">
        <v>0</v>
      </c>
      <c r="Q19" s="194">
        <f t="shared" si="0"/>
        <v>107.98766746119486</v>
      </c>
      <c r="R19" s="194">
        <v>0</v>
      </c>
      <c r="S19" s="194">
        <v>0</v>
      </c>
      <c r="T19" s="194">
        <v>0</v>
      </c>
      <c r="U19" s="194">
        <v>0</v>
      </c>
      <c r="V19" s="194">
        <v>0</v>
      </c>
      <c r="W19" s="194">
        <v>0</v>
      </c>
      <c r="X19" s="194">
        <v>0</v>
      </c>
      <c r="Y19" s="194">
        <f t="shared" si="1"/>
        <v>0</v>
      </c>
      <c r="Z19" s="194">
        <v>0</v>
      </c>
      <c r="AA19" s="194">
        <f>+'A1'!M19+'A2'!Z19+'A3'!Q19+'A3'!Y19+'A3'!Z19</f>
        <v>212.75923271675697</v>
      </c>
      <c r="AB19" s="147"/>
    </row>
    <row r="20" spans="2:28" s="89" customFormat="1" ht="17.100000000000001" customHeight="1">
      <c r="B20" s="77"/>
      <c r="C20" s="26" t="s">
        <v>42</v>
      </c>
      <c r="D20" s="194">
        <v>0</v>
      </c>
      <c r="E20" s="194">
        <v>1.8519589155</v>
      </c>
      <c r="F20" s="194">
        <v>15.736260410199998</v>
      </c>
      <c r="G20" s="194">
        <v>1.59</v>
      </c>
      <c r="H20" s="194">
        <v>2.7580952660999998</v>
      </c>
      <c r="I20" s="194">
        <v>12.297182434849999</v>
      </c>
      <c r="J20" s="194">
        <v>5.9647805553820001</v>
      </c>
      <c r="K20" s="194">
        <v>0.10816728</v>
      </c>
      <c r="L20" s="194">
        <v>4.4479329976999997</v>
      </c>
      <c r="M20" s="194"/>
      <c r="N20" s="194">
        <v>1.5729550593199999</v>
      </c>
      <c r="O20" s="194">
        <v>1.3492193803770001</v>
      </c>
      <c r="P20" s="194">
        <v>15.736162986445002</v>
      </c>
      <c r="Q20" s="194">
        <f t="shared" si="0"/>
        <v>63.412715285874008</v>
      </c>
      <c r="R20" s="194">
        <v>0</v>
      </c>
      <c r="S20" s="194">
        <v>0</v>
      </c>
      <c r="T20" s="194">
        <v>0</v>
      </c>
      <c r="U20" s="194">
        <v>0</v>
      </c>
      <c r="V20" s="194">
        <v>0</v>
      </c>
      <c r="W20" s="194">
        <v>0</v>
      </c>
      <c r="X20" s="194">
        <v>0</v>
      </c>
      <c r="Y20" s="194">
        <f t="shared" si="1"/>
        <v>0</v>
      </c>
      <c r="Z20" s="194">
        <v>0.90217458000000006</v>
      </c>
      <c r="AA20" s="194">
        <f>+'A1'!M20+'A2'!Z20+'A3'!Q20+'A3'!Y20+'A3'!Z20</f>
        <v>1693.7628962213541</v>
      </c>
      <c r="AB20" s="147"/>
    </row>
    <row r="21" spans="2:28" s="89" customFormat="1" ht="17.100000000000001" customHeight="1">
      <c r="B21" s="77"/>
      <c r="C21" s="26" t="s">
        <v>68</v>
      </c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>
        <f t="shared" si="0"/>
        <v>0</v>
      </c>
      <c r="R21" s="194"/>
      <c r="S21" s="194"/>
      <c r="T21" s="194"/>
      <c r="U21" s="194"/>
      <c r="V21" s="194"/>
      <c r="W21" s="194"/>
      <c r="X21" s="194"/>
      <c r="Y21" s="194">
        <f t="shared" si="1"/>
        <v>0</v>
      </c>
      <c r="Z21" s="194"/>
      <c r="AA21" s="194">
        <f>+'A1'!M21+'A2'!Z21+'A3'!Q21+'A3'!Y21+'A3'!Z21</f>
        <v>0</v>
      </c>
      <c r="AB21" s="147"/>
    </row>
    <row r="22" spans="2:28" s="91" customFormat="1" ht="24.95" customHeight="1">
      <c r="B22" s="78"/>
      <c r="C22" s="27" t="s">
        <v>11</v>
      </c>
      <c r="D22" s="196">
        <v>1.2460201572779999</v>
      </c>
      <c r="E22" s="196">
        <v>3.3226124691400001</v>
      </c>
      <c r="F22" s="196">
        <v>22.412560450409998</v>
      </c>
      <c r="G22" s="196">
        <v>11.142528576311999</v>
      </c>
      <c r="H22" s="196">
        <v>5.234301555099</v>
      </c>
      <c r="I22" s="196">
        <v>45.923356828699013</v>
      </c>
      <c r="J22" s="196">
        <v>217.265623160594</v>
      </c>
      <c r="K22" s="196">
        <v>5.8893075497069995</v>
      </c>
      <c r="L22" s="196">
        <v>45.229898299229994</v>
      </c>
      <c r="M22" s="196"/>
      <c r="N22" s="196">
        <v>7.8697692002280011</v>
      </c>
      <c r="O22" s="196">
        <v>0</v>
      </c>
      <c r="P22" s="196">
        <v>91.747008160347974</v>
      </c>
      <c r="Q22" s="196">
        <f t="shared" si="0"/>
        <v>457.28298640704497</v>
      </c>
      <c r="R22" s="196">
        <v>0</v>
      </c>
      <c r="S22" s="196">
        <v>0</v>
      </c>
      <c r="T22" s="196">
        <v>0</v>
      </c>
      <c r="U22" s="196">
        <v>0</v>
      </c>
      <c r="V22" s="196">
        <v>0</v>
      </c>
      <c r="W22" s="196">
        <v>0</v>
      </c>
      <c r="X22" s="196">
        <v>0.29762333599999991</v>
      </c>
      <c r="Y22" s="196">
        <f t="shared" si="1"/>
        <v>0.29762333599999991</v>
      </c>
      <c r="Z22" s="196">
        <v>11.706256883550001</v>
      </c>
      <c r="AA22" s="196">
        <f>+'A1'!M22+'A2'!Z22+'A3'!Q22+'A3'!Y22+'A3'!Z22</f>
        <v>26823.209040810561</v>
      </c>
      <c r="AB22" s="146"/>
    </row>
    <row r="23" spans="2:28" s="92" customFormat="1" ht="17.100000000000001" customHeight="1">
      <c r="B23" s="80"/>
      <c r="C23" s="24" t="s">
        <v>46</v>
      </c>
      <c r="D23" s="194">
        <v>0.172248157278</v>
      </c>
      <c r="E23" s="194">
        <v>3.3034516891400001</v>
      </c>
      <c r="F23" s="194">
        <v>21.941858450409999</v>
      </c>
      <c r="G23" s="194">
        <v>11.029209576311999</v>
      </c>
      <c r="H23" s="194">
        <v>4.4891583950990004</v>
      </c>
      <c r="I23" s="194">
        <v>40.826793088699013</v>
      </c>
      <c r="J23" s="194">
        <v>3.6215006405939993</v>
      </c>
      <c r="K23" s="194">
        <v>5.6329731097069997</v>
      </c>
      <c r="L23" s="194">
        <v>45.159138299229994</v>
      </c>
      <c r="M23" s="194"/>
      <c r="N23" s="194">
        <v>7.740230610228001</v>
      </c>
      <c r="O23" s="194">
        <v>0</v>
      </c>
      <c r="P23" s="194">
        <v>78.294914280347982</v>
      </c>
      <c r="Q23" s="194">
        <f t="shared" si="0"/>
        <v>222.21147629704495</v>
      </c>
      <c r="R23" s="194">
        <v>0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0.29762333599999991</v>
      </c>
      <c r="Y23" s="194">
        <f t="shared" si="1"/>
        <v>0.29762333599999991</v>
      </c>
      <c r="Z23" s="194">
        <v>10.920303773550001</v>
      </c>
      <c r="AA23" s="196">
        <f>+'A1'!M23+'A2'!Z23+'A3'!Q23+'A3'!Y23+'A3'!Z23</f>
        <v>25541.780649674281</v>
      </c>
      <c r="AB23" s="148"/>
    </row>
    <row r="24" spans="2:28" s="89" customFormat="1" ht="17.100000000000001" customHeight="1">
      <c r="B24" s="77"/>
      <c r="C24" s="24" t="s">
        <v>47</v>
      </c>
      <c r="D24" s="194">
        <v>1.0737719999999999</v>
      </c>
      <c r="E24" s="194">
        <v>1.9160779999999999E-2</v>
      </c>
      <c r="F24" s="194">
        <v>0.47070200000000001</v>
      </c>
      <c r="G24" s="194">
        <v>0.113319</v>
      </c>
      <c r="H24" s="194">
        <v>0.74514316000000003</v>
      </c>
      <c r="I24" s="194">
        <v>5.0965637399999988</v>
      </c>
      <c r="J24" s="194">
        <v>213.64412252</v>
      </c>
      <c r="K24" s="194">
        <v>0.25633444</v>
      </c>
      <c r="L24" s="194">
        <v>7.0760000000000003E-2</v>
      </c>
      <c r="M24" s="194"/>
      <c r="N24" s="194">
        <v>0.12953859000000001</v>
      </c>
      <c r="O24" s="194">
        <v>0</v>
      </c>
      <c r="P24" s="194">
        <v>13.45209388</v>
      </c>
      <c r="Q24" s="194">
        <f t="shared" si="0"/>
        <v>235.07151011000002</v>
      </c>
      <c r="R24" s="194">
        <v>0</v>
      </c>
      <c r="S24" s="194">
        <v>0</v>
      </c>
      <c r="T24" s="194">
        <v>0</v>
      </c>
      <c r="U24" s="194">
        <v>0</v>
      </c>
      <c r="V24" s="194">
        <v>0</v>
      </c>
      <c r="W24" s="194">
        <v>0</v>
      </c>
      <c r="X24" s="194">
        <v>0</v>
      </c>
      <c r="Y24" s="194">
        <f t="shared" si="1"/>
        <v>0</v>
      </c>
      <c r="Z24" s="194">
        <v>0.78595311000000001</v>
      </c>
      <c r="AA24" s="196">
        <f>+'A1'!M24+'A2'!Z24+'A3'!Q24+'A3'!Y24+'A3'!Z24</f>
        <v>1281.4283911362852</v>
      </c>
      <c r="AB24" s="147"/>
    </row>
    <row r="25" spans="2:28" s="91" customFormat="1" ht="30" customHeight="1">
      <c r="B25" s="81"/>
      <c r="C25" s="27" t="s">
        <v>43</v>
      </c>
      <c r="D25" s="196">
        <f t="shared" ref="D25:J25" si="2">+SUM(D22,D13,D10)</f>
        <v>29.732022150310367</v>
      </c>
      <c r="E25" s="196">
        <f t="shared" si="2"/>
        <v>170.21152511196868</v>
      </c>
      <c r="F25" s="196">
        <f t="shared" si="2"/>
        <v>602.30989127091345</v>
      </c>
      <c r="G25" s="196">
        <f t="shared" si="2"/>
        <v>49.445312051816245</v>
      </c>
      <c r="H25" s="196">
        <f t="shared" si="2"/>
        <v>120.52416214280747</v>
      </c>
      <c r="I25" s="196">
        <f t="shared" si="2"/>
        <v>766.62095850942671</v>
      </c>
      <c r="J25" s="196">
        <f t="shared" si="2"/>
        <v>338.57864524922934</v>
      </c>
      <c r="K25" s="196">
        <f t="shared" ref="K25:Z25" si="3">+SUM(K22,K13,K10)</f>
        <v>920.82543128393297</v>
      </c>
      <c r="L25" s="196">
        <f t="shared" si="3"/>
        <v>274.85217363410203</v>
      </c>
      <c r="M25" s="196">
        <f t="shared" si="3"/>
        <v>0</v>
      </c>
      <c r="N25" s="196">
        <f t="shared" si="3"/>
        <v>95.522154818740034</v>
      </c>
      <c r="O25" s="196">
        <f t="shared" si="3"/>
        <v>2.049819869337</v>
      </c>
      <c r="P25" s="196">
        <f t="shared" si="3"/>
        <v>916.45566064350214</v>
      </c>
      <c r="Q25" s="196">
        <f t="shared" si="0"/>
        <v>4287.1277567360867</v>
      </c>
      <c r="R25" s="196">
        <f t="shared" si="3"/>
        <v>0</v>
      </c>
      <c r="S25" s="196">
        <f t="shared" si="3"/>
        <v>0</v>
      </c>
      <c r="T25" s="196">
        <f t="shared" si="3"/>
        <v>0</v>
      </c>
      <c r="U25" s="196">
        <f t="shared" si="3"/>
        <v>0</v>
      </c>
      <c r="V25" s="196">
        <f>+SUM(V22,V13,V10)</f>
        <v>0</v>
      </c>
      <c r="W25" s="196">
        <f t="shared" si="3"/>
        <v>0</v>
      </c>
      <c r="X25" s="196">
        <f t="shared" si="3"/>
        <v>0.71422129599999984</v>
      </c>
      <c r="Y25" s="196">
        <f t="shared" si="1"/>
        <v>0.71422129599999984</v>
      </c>
      <c r="Z25" s="196">
        <f t="shared" si="3"/>
        <v>573.40540187770546</v>
      </c>
      <c r="AA25" s="196">
        <f>+'A1'!M25+'A2'!Z25+'A3'!Q25+'A3'!Y25+'A3'!Z25</f>
        <v>64751.910896088863</v>
      </c>
      <c r="AB25" s="146"/>
    </row>
    <row r="26" spans="2:28" s="92" customFormat="1" ht="17.100000000000001" customHeight="1">
      <c r="B26" s="80"/>
      <c r="C26" s="28" t="s">
        <v>91</v>
      </c>
      <c r="D26" s="197">
        <v>0</v>
      </c>
      <c r="E26" s="197">
        <v>0</v>
      </c>
      <c r="F26" s="197">
        <v>0</v>
      </c>
      <c r="G26" s="197">
        <v>0</v>
      </c>
      <c r="H26" s="197">
        <v>0</v>
      </c>
      <c r="I26" s="197">
        <v>0</v>
      </c>
      <c r="J26" s="197">
        <v>0</v>
      </c>
      <c r="K26" s="197">
        <v>0</v>
      </c>
      <c r="L26" s="197">
        <v>0</v>
      </c>
      <c r="M26" s="197"/>
      <c r="N26" s="197">
        <v>0</v>
      </c>
      <c r="O26" s="197">
        <v>0</v>
      </c>
      <c r="P26" s="197">
        <v>0</v>
      </c>
      <c r="Q26" s="197">
        <f t="shared" si="0"/>
        <v>0</v>
      </c>
      <c r="R26" s="197">
        <v>0</v>
      </c>
      <c r="S26" s="197">
        <v>0</v>
      </c>
      <c r="T26" s="197">
        <v>0</v>
      </c>
      <c r="U26" s="197">
        <v>0</v>
      </c>
      <c r="V26" s="197">
        <v>0</v>
      </c>
      <c r="W26" s="197">
        <v>0</v>
      </c>
      <c r="X26" s="197">
        <v>0</v>
      </c>
      <c r="Y26" s="197">
        <f t="shared" si="1"/>
        <v>0</v>
      </c>
      <c r="Z26" s="197">
        <v>0</v>
      </c>
      <c r="AA26" s="206">
        <f>+'A1'!M26+'A2'!Z26+'A3'!Q26+'A3'!Y26+'A3'!Z26</f>
        <v>0</v>
      </c>
      <c r="AB26" s="148"/>
    </row>
    <row r="27" spans="2:28" s="92" customFormat="1" ht="16.5" customHeight="1">
      <c r="B27" s="80"/>
      <c r="C27" s="28" t="s">
        <v>92</v>
      </c>
      <c r="D27" s="197">
        <v>0</v>
      </c>
      <c r="E27" s="197">
        <v>0</v>
      </c>
      <c r="F27" s="197">
        <v>0</v>
      </c>
      <c r="G27" s="197">
        <v>0</v>
      </c>
      <c r="H27" s="197">
        <v>0</v>
      </c>
      <c r="I27" s="197">
        <v>0</v>
      </c>
      <c r="J27" s="197">
        <v>0</v>
      </c>
      <c r="K27" s="197">
        <v>0</v>
      </c>
      <c r="L27" s="197">
        <v>0</v>
      </c>
      <c r="M27" s="197"/>
      <c r="N27" s="197">
        <v>0</v>
      </c>
      <c r="O27" s="197">
        <v>0</v>
      </c>
      <c r="P27" s="197">
        <v>0</v>
      </c>
      <c r="Q27" s="197">
        <f t="shared" si="0"/>
        <v>0</v>
      </c>
      <c r="R27" s="197">
        <v>0</v>
      </c>
      <c r="S27" s="197">
        <v>0</v>
      </c>
      <c r="T27" s="197">
        <v>0</v>
      </c>
      <c r="U27" s="197">
        <v>0</v>
      </c>
      <c r="V27" s="197">
        <v>0</v>
      </c>
      <c r="W27" s="197">
        <v>0</v>
      </c>
      <c r="X27" s="197">
        <v>0</v>
      </c>
      <c r="Y27" s="197">
        <f t="shared" si="1"/>
        <v>0</v>
      </c>
      <c r="Z27" s="197">
        <v>0</v>
      </c>
      <c r="AA27" s="206">
        <f>+'A1'!M27+'A2'!Z27+'A3'!Q27+'A3'!Y27+'A3'!Z27</f>
        <v>0</v>
      </c>
      <c r="AB27" s="148"/>
    </row>
    <row r="28" spans="2:28" s="92" customFormat="1" ht="17.100000000000001" customHeight="1">
      <c r="B28" s="82"/>
      <c r="C28" s="29" t="s">
        <v>73</v>
      </c>
      <c r="D28" s="197">
        <v>0.16305487869999999</v>
      </c>
      <c r="E28" s="197">
        <v>0.99656733437</v>
      </c>
      <c r="F28" s="197">
        <v>9.2224707291990011</v>
      </c>
      <c r="G28" s="197">
        <v>0</v>
      </c>
      <c r="H28" s="197">
        <v>1.0466147016999998</v>
      </c>
      <c r="I28" s="197">
        <v>21.009293195206002</v>
      </c>
      <c r="J28" s="197">
        <v>0.11256676</v>
      </c>
      <c r="K28" s="197">
        <v>0.30007858384000008</v>
      </c>
      <c r="L28" s="197">
        <v>0.68360990283599998</v>
      </c>
      <c r="M28" s="197"/>
      <c r="N28" s="197">
        <v>0.64547111190099993</v>
      </c>
      <c r="O28" s="197">
        <v>0</v>
      </c>
      <c r="P28" s="197">
        <v>1.8769846733560036</v>
      </c>
      <c r="Q28" s="197">
        <f t="shared" si="0"/>
        <v>36.056711871108007</v>
      </c>
      <c r="R28" s="197">
        <v>0</v>
      </c>
      <c r="S28" s="197">
        <v>0</v>
      </c>
      <c r="T28" s="197">
        <v>0</v>
      </c>
      <c r="U28" s="197">
        <v>0</v>
      </c>
      <c r="V28" s="197">
        <v>0</v>
      </c>
      <c r="W28" s="197">
        <v>0</v>
      </c>
      <c r="X28" s="197">
        <v>0.29762333599999991</v>
      </c>
      <c r="Y28" s="197">
        <f t="shared" si="1"/>
        <v>0.29762333599999991</v>
      </c>
      <c r="Z28" s="197">
        <v>10.552000564890001</v>
      </c>
      <c r="AA28" s="206">
        <f>+'A1'!M28+'A2'!Z28+'A3'!Q28+'A3'!Y28+'A3'!Z28</f>
        <v>5636.5604707770808</v>
      </c>
      <c r="AB28" s="148"/>
    </row>
    <row r="29" spans="2:28" s="92" customFormat="1" ht="17.100000000000001" customHeight="1">
      <c r="B29" s="82"/>
      <c r="C29" s="29" t="s">
        <v>97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6">
        <v>198.47577306885032</v>
      </c>
      <c r="AB29" s="148"/>
    </row>
    <row r="30" spans="2:28" s="91" customFormat="1" ht="30" customHeight="1">
      <c r="B30" s="83"/>
      <c r="C30" s="30" t="s">
        <v>70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46"/>
    </row>
    <row r="31" spans="2:28" s="89" customFormat="1" ht="17.100000000000001" customHeight="1">
      <c r="B31" s="75"/>
      <c r="C31" s="23" t="s">
        <v>9</v>
      </c>
      <c r="D31" s="194">
        <v>6.2023780500000001</v>
      </c>
      <c r="E31" s="194">
        <v>50.924843670000001</v>
      </c>
      <c r="F31" s="194">
        <v>4.5645708300000001</v>
      </c>
      <c r="G31" s="194">
        <v>0</v>
      </c>
      <c r="H31" s="194">
        <v>0</v>
      </c>
      <c r="I31" s="194">
        <v>10.810160010000001</v>
      </c>
      <c r="J31" s="194">
        <v>2.8561503000000004</v>
      </c>
      <c r="K31" s="194">
        <v>13.33748415</v>
      </c>
      <c r="L31" s="194">
        <v>1.0549839299999999</v>
      </c>
      <c r="M31" s="194"/>
      <c r="N31" s="194">
        <v>1.7463620099999999</v>
      </c>
      <c r="O31" s="194">
        <v>0</v>
      </c>
      <c r="P31" s="194">
        <v>0.80520252000000003</v>
      </c>
      <c r="Q31" s="194">
        <f t="shared" si="0"/>
        <v>92.302135469999996</v>
      </c>
      <c r="R31" s="194">
        <v>44.431368999999997</v>
      </c>
      <c r="S31" s="194">
        <v>0</v>
      </c>
      <c r="T31" s="194">
        <v>11.868031040542432</v>
      </c>
      <c r="U31" s="194">
        <v>0.40217142</v>
      </c>
      <c r="V31" s="194">
        <v>0</v>
      </c>
      <c r="W31" s="194">
        <v>0</v>
      </c>
      <c r="X31" s="194">
        <v>30.54386277368836</v>
      </c>
      <c r="Y31" s="194">
        <f t="shared" si="1"/>
        <v>87.2454342342308</v>
      </c>
      <c r="Z31" s="194">
        <v>12.59567856836</v>
      </c>
      <c r="AA31" s="196">
        <f>+'A1'!M30+'A2'!Z30+'A3'!Q31+'A3'!Y31+'A3'!Z31</f>
        <v>3960.2273133089498</v>
      </c>
      <c r="AB31" s="147"/>
    </row>
    <row r="32" spans="2:28" s="89" customFormat="1" ht="17.100000000000001" customHeight="1">
      <c r="B32" s="77"/>
      <c r="C32" s="24" t="s">
        <v>46</v>
      </c>
      <c r="D32" s="194">
        <v>0</v>
      </c>
      <c r="E32" s="194">
        <v>0</v>
      </c>
      <c r="F32" s="194">
        <v>0</v>
      </c>
      <c r="G32" s="194">
        <v>0</v>
      </c>
      <c r="H32" s="194">
        <v>0</v>
      </c>
      <c r="I32" s="194">
        <v>0</v>
      </c>
      <c r="J32" s="194">
        <v>0</v>
      </c>
      <c r="K32" s="194">
        <v>0</v>
      </c>
      <c r="L32" s="194">
        <v>0</v>
      </c>
      <c r="M32" s="194"/>
      <c r="N32" s="194">
        <v>0</v>
      </c>
      <c r="O32" s="194">
        <v>0</v>
      </c>
      <c r="P32" s="194">
        <v>0</v>
      </c>
      <c r="Q32" s="194">
        <f t="shared" si="0"/>
        <v>0</v>
      </c>
      <c r="R32" s="194">
        <v>0</v>
      </c>
      <c r="S32" s="194">
        <v>0</v>
      </c>
      <c r="T32" s="194">
        <v>0</v>
      </c>
      <c r="U32" s="194">
        <v>0</v>
      </c>
      <c r="V32" s="194">
        <v>0</v>
      </c>
      <c r="W32" s="194">
        <v>0</v>
      </c>
      <c r="X32" s="194">
        <v>0</v>
      </c>
      <c r="Y32" s="194">
        <f t="shared" si="1"/>
        <v>0</v>
      </c>
      <c r="Z32" s="194">
        <v>0</v>
      </c>
      <c r="AA32" s="196">
        <f>+'A1'!M31+'A2'!Z31+'A3'!Q32+'A3'!Y32+'A3'!Z32</f>
        <v>40.46471512103151</v>
      </c>
      <c r="AB32" s="147"/>
    </row>
    <row r="33" spans="2:28" s="89" customFormat="1" ht="17.100000000000001" customHeight="1">
      <c r="B33" s="77"/>
      <c r="C33" s="24" t="s">
        <v>47</v>
      </c>
      <c r="D33" s="194">
        <v>6.2023780500000001</v>
      </c>
      <c r="E33" s="194">
        <v>50.924843670000001</v>
      </c>
      <c r="F33" s="194">
        <v>4.5645708300000001</v>
      </c>
      <c r="G33" s="194">
        <v>0</v>
      </c>
      <c r="H33" s="194">
        <v>0</v>
      </c>
      <c r="I33" s="194">
        <v>10.810160010000001</v>
      </c>
      <c r="J33" s="194">
        <v>2.8561503000000004</v>
      </c>
      <c r="K33" s="194">
        <v>13.33748415</v>
      </c>
      <c r="L33" s="194">
        <v>1.0549839299999999</v>
      </c>
      <c r="M33" s="194"/>
      <c r="N33" s="194">
        <v>1.7463620099999999</v>
      </c>
      <c r="O33" s="194">
        <v>0</v>
      </c>
      <c r="P33" s="194">
        <v>0.80520252000000003</v>
      </c>
      <c r="Q33" s="194">
        <f t="shared" si="0"/>
        <v>92.302135469999996</v>
      </c>
      <c r="R33" s="194">
        <v>44.431368999999997</v>
      </c>
      <c r="S33" s="194">
        <v>0</v>
      </c>
      <c r="T33" s="194">
        <v>11.868031040542432</v>
      </c>
      <c r="U33" s="194">
        <v>0.40217142</v>
      </c>
      <c r="V33" s="194">
        <v>0</v>
      </c>
      <c r="W33" s="194">
        <v>0</v>
      </c>
      <c r="X33" s="194">
        <v>30.54386277368836</v>
      </c>
      <c r="Y33" s="194">
        <f t="shared" si="1"/>
        <v>87.2454342342308</v>
      </c>
      <c r="Z33" s="194">
        <v>12.59567856836</v>
      </c>
      <c r="AA33" s="196">
        <f>+'A1'!M32+'A2'!Z32+'A3'!Q33+'A3'!Y33+'A3'!Z33</f>
        <v>3919.7625981879182</v>
      </c>
      <c r="AB33" s="147"/>
    </row>
    <row r="34" spans="2:28" s="89" customFormat="1" ht="30" customHeight="1">
      <c r="B34" s="75"/>
      <c r="C34" s="23" t="s">
        <v>10</v>
      </c>
      <c r="D34" s="194">
        <v>0</v>
      </c>
      <c r="E34" s="194">
        <v>0</v>
      </c>
      <c r="F34" s="194">
        <v>0</v>
      </c>
      <c r="G34" s="194">
        <v>0</v>
      </c>
      <c r="H34" s="194">
        <v>0</v>
      </c>
      <c r="I34" s="194">
        <v>0</v>
      </c>
      <c r="J34" s="194">
        <v>0</v>
      </c>
      <c r="K34" s="194">
        <v>0</v>
      </c>
      <c r="L34" s="194">
        <v>0</v>
      </c>
      <c r="M34" s="194"/>
      <c r="N34" s="194">
        <v>0</v>
      </c>
      <c r="O34" s="194">
        <v>0</v>
      </c>
      <c r="P34" s="194">
        <v>0</v>
      </c>
      <c r="Q34" s="194">
        <f t="shared" si="0"/>
        <v>0</v>
      </c>
      <c r="R34" s="194">
        <v>0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f t="shared" si="1"/>
        <v>0</v>
      </c>
      <c r="Z34" s="194">
        <v>0</v>
      </c>
      <c r="AA34" s="196">
        <f>+'A1'!M33+'A2'!Z33+'A3'!Q34+'A3'!Y34+'A3'!Z34</f>
        <v>4462.0239212140177</v>
      </c>
      <c r="AB34" s="147"/>
    </row>
    <row r="35" spans="2:28" s="89" customFormat="1" ht="17.100000000000001" customHeight="1">
      <c r="B35" s="75"/>
      <c r="C35" s="24" t="s">
        <v>46</v>
      </c>
      <c r="D35" s="194">
        <v>0</v>
      </c>
      <c r="E35" s="194">
        <v>0</v>
      </c>
      <c r="F35" s="194">
        <v>0</v>
      </c>
      <c r="G35" s="194">
        <v>0</v>
      </c>
      <c r="H35" s="194">
        <v>0</v>
      </c>
      <c r="I35" s="194">
        <v>0</v>
      </c>
      <c r="J35" s="194">
        <v>0</v>
      </c>
      <c r="K35" s="194">
        <v>0</v>
      </c>
      <c r="L35" s="194">
        <v>0</v>
      </c>
      <c r="M35" s="194"/>
      <c r="N35" s="194">
        <v>0</v>
      </c>
      <c r="O35" s="194">
        <v>0</v>
      </c>
      <c r="P35" s="194">
        <v>0</v>
      </c>
      <c r="Q35" s="194">
        <f t="shared" si="0"/>
        <v>0</v>
      </c>
      <c r="R35" s="194">
        <v>0</v>
      </c>
      <c r="S35" s="194">
        <v>0</v>
      </c>
      <c r="T35" s="194">
        <v>0</v>
      </c>
      <c r="U35" s="194">
        <v>0</v>
      </c>
      <c r="V35" s="194">
        <v>0</v>
      </c>
      <c r="W35" s="194">
        <v>0</v>
      </c>
      <c r="X35" s="194">
        <v>0</v>
      </c>
      <c r="Y35" s="194">
        <f t="shared" si="1"/>
        <v>0</v>
      </c>
      <c r="Z35" s="194">
        <v>0</v>
      </c>
      <c r="AA35" s="196">
        <f>+'A1'!M34+'A2'!Z34+'A3'!Q35+'A3'!Y35+'A3'!Z35</f>
        <v>4448.8424877330181</v>
      </c>
      <c r="AB35" s="147"/>
    </row>
    <row r="36" spans="2:28" s="89" customFormat="1" ht="17.100000000000001" customHeight="1">
      <c r="B36" s="75"/>
      <c r="C36" s="24" t="s">
        <v>47</v>
      </c>
      <c r="D36" s="194">
        <v>0</v>
      </c>
      <c r="E36" s="194">
        <v>0</v>
      </c>
      <c r="F36" s="194">
        <v>0</v>
      </c>
      <c r="G36" s="194">
        <v>0</v>
      </c>
      <c r="H36" s="194">
        <v>0</v>
      </c>
      <c r="I36" s="194">
        <v>0</v>
      </c>
      <c r="J36" s="194">
        <v>0</v>
      </c>
      <c r="K36" s="194">
        <v>0</v>
      </c>
      <c r="L36" s="194">
        <v>0</v>
      </c>
      <c r="M36" s="194"/>
      <c r="N36" s="194">
        <v>0</v>
      </c>
      <c r="O36" s="194">
        <v>0</v>
      </c>
      <c r="P36" s="194">
        <v>0</v>
      </c>
      <c r="Q36" s="194">
        <f t="shared" si="0"/>
        <v>0</v>
      </c>
      <c r="R36" s="194">
        <v>0</v>
      </c>
      <c r="S36" s="194">
        <v>0</v>
      </c>
      <c r="T36" s="194">
        <v>0</v>
      </c>
      <c r="U36" s="194">
        <v>0</v>
      </c>
      <c r="V36" s="194">
        <v>0</v>
      </c>
      <c r="W36" s="194">
        <v>0</v>
      </c>
      <c r="X36" s="194">
        <v>0</v>
      </c>
      <c r="Y36" s="194">
        <f t="shared" si="1"/>
        <v>0</v>
      </c>
      <c r="Z36" s="194">
        <v>0</v>
      </c>
      <c r="AA36" s="196">
        <f>+'A1'!M35+'A2'!Z35+'A3'!Q36+'A3'!Y36+'A3'!Z36</f>
        <v>13.181433480999997</v>
      </c>
      <c r="AB36" s="147"/>
    </row>
    <row r="37" spans="2:28" s="91" customFormat="1" ht="30" customHeight="1">
      <c r="B37" s="78"/>
      <c r="C37" s="25" t="s">
        <v>63</v>
      </c>
      <c r="D37" s="196">
        <v>0</v>
      </c>
      <c r="E37" s="196">
        <v>0</v>
      </c>
      <c r="F37" s="196">
        <v>0</v>
      </c>
      <c r="G37" s="196">
        <v>0</v>
      </c>
      <c r="H37" s="196">
        <v>0</v>
      </c>
      <c r="I37" s="196">
        <v>0</v>
      </c>
      <c r="J37" s="196">
        <v>0</v>
      </c>
      <c r="K37" s="196">
        <v>0</v>
      </c>
      <c r="L37" s="196">
        <v>0</v>
      </c>
      <c r="M37" s="196"/>
      <c r="N37" s="196">
        <v>0</v>
      </c>
      <c r="O37" s="196">
        <v>0</v>
      </c>
      <c r="P37" s="196">
        <v>0</v>
      </c>
      <c r="Q37" s="196">
        <f t="shared" si="0"/>
        <v>0</v>
      </c>
      <c r="R37" s="196">
        <v>0</v>
      </c>
      <c r="S37" s="196">
        <v>0</v>
      </c>
      <c r="T37" s="196">
        <v>0</v>
      </c>
      <c r="U37" s="196">
        <v>0</v>
      </c>
      <c r="V37" s="196">
        <v>0</v>
      </c>
      <c r="W37" s="196">
        <v>0</v>
      </c>
      <c r="X37" s="196">
        <v>0</v>
      </c>
      <c r="Y37" s="196">
        <f t="shared" si="1"/>
        <v>0</v>
      </c>
      <c r="Z37" s="196">
        <v>0</v>
      </c>
      <c r="AA37" s="196">
        <f>+'A1'!M36+'A2'!Z36+'A3'!Q37+'A3'!Y37+'A3'!Z37</f>
        <v>11.019306480999999</v>
      </c>
      <c r="AB37" s="146"/>
    </row>
    <row r="38" spans="2:28" s="89" customFormat="1" ht="17.100000000000001" customHeight="1">
      <c r="B38" s="77"/>
      <c r="C38" s="24" t="s">
        <v>51</v>
      </c>
      <c r="D38" s="194">
        <v>0</v>
      </c>
      <c r="E38" s="194">
        <v>0</v>
      </c>
      <c r="F38" s="194">
        <v>0</v>
      </c>
      <c r="G38" s="194">
        <v>0</v>
      </c>
      <c r="H38" s="194">
        <v>0</v>
      </c>
      <c r="I38" s="194">
        <v>0</v>
      </c>
      <c r="J38" s="194">
        <v>0</v>
      </c>
      <c r="K38" s="194">
        <v>0</v>
      </c>
      <c r="L38" s="194">
        <v>0</v>
      </c>
      <c r="M38" s="194">
        <v>0</v>
      </c>
      <c r="N38" s="194">
        <v>0</v>
      </c>
      <c r="O38" s="194">
        <v>0</v>
      </c>
      <c r="P38" s="194">
        <v>0</v>
      </c>
      <c r="Q38" s="194">
        <f t="shared" si="0"/>
        <v>0</v>
      </c>
      <c r="R38" s="194">
        <v>0</v>
      </c>
      <c r="S38" s="194">
        <v>0</v>
      </c>
      <c r="T38" s="194">
        <v>0</v>
      </c>
      <c r="U38" s="194">
        <v>0</v>
      </c>
      <c r="V38" s="194">
        <v>0</v>
      </c>
      <c r="W38" s="194">
        <v>0</v>
      </c>
      <c r="X38" s="194">
        <v>0</v>
      </c>
      <c r="Y38" s="194">
        <f t="shared" si="1"/>
        <v>0</v>
      </c>
      <c r="Z38" s="194">
        <v>0</v>
      </c>
      <c r="AA38" s="194">
        <f>+'A1'!M37+'A2'!Z37+'A3'!Q38+'A3'!Y38+'A3'!Z38</f>
        <v>4408.1899572558523</v>
      </c>
      <c r="AB38" s="147"/>
    </row>
    <row r="39" spans="2:28" s="89" customFormat="1" ht="17.100000000000001" customHeight="1">
      <c r="B39" s="77"/>
      <c r="C39" s="24" t="s">
        <v>78</v>
      </c>
      <c r="D39" s="194">
        <v>0</v>
      </c>
      <c r="E39" s="194">
        <v>0</v>
      </c>
      <c r="F39" s="194">
        <v>0</v>
      </c>
      <c r="G39" s="194">
        <v>0</v>
      </c>
      <c r="H39" s="194">
        <v>0</v>
      </c>
      <c r="I39" s="194">
        <v>0</v>
      </c>
      <c r="J39" s="194">
        <v>0</v>
      </c>
      <c r="K39" s="194">
        <v>0</v>
      </c>
      <c r="L39" s="194">
        <v>0</v>
      </c>
      <c r="M39" s="194"/>
      <c r="N39" s="194">
        <v>0</v>
      </c>
      <c r="O39" s="194">
        <v>0</v>
      </c>
      <c r="P39" s="194">
        <v>0</v>
      </c>
      <c r="Q39" s="194">
        <f t="shared" si="0"/>
        <v>0</v>
      </c>
      <c r="R39" s="194">
        <v>0</v>
      </c>
      <c r="S39" s="194">
        <v>0</v>
      </c>
      <c r="T39" s="194">
        <v>0</v>
      </c>
      <c r="U39" s="194">
        <v>0</v>
      </c>
      <c r="V39" s="194">
        <v>0</v>
      </c>
      <c r="W39" s="194">
        <v>0</v>
      </c>
      <c r="X39" s="194">
        <v>0</v>
      </c>
      <c r="Y39" s="194">
        <f t="shared" si="1"/>
        <v>0</v>
      </c>
      <c r="Z39" s="194">
        <v>0</v>
      </c>
      <c r="AA39" s="194">
        <f>+'A1'!M38+'A2'!Z38+'A3'!Q39+'A3'!Y39+'A3'!Z39</f>
        <v>1.61173243</v>
      </c>
      <c r="AB39" s="147"/>
    </row>
    <row r="40" spans="2:28" s="89" customFormat="1" ht="17.100000000000001" customHeight="1">
      <c r="B40" s="77"/>
      <c r="C40" s="24" t="s">
        <v>64</v>
      </c>
      <c r="D40" s="194">
        <v>0</v>
      </c>
      <c r="E40" s="194">
        <v>0</v>
      </c>
      <c r="F40" s="194">
        <v>0</v>
      </c>
      <c r="G40" s="194">
        <v>0</v>
      </c>
      <c r="H40" s="194">
        <v>0</v>
      </c>
      <c r="I40" s="194">
        <v>0</v>
      </c>
      <c r="J40" s="194">
        <v>0</v>
      </c>
      <c r="K40" s="194">
        <v>0</v>
      </c>
      <c r="L40" s="194">
        <v>0</v>
      </c>
      <c r="M40" s="194"/>
      <c r="N40" s="194">
        <v>0</v>
      </c>
      <c r="O40" s="194">
        <v>0</v>
      </c>
      <c r="P40" s="194">
        <v>0</v>
      </c>
      <c r="Q40" s="194">
        <f t="shared" si="0"/>
        <v>0</v>
      </c>
      <c r="R40" s="194">
        <v>0</v>
      </c>
      <c r="S40" s="194">
        <v>0</v>
      </c>
      <c r="T40" s="194">
        <v>0</v>
      </c>
      <c r="U40" s="194">
        <v>0</v>
      </c>
      <c r="V40" s="194">
        <v>0</v>
      </c>
      <c r="W40" s="194">
        <v>0</v>
      </c>
      <c r="X40" s="194">
        <v>0</v>
      </c>
      <c r="Y40" s="194">
        <f t="shared" si="1"/>
        <v>0</v>
      </c>
      <c r="Z40" s="194">
        <v>0</v>
      </c>
      <c r="AA40" s="194">
        <f>+'A1'!M39+'A2'!Z39+'A3'!Q40+'A3'!Y40+'A3'!Z40</f>
        <v>0</v>
      </c>
      <c r="AB40" s="147"/>
    </row>
    <row r="41" spans="2:28" s="89" customFormat="1" ht="17.100000000000001" customHeight="1">
      <c r="B41" s="77"/>
      <c r="C41" s="26" t="s">
        <v>42</v>
      </c>
      <c r="D41" s="194">
        <v>0</v>
      </c>
      <c r="E41" s="194">
        <v>0</v>
      </c>
      <c r="F41" s="194">
        <v>0</v>
      </c>
      <c r="G41" s="194">
        <v>0</v>
      </c>
      <c r="H41" s="194">
        <v>0</v>
      </c>
      <c r="I41" s="194">
        <v>0</v>
      </c>
      <c r="J41" s="194">
        <v>0</v>
      </c>
      <c r="K41" s="194">
        <v>0</v>
      </c>
      <c r="L41" s="194">
        <v>0</v>
      </c>
      <c r="M41" s="194"/>
      <c r="N41" s="194">
        <v>0</v>
      </c>
      <c r="O41" s="194">
        <v>0</v>
      </c>
      <c r="P41" s="194">
        <v>0</v>
      </c>
      <c r="Q41" s="194">
        <f t="shared" si="0"/>
        <v>0</v>
      </c>
      <c r="R41" s="194">
        <v>0</v>
      </c>
      <c r="S41" s="194">
        <v>0</v>
      </c>
      <c r="T41" s="194">
        <v>0</v>
      </c>
      <c r="U41" s="194">
        <v>0</v>
      </c>
      <c r="V41" s="194">
        <v>0</v>
      </c>
      <c r="W41" s="194">
        <v>0</v>
      </c>
      <c r="X41" s="194">
        <v>0</v>
      </c>
      <c r="Y41" s="194">
        <f t="shared" si="1"/>
        <v>0</v>
      </c>
      <c r="Z41" s="194">
        <v>0</v>
      </c>
      <c r="AA41" s="194">
        <f>+'A1'!M40+'A2'!Z40+'A3'!Q41+'A3'!Y41+'A3'!Z41</f>
        <v>41.202925047164001</v>
      </c>
      <c r="AB41" s="147"/>
    </row>
    <row r="42" spans="2:28" s="89" customFormat="1" ht="17.100000000000001" customHeight="1">
      <c r="B42" s="77"/>
      <c r="C42" s="26" t="s">
        <v>68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>
        <f t="shared" si="0"/>
        <v>0</v>
      </c>
      <c r="R42" s="194"/>
      <c r="S42" s="194"/>
      <c r="T42" s="194"/>
      <c r="U42" s="194"/>
      <c r="V42" s="194"/>
      <c r="W42" s="194"/>
      <c r="X42" s="194"/>
      <c r="Y42" s="194">
        <f t="shared" si="1"/>
        <v>0</v>
      </c>
      <c r="Z42" s="194"/>
      <c r="AA42" s="194">
        <f>+'A1'!M41+'A2'!Z41+'A3'!Q42+'A3'!Y42+'A3'!Z42</f>
        <v>0</v>
      </c>
      <c r="AB42" s="147"/>
    </row>
    <row r="43" spans="2:28" s="91" customFormat="1" ht="24.95" customHeight="1">
      <c r="B43" s="78"/>
      <c r="C43" s="27" t="s">
        <v>11</v>
      </c>
      <c r="D43" s="196">
        <v>6.2023780500000001</v>
      </c>
      <c r="E43" s="196">
        <v>54.977445170000003</v>
      </c>
      <c r="F43" s="196">
        <v>9.0192098300000012</v>
      </c>
      <c r="G43" s="196">
        <v>4.3864670000000006</v>
      </c>
      <c r="H43" s="196">
        <v>0</v>
      </c>
      <c r="I43" s="196">
        <v>17.920478891599998</v>
      </c>
      <c r="J43" s="196">
        <v>13.979677219999999</v>
      </c>
      <c r="K43" s="196">
        <v>15.15057015</v>
      </c>
      <c r="L43" s="196">
        <v>4.7850842300000007</v>
      </c>
      <c r="M43" s="196"/>
      <c r="N43" s="196">
        <v>1.7463620099999999</v>
      </c>
      <c r="O43" s="196">
        <v>0</v>
      </c>
      <c r="P43" s="196">
        <v>265.32731651999995</v>
      </c>
      <c r="Q43" s="196">
        <f t="shared" si="0"/>
        <v>393.49498907159995</v>
      </c>
      <c r="R43" s="196">
        <v>44.431368999999997</v>
      </c>
      <c r="S43" s="196">
        <v>0</v>
      </c>
      <c r="T43" s="196">
        <v>11.868031040542432</v>
      </c>
      <c r="U43" s="196">
        <v>0.40217142</v>
      </c>
      <c r="V43" s="196">
        <v>0</v>
      </c>
      <c r="W43" s="196">
        <v>0</v>
      </c>
      <c r="X43" s="196">
        <v>30.54386277368836</v>
      </c>
      <c r="Y43" s="196">
        <f t="shared" si="1"/>
        <v>87.2454342342308</v>
      </c>
      <c r="Z43" s="196">
        <v>13.73481528836</v>
      </c>
      <c r="AA43" s="196">
        <f>+'A1'!M42+'A2'!Z42+'A3'!Q43+'A3'!Y43+'A3'!Z43</f>
        <v>14094.815526559576</v>
      </c>
      <c r="AB43" s="146"/>
    </row>
    <row r="44" spans="2:28" s="92" customFormat="1" ht="17.100000000000001" customHeight="1">
      <c r="B44" s="80"/>
      <c r="C44" s="24" t="s">
        <v>46</v>
      </c>
      <c r="D44" s="194">
        <v>6.2023780500000001</v>
      </c>
      <c r="E44" s="194">
        <v>54.955727170000003</v>
      </c>
      <c r="F44" s="194">
        <v>9.0192098300000012</v>
      </c>
      <c r="G44" s="194">
        <v>4.3864670000000006</v>
      </c>
      <c r="H44" s="194">
        <v>0</v>
      </c>
      <c r="I44" s="194">
        <v>12.2987208916</v>
      </c>
      <c r="J44" s="194">
        <v>2.8561503000000004</v>
      </c>
      <c r="K44" s="194">
        <v>15.15057015</v>
      </c>
      <c r="L44" s="194">
        <v>4.7850842300000007</v>
      </c>
      <c r="M44" s="194"/>
      <c r="N44" s="194">
        <v>1.7463620099999999</v>
      </c>
      <c r="O44" s="194">
        <v>0</v>
      </c>
      <c r="P44" s="194">
        <v>265.32731651999995</v>
      </c>
      <c r="Q44" s="194">
        <f t="shared" si="0"/>
        <v>376.72798615159996</v>
      </c>
      <c r="R44" s="194">
        <v>44.431368999999997</v>
      </c>
      <c r="S44" s="194">
        <v>0</v>
      </c>
      <c r="T44" s="194">
        <v>11.868031040542432</v>
      </c>
      <c r="U44" s="194">
        <v>0.40217142</v>
      </c>
      <c r="V44" s="194">
        <v>0</v>
      </c>
      <c r="W44" s="194">
        <v>0</v>
      </c>
      <c r="X44" s="194">
        <v>30.54386277368836</v>
      </c>
      <c r="Y44" s="194">
        <f t="shared" si="1"/>
        <v>87.2454342342308</v>
      </c>
      <c r="Z44" s="194">
        <v>13.73481528836</v>
      </c>
      <c r="AA44" s="196">
        <f>+'A1'!M43+'A2'!Z43+'A3'!Q44+'A3'!Y44+'A3'!Z44</f>
        <v>13978.647070639574</v>
      </c>
      <c r="AB44" s="148"/>
    </row>
    <row r="45" spans="2:28" s="89" customFormat="1" ht="17.100000000000001" customHeight="1">
      <c r="B45" s="77"/>
      <c r="C45" s="24" t="s">
        <v>47</v>
      </c>
      <c r="D45" s="194">
        <v>0</v>
      </c>
      <c r="E45" s="194">
        <v>2.1718000000000001E-2</v>
      </c>
      <c r="F45" s="194">
        <v>0</v>
      </c>
      <c r="G45" s="194">
        <v>0</v>
      </c>
      <c r="H45" s="194">
        <v>0</v>
      </c>
      <c r="I45" s="194">
        <v>5.6217579999999998</v>
      </c>
      <c r="J45" s="194">
        <v>11.12352692</v>
      </c>
      <c r="K45" s="194">
        <v>0</v>
      </c>
      <c r="L45" s="194">
        <v>0</v>
      </c>
      <c r="M45" s="194"/>
      <c r="N45" s="194">
        <v>0</v>
      </c>
      <c r="O45" s="194">
        <v>0</v>
      </c>
      <c r="P45" s="194">
        <v>0</v>
      </c>
      <c r="Q45" s="194">
        <f t="shared" si="0"/>
        <v>16.767002919999999</v>
      </c>
      <c r="R45" s="194">
        <v>0</v>
      </c>
      <c r="S45" s="194">
        <v>0</v>
      </c>
      <c r="T45" s="194">
        <v>0</v>
      </c>
      <c r="U45" s="194">
        <v>0</v>
      </c>
      <c r="V45" s="194">
        <v>0</v>
      </c>
      <c r="W45" s="194">
        <v>0</v>
      </c>
      <c r="X45" s="194">
        <v>0</v>
      </c>
      <c r="Y45" s="194">
        <f t="shared" si="1"/>
        <v>0</v>
      </c>
      <c r="Z45" s="194">
        <v>0</v>
      </c>
      <c r="AA45" s="196">
        <f>+'A1'!M44+'A2'!Z44+'A3'!Q45+'A3'!Y45+'A3'!Z45</f>
        <v>116.16845591999999</v>
      </c>
      <c r="AB45" s="147"/>
    </row>
    <row r="46" spans="2:28" s="91" customFormat="1" ht="30" customHeight="1">
      <c r="B46" s="81"/>
      <c r="C46" s="27" t="s">
        <v>44</v>
      </c>
      <c r="D46" s="198">
        <f t="shared" ref="D46:J46" si="4">+SUM(D43,D34,D31)</f>
        <v>12.4047561</v>
      </c>
      <c r="E46" s="198">
        <f t="shared" si="4"/>
        <v>105.90228884000001</v>
      </c>
      <c r="F46" s="198">
        <f t="shared" si="4"/>
        <v>13.583780660000002</v>
      </c>
      <c r="G46" s="198">
        <f t="shared" si="4"/>
        <v>4.3864670000000006</v>
      </c>
      <c r="H46" s="198">
        <f t="shared" si="4"/>
        <v>0</v>
      </c>
      <c r="I46" s="198">
        <f t="shared" si="4"/>
        <v>28.730638901599999</v>
      </c>
      <c r="J46" s="198">
        <f t="shared" si="4"/>
        <v>16.835827519999999</v>
      </c>
      <c r="K46" s="198">
        <f t="shared" ref="K46:Z46" si="5">+SUM(K43,K34,K31)</f>
        <v>28.488054300000002</v>
      </c>
      <c r="L46" s="198">
        <f t="shared" si="5"/>
        <v>5.8400681600000004</v>
      </c>
      <c r="M46" s="198">
        <f t="shared" si="5"/>
        <v>0</v>
      </c>
      <c r="N46" s="198">
        <f t="shared" si="5"/>
        <v>3.4927240199999998</v>
      </c>
      <c r="O46" s="198">
        <f t="shared" si="5"/>
        <v>0</v>
      </c>
      <c r="P46" s="198">
        <f t="shared" si="5"/>
        <v>266.13251903999998</v>
      </c>
      <c r="Q46" s="198">
        <f t="shared" si="0"/>
        <v>485.79712454160006</v>
      </c>
      <c r="R46" s="198">
        <f t="shared" si="5"/>
        <v>88.862737999999993</v>
      </c>
      <c r="S46" s="198">
        <f t="shared" si="5"/>
        <v>0</v>
      </c>
      <c r="T46" s="198">
        <f t="shared" si="5"/>
        <v>23.736062081084864</v>
      </c>
      <c r="U46" s="198">
        <f t="shared" si="5"/>
        <v>0.80434284</v>
      </c>
      <c r="V46" s="198">
        <f>+SUM(V43,V34,V31)</f>
        <v>0</v>
      </c>
      <c r="W46" s="198">
        <f t="shared" si="5"/>
        <v>0</v>
      </c>
      <c r="X46" s="198">
        <f t="shared" si="5"/>
        <v>61.087725547376721</v>
      </c>
      <c r="Y46" s="198">
        <f t="shared" si="1"/>
        <v>174.4908684684616</v>
      </c>
      <c r="Z46" s="198">
        <f t="shared" si="5"/>
        <v>26.33049385672</v>
      </c>
      <c r="AA46" s="198">
        <f>+'A1'!M45+'A2'!Z45+'A3'!Q46+'A3'!Y46+'A3'!Z46</f>
        <v>22517.06676108254</v>
      </c>
      <c r="AB46" s="146"/>
    </row>
    <row r="47" spans="2:28" s="92" customFormat="1" ht="17.100000000000001" customHeight="1">
      <c r="B47" s="80"/>
      <c r="C47" s="28" t="s">
        <v>91</v>
      </c>
      <c r="D47" s="197">
        <v>0</v>
      </c>
      <c r="E47" s="197">
        <v>0</v>
      </c>
      <c r="F47" s="197">
        <v>0</v>
      </c>
      <c r="G47" s="197">
        <v>0</v>
      </c>
      <c r="H47" s="197">
        <v>0</v>
      </c>
      <c r="I47" s="197">
        <v>0</v>
      </c>
      <c r="J47" s="197">
        <v>0</v>
      </c>
      <c r="K47" s="197">
        <v>0</v>
      </c>
      <c r="L47" s="197">
        <v>0</v>
      </c>
      <c r="M47" s="197"/>
      <c r="N47" s="197">
        <v>0</v>
      </c>
      <c r="O47" s="197">
        <v>0</v>
      </c>
      <c r="P47" s="197">
        <v>0</v>
      </c>
      <c r="Q47" s="197">
        <f t="shared" ref="Q47:Q50" si="6">+SUM(D47:P47)</f>
        <v>0</v>
      </c>
      <c r="R47" s="197">
        <v>0</v>
      </c>
      <c r="S47" s="197">
        <v>0</v>
      </c>
      <c r="T47" s="197">
        <v>0</v>
      </c>
      <c r="U47" s="197">
        <v>0</v>
      </c>
      <c r="V47" s="197">
        <v>0</v>
      </c>
      <c r="W47" s="197">
        <v>0</v>
      </c>
      <c r="X47" s="197">
        <v>0</v>
      </c>
      <c r="Y47" s="197">
        <f>+SUM(R47:X47)</f>
        <v>0</v>
      </c>
      <c r="Z47" s="197">
        <v>0</v>
      </c>
      <c r="AA47" s="206">
        <f>+'A1'!M46+'A2'!Z46+'A3'!Q47+'A3'!Y47+'A3'!Z47</f>
        <v>0</v>
      </c>
      <c r="AB47" s="148"/>
    </row>
    <row r="48" spans="2:28" s="92" customFormat="1" ht="17.100000000000001" customHeight="1">
      <c r="B48" s="80"/>
      <c r="C48" s="28" t="s">
        <v>92</v>
      </c>
      <c r="D48" s="197">
        <v>0</v>
      </c>
      <c r="E48" s="197">
        <v>0</v>
      </c>
      <c r="F48" s="197">
        <v>0</v>
      </c>
      <c r="G48" s="197">
        <v>0</v>
      </c>
      <c r="H48" s="197">
        <v>0</v>
      </c>
      <c r="I48" s="197">
        <v>0</v>
      </c>
      <c r="J48" s="197">
        <v>0</v>
      </c>
      <c r="K48" s="197">
        <v>0</v>
      </c>
      <c r="L48" s="197">
        <v>0</v>
      </c>
      <c r="M48" s="197"/>
      <c r="N48" s="197">
        <v>0</v>
      </c>
      <c r="O48" s="197">
        <v>0</v>
      </c>
      <c r="P48" s="197">
        <v>0</v>
      </c>
      <c r="Q48" s="197">
        <f t="shared" si="6"/>
        <v>0</v>
      </c>
      <c r="R48" s="197">
        <v>0</v>
      </c>
      <c r="S48" s="197">
        <v>0</v>
      </c>
      <c r="T48" s="197">
        <v>0</v>
      </c>
      <c r="U48" s="197">
        <v>0</v>
      </c>
      <c r="V48" s="197">
        <v>0</v>
      </c>
      <c r="W48" s="197">
        <v>0</v>
      </c>
      <c r="X48" s="197">
        <v>0</v>
      </c>
      <c r="Y48" s="197">
        <f>+SUM(R48:X48)</f>
        <v>0</v>
      </c>
      <c r="Z48" s="197">
        <v>0</v>
      </c>
      <c r="AA48" s="206">
        <f>+'A1'!M47+'A2'!Z47+'A3'!Q48+'A3'!Y48+'A3'!Z48</f>
        <v>0</v>
      </c>
      <c r="AB48" s="148"/>
    </row>
    <row r="49" spans="2:28" s="92" customFormat="1" ht="17.100000000000001" customHeight="1">
      <c r="B49" s="82"/>
      <c r="C49" s="29" t="s">
        <v>73</v>
      </c>
      <c r="D49" s="197">
        <v>6.2023780500000001</v>
      </c>
      <c r="E49" s="197">
        <v>50.924843670000001</v>
      </c>
      <c r="F49" s="197">
        <v>4.5645708300000001</v>
      </c>
      <c r="G49" s="197">
        <v>0</v>
      </c>
      <c r="H49" s="197">
        <v>0</v>
      </c>
      <c r="I49" s="197">
        <v>10.810160010000001</v>
      </c>
      <c r="J49" s="197">
        <v>2.8561503000000004</v>
      </c>
      <c r="K49" s="197">
        <v>13.33748415</v>
      </c>
      <c r="L49" s="197">
        <v>1.0549839299999999</v>
      </c>
      <c r="M49" s="197"/>
      <c r="N49" s="197">
        <v>1.7463620099999999</v>
      </c>
      <c r="O49" s="197">
        <v>0</v>
      </c>
      <c r="P49" s="197">
        <v>0.80520252000000003</v>
      </c>
      <c r="Q49" s="197">
        <f t="shared" si="6"/>
        <v>92.302135469999996</v>
      </c>
      <c r="R49" s="197">
        <v>44.431368999999997</v>
      </c>
      <c r="S49" s="197">
        <v>0</v>
      </c>
      <c r="T49" s="197">
        <v>11.868031040542432</v>
      </c>
      <c r="U49" s="197">
        <v>0.40217142</v>
      </c>
      <c r="V49" s="197">
        <v>0</v>
      </c>
      <c r="W49" s="197">
        <v>0</v>
      </c>
      <c r="X49" s="197">
        <v>30.54386277368836</v>
      </c>
      <c r="Y49" s="197">
        <f t="shared" si="1"/>
        <v>87.2454342342308</v>
      </c>
      <c r="Z49" s="197">
        <v>12.59567856836</v>
      </c>
      <c r="AA49" s="206">
        <f>+'A1'!M48+'A2'!Z48+'A3'!Q49+'A3'!Y49+'A3'!Z49</f>
        <v>3594.6861921509872</v>
      </c>
      <c r="AB49" s="148"/>
    </row>
    <row r="50" spans="2:28" s="192" customFormat="1" ht="17.100000000000001" customHeight="1">
      <c r="B50" s="19"/>
      <c r="C50" s="20" t="s">
        <v>82</v>
      </c>
      <c r="D50" s="199">
        <v>12.4047561</v>
      </c>
      <c r="E50" s="199">
        <v>101.84968734</v>
      </c>
      <c r="F50" s="199">
        <v>13.179141659999999</v>
      </c>
      <c r="G50" s="199">
        <v>0</v>
      </c>
      <c r="H50" s="199">
        <v>0</v>
      </c>
      <c r="I50" s="199">
        <v>21.620320020000001</v>
      </c>
      <c r="J50" s="199">
        <v>5.7123006000000007</v>
      </c>
      <c r="K50" s="199">
        <v>26.6749683</v>
      </c>
      <c r="L50" s="199">
        <v>2.1099678599999998</v>
      </c>
      <c r="M50" s="199"/>
      <c r="N50" s="199">
        <v>3.4927240199999998</v>
      </c>
      <c r="O50" s="199">
        <v>0</v>
      </c>
      <c r="P50" s="199">
        <v>1.6104050400000001</v>
      </c>
      <c r="Q50" s="200">
        <f t="shared" si="6"/>
        <v>188.65427093999998</v>
      </c>
      <c r="R50" s="199">
        <v>88.862737999999993</v>
      </c>
      <c r="S50" s="199">
        <v>0</v>
      </c>
      <c r="T50" s="199">
        <v>23.736062081084864</v>
      </c>
      <c r="U50" s="199">
        <v>0.80434284</v>
      </c>
      <c r="V50" s="199">
        <v>0</v>
      </c>
      <c r="W50" s="199">
        <v>0</v>
      </c>
      <c r="X50" s="199">
        <v>61.087725547376721</v>
      </c>
      <c r="Y50" s="200">
        <f t="shared" si="1"/>
        <v>174.4908684684616</v>
      </c>
      <c r="Z50" s="199">
        <v>25.191357136720001</v>
      </c>
      <c r="AA50" s="207">
        <f>+'A1'!M49+'A2'!Z49+'A3'!Q50+'A3'!Y50+'A3'!Z50</f>
        <v>8895.9539571319747</v>
      </c>
      <c r="AB50" s="191"/>
    </row>
    <row r="51" spans="2:28" s="92" customFormat="1" ht="17.100000000000001" customHeight="1">
      <c r="B51" s="82"/>
      <c r="C51" s="29" t="s">
        <v>97</v>
      </c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6">
        <v>3956.740957102953</v>
      </c>
      <c r="AB51" s="148"/>
    </row>
    <row r="52" spans="2:28" s="92" customFormat="1" ht="17.100000000000001" customHeight="1">
      <c r="B52" s="82"/>
      <c r="C52" s="29" t="s">
        <v>98</v>
      </c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6">
        <v>0</v>
      </c>
      <c r="AB52" s="148"/>
    </row>
    <row r="53" spans="2:28" s="89" customFormat="1" ht="24.95" customHeight="1">
      <c r="B53" s="75"/>
      <c r="C53" s="31" t="s">
        <v>50</v>
      </c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47"/>
    </row>
    <row r="54" spans="2:28" s="89" customFormat="1" ht="17.100000000000001" customHeight="1">
      <c r="B54" s="77"/>
      <c r="C54" s="84" t="s">
        <v>95</v>
      </c>
      <c r="D54" s="194">
        <v>0</v>
      </c>
      <c r="E54" s="194">
        <v>0.17365425000000001</v>
      </c>
      <c r="F54" s="194">
        <v>0</v>
      </c>
      <c r="G54" s="194">
        <v>0</v>
      </c>
      <c r="H54" s="194">
        <v>0</v>
      </c>
      <c r="I54" s="194">
        <v>0</v>
      </c>
      <c r="J54" s="194">
        <v>0</v>
      </c>
      <c r="K54" s="194">
        <v>0</v>
      </c>
      <c r="L54" s="194">
        <v>0.39466875000000001</v>
      </c>
      <c r="M54" s="194"/>
      <c r="N54" s="194">
        <v>0</v>
      </c>
      <c r="O54" s="194">
        <v>0</v>
      </c>
      <c r="P54" s="194">
        <v>0</v>
      </c>
      <c r="Q54" s="194">
        <f>+SUM(D54:P54)</f>
        <v>0.56832300000000002</v>
      </c>
      <c r="R54" s="194">
        <v>0</v>
      </c>
      <c r="S54" s="194">
        <v>0</v>
      </c>
      <c r="T54" s="194">
        <v>0</v>
      </c>
      <c r="U54" s="194">
        <v>0</v>
      </c>
      <c r="V54" s="194">
        <v>0</v>
      </c>
      <c r="W54" s="194">
        <v>0</v>
      </c>
      <c r="X54" s="194">
        <v>0</v>
      </c>
      <c r="Y54" s="194">
        <f>+SUM(R54:X54)</f>
        <v>0</v>
      </c>
      <c r="Z54" s="194">
        <v>0.20602000000000001</v>
      </c>
      <c r="AA54" s="194">
        <f>+'A1'!M51+'A2'!Z51+'A3'!Q54+'A3'!Y54+'A3'!Z54</f>
        <v>555.37716852799235</v>
      </c>
      <c r="AB54" s="147"/>
    </row>
    <row r="55" spans="2:28" s="89" customFormat="1" ht="17.100000000000001" customHeight="1">
      <c r="B55" s="77"/>
      <c r="C55" s="84" t="s">
        <v>96</v>
      </c>
      <c r="D55" s="194">
        <v>12.4047561</v>
      </c>
      <c r="E55" s="194">
        <v>102.92385534</v>
      </c>
      <c r="F55" s="194">
        <v>13.583780659999999</v>
      </c>
      <c r="G55" s="194">
        <v>1.0292429999999999</v>
      </c>
      <c r="H55" s="194">
        <v>0</v>
      </c>
      <c r="I55" s="194">
        <v>22.517444020000003</v>
      </c>
      <c r="J55" s="194">
        <v>16.281823600000003</v>
      </c>
      <c r="K55" s="194">
        <v>26.7384393</v>
      </c>
      <c r="L55" s="194">
        <v>3.3729078599999998</v>
      </c>
      <c r="M55" s="194"/>
      <c r="N55" s="194">
        <v>3.4927240199999998</v>
      </c>
      <c r="O55" s="194">
        <v>0</v>
      </c>
      <c r="P55" s="194">
        <v>1.6104050400000001</v>
      </c>
      <c r="Q55" s="194">
        <f>+SUM(D55:P55)</f>
        <v>203.95537894</v>
      </c>
      <c r="R55" s="194">
        <v>88.862737999999993</v>
      </c>
      <c r="S55" s="194">
        <v>0</v>
      </c>
      <c r="T55" s="194">
        <v>23.736062081084864</v>
      </c>
      <c r="U55" s="194">
        <v>0.80434284</v>
      </c>
      <c r="V55" s="194">
        <v>0</v>
      </c>
      <c r="W55" s="194">
        <v>0</v>
      </c>
      <c r="X55" s="194">
        <v>61.087725547376721</v>
      </c>
      <c r="Y55" s="194">
        <f>+SUM(R55:X55)</f>
        <v>174.4908684684616</v>
      </c>
      <c r="Z55" s="194">
        <v>25.385667466720001</v>
      </c>
      <c r="AA55" s="194">
        <f>+'A1'!M52+'A2'!Z52+'A3'!Q55+'A3'!Y55+'A3'!Z55</f>
        <v>11439.032400837334</v>
      </c>
      <c r="AB55" s="147"/>
    </row>
    <row r="56" spans="2:28" s="89" customFormat="1" ht="17.100000000000001" customHeight="1">
      <c r="B56" s="77"/>
      <c r="C56" s="24" t="s">
        <v>88</v>
      </c>
      <c r="D56" s="194">
        <v>0</v>
      </c>
      <c r="E56" s="194">
        <v>2.8047792500000011</v>
      </c>
      <c r="F56" s="194">
        <v>0</v>
      </c>
      <c r="G56" s="194">
        <v>0</v>
      </c>
      <c r="H56" s="194">
        <v>0</v>
      </c>
      <c r="I56" s="194">
        <v>0</v>
      </c>
      <c r="J56" s="194">
        <v>0</v>
      </c>
      <c r="K56" s="194">
        <v>8.9761999999999995E-2</v>
      </c>
      <c r="L56" s="194">
        <v>2.0724915500000001</v>
      </c>
      <c r="M56" s="194"/>
      <c r="N56" s="194">
        <v>0</v>
      </c>
      <c r="O56" s="194">
        <v>0</v>
      </c>
      <c r="P56" s="194">
        <v>0</v>
      </c>
      <c r="Q56" s="194">
        <f t="shared" si="0"/>
        <v>4.967032800000001</v>
      </c>
      <c r="R56" s="194">
        <v>0</v>
      </c>
      <c r="S56" s="194">
        <v>0</v>
      </c>
      <c r="T56" s="194">
        <v>0</v>
      </c>
      <c r="U56" s="194">
        <v>0</v>
      </c>
      <c r="V56" s="194">
        <v>0</v>
      </c>
      <c r="W56" s="194">
        <v>0</v>
      </c>
      <c r="X56" s="194">
        <v>0</v>
      </c>
      <c r="Y56" s="194">
        <f t="shared" si="1"/>
        <v>0</v>
      </c>
      <c r="Z56" s="194">
        <v>0.73880639000000004</v>
      </c>
      <c r="AA56" s="194">
        <f>+'A1'!M53+'A2'!Z53+'A3'!Q56+'A3'!Y56+'A3'!Z56</f>
        <v>4532.5531435951725</v>
      </c>
      <c r="AB56" s="147"/>
    </row>
    <row r="57" spans="2:28" s="89" customFormat="1" ht="17.100000000000001" customHeight="1">
      <c r="B57" s="77"/>
      <c r="C57" s="24" t="s">
        <v>89</v>
      </c>
      <c r="D57" s="194">
        <v>0</v>
      </c>
      <c r="E57" s="194">
        <v>0</v>
      </c>
      <c r="F57" s="194">
        <v>0</v>
      </c>
      <c r="G57" s="194">
        <v>1.17424</v>
      </c>
      <c r="H57" s="194">
        <v>0</v>
      </c>
      <c r="I57" s="194">
        <v>3.0439322</v>
      </c>
      <c r="J57" s="194">
        <v>0.11088083999999999</v>
      </c>
      <c r="K57" s="194">
        <v>0.88107199999999997</v>
      </c>
      <c r="L57" s="194">
        <v>0</v>
      </c>
      <c r="M57" s="194"/>
      <c r="N57" s="194">
        <v>0</v>
      </c>
      <c r="O57" s="194">
        <v>0</v>
      </c>
      <c r="P57" s="194">
        <v>77.274937000000008</v>
      </c>
      <c r="Q57" s="194">
        <f t="shared" si="0"/>
        <v>82.485062040000003</v>
      </c>
      <c r="R57" s="194">
        <v>0</v>
      </c>
      <c r="S57" s="194">
        <v>0</v>
      </c>
      <c r="T57" s="194">
        <v>0</v>
      </c>
      <c r="U57" s="194">
        <v>0</v>
      </c>
      <c r="V57" s="194">
        <v>0</v>
      </c>
      <c r="W57" s="194">
        <v>0</v>
      </c>
      <c r="X57" s="194">
        <v>0</v>
      </c>
      <c r="Y57" s="194">
        <f t="shared" si="1"/>
        <v>0</v>
      </c>
      <c r="Z57" s="194">
        <v>0</v>
      </c>
      <c r="AA57" s="194">
        <f>+'A1'!M54+'A2'!Z54+'A3'!Q57+'A3'!Y57+'A3'!Z57</f>
        <v>3900.6104485283668</v>
      </c>
      <c r="AB57" s="147"/>
    </row>
    <row r="58" spans="2:28" s="89" customFormat="1" ht="17.100000000000001" customHeight="1">
      <c r="B58" s="77"/>
      <c r="C58" s="24" t="s">
        <v>90</v>
      </c>
      <c r="D58" s="194">
        <v>0</v>
      </c>
      <c r="E58" s="194">
        <v>0</v>
      </c>
      <c r="F58" s="194">
        <v>0</v>
      </c>
      <c r="G58" s="194">
        <v>2.1829839999999998</v>
      </c>
      <c r="H58" s="194">
        <v>0</v>
      </c>
      <c r="I58" s="194">
        <v>3.1692626815999998</v>
      </c>
      <c r="J58" s="194">
        <v>0.44312308</v>
      </c>
      <c r="K58" s="194">
        <v>0.62414500000000006</v>
      </c>
      <c r="L58" s="194">
        <v>0</v>
      </c>
      <c r="M58" s="194"/>
      <c r="N58" s="194">
        <v>0</v>
      </c>
      <c r="O58" s="194">
        <v>0</v>
      </c>
      <c r="P58" s="194">
        <v>63.373812000000015</v>
      </c>
      <c r="Q58" s="194">
        <f t="shared" si="0"/>
        <v>69.793326761600014</v>
      </c>
      <c r="R58" s="194">
        <v>0</v>
      </c>
      <c r="S58" s="194">
        <v>0</v>
      </c>
      <c r="T58" s="194">
        <v>0</v>
      </c>
      <c r="U58" s="194">
        <v>0</v>
      </c>
      <c r="V58" s="194">
        <v>0</v>
      </c>
      <c r="W58" s="194">
        <v>0</v>
      </c>
      <c r="X58" s="194">
        <v>0</v>
      </c>
      <c r="Y58" s="194">
        <f t="shared" si="1"/>
        <v>0</v>
      </c>
      <c r="Z58" s="194">
        <v>0</v>
      </c>
      <c r="AA58" s="194">
        <f>+'A1'!M55+'A2'!Z55+'A3'!Q58+'A3'!Y58+'A3'!Z58</f>
        <v>727.91417365494806</v>
      </c>
      <c r="AB58" s="147"/>
    </row>
    <row r="59" spans="2:28" s="89" customFormat="1" ht="17.100000000000001" customHeight="1">
      <c r="B59" s="75"/>
      <c r="C59" s="24" t="s">
        <v>87</v>
      </c>
      <c r="D59" s="194">
        <v>0</v>
      </c>
      <c r="E59" s="194">
        <v>0</v>
      </c>
      <c r="F59" s="194">
        <v>0</v>
      </c>
      <c r="G59" s="194">
        <v>0</v>
      </c>
      <c r="H59" s="194">
        <v>0</v>
      </c>
      <c r="I59" s="194">
        <v>0</v>
      </c>
      <c r="J59" s="194">
        <v>0</v>
      </c>
      <c r="K59" s="194">
        <v>0.154636</v>
      </c>
      <c r="L59" s="194">
        <v>0</v>
      </c>
      <c r="M59" s="194"/>
      <c r="N59" s="194">
        <v>0</v>
      </c>
      <c r="O59" s="194">
        <v>0</v>
      </c>
      <c r="P59" s="194">
        <v>123.87336499999999</v>
      </c>
      <c r="Q59" s="194">
        <f t="shared" si="0"/>
        <v>124.02800099999999</v>
      </c>
      <c r="R59" s="194">
        <v>0</v>
      </c>
      <c r="S59" s="194">
        <v>0</v>
      </c>
      <c r="T59" s="194">
        <v>0</v>
      </c>
      <c r="U59" s="194">
        <v>0</v>
      </c>
      <c r="V59" s="194">
        <v>0</v>
      </c>
      <c r="W59" s="194">
        <v>0</v>
      </c>
      <c r="X59" s="194">
        <v>0</v>
      </c>
      <c r="Y59" s="194">
        <f t="shared" si="1"/>
        <v>0</v>
      </c>
      <c r="Z59" s="194">
        <v>0</v>
      </c>
      <c r="AA59" s="194">
        <f>+'A1'!M56+'A2'!Z56+'A3'!Q59+'A3'!Y59+'A3'!Z59</f>
        <v>1361.5794339387151</v>
      </c>
      <c r="AB59" s="147"/>
    </row>
    <row r="60" spans="2:28" s="91" customFormat="1" ht="30" customHeight="1">
      <c r="B60" s="83"/>
      <c r="C60" s="30" t="s">
        <v>71</v>
      </c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194"/>
      <c r="AB60" s="146"/>
    </row>
    <row r="61" spans="2:28" s="89" customFormat="1" ht="17.100000000000001" customHeight="1">
      <c r="B61" s="75"/>
      <c r="C61" s="23" t="s">
        <v>9</v>
      </c>
      <c r="D61" s="194">
        <v>0</v>
      </c>
      <c r="E61" s="194">
        <v>16.330353000000002</v>
      </c>
      <c r="F61" s="194">
        <v>1333.0403117718361</v>
      </c>
      <c r="G61" s="194">
        <v>16.89078366</v>
      </c>
      <c r="H61" s="194">
        <v>199.5175432011896</v>
      </c>
      <c r="I61" s="194">
        <v>1857.1622811959001</v>
      </c>
      <c r="J61" s="194">
        <v>69.785013119999988</v>
      </c>
      <c r="K61" s="194">
        <v>5.3997840000000004</v>
      </c>
      <c r="L61" s="194">
        <v>411.69779387218671</v>
      </c>
      <c r="M61" s="194"/>
      <c r="N61" s="194">
        <v>281.95224639621688</v>
      </c>
      <c r="O61" s="194">
        <v>8.4470610300000004</v>
      </c>
      <c r="P61" s="194">
        <v>1148.8707344842016</v>
      </c>
      <c r="Q61" s="194">
        <f t="shared" si="0"/>
        <v>5349.0939057315309</v>
      </c>
      <c r="R61" s="194">
        <v>0</v>
      </c>
      <c r="S61" s="194">
        <v>0</v>
      </c>
      <c r="T61" s="194">
        <v>0</v>
      </c>
      <c r="U61" s="194">
        <v>0</v>
      </c>
      <c r="V61" s="194">
        <v>0</v>
      </c>
      <c r="W61" s="194">
        <v>0</v>
      </c>
      <c r="X61" s="194">
        <v>0</v>
      </c>
      <c r="Y61" s="194">
        <f t="shared" si="1"/>
        <v>0</v>
      </c>
      <c r="Z61" s="194">
        <v>4.3873758769865292</v>
      </c>
      <c r="AA61" s="196">
        <f>+'A1'!M58+'A2'!Z58+'A3'!Q61+'A3'!Y61+'A3'!Z61</f>
        <v>170450.00913633659</v>
      </c>
      <c r="AB61" s="147"/>
    </row>
    <row r="62" spans="2:28" s="89" customFormat="1" ht="17.100000000000001" customHeight="1">
      <c r="B62" s="77"/>
      <c r="C62" s="24" t="s">
        <v>46</v>
      </c>
      <c r="D62" s="194">
        <v>0</v>
      </c>
      <c r="E62" s="194">
        <v>0</v>
      </c>
      <c r="F62" s="194">
        <v>146.826758251836</v>
      </c>
      <c r="G62" s="194">
        <v>0</v>
      </c>
      <c r="H62" s="194">
        <v>41.075770261189618</v>
      </c>
      <c r="I62" s="194">
        <v>69.875731376533835</v>
      </c>
      <c r="J62" s="194">
        <v>0</v>
      </c>
      <c r="K62" s="194">
        <v>0</v>
      </c>
      <c r="L62" s="194">
        <v>79.341059062186659</v>
      </c>
      <c r="M62" s="194"/>
      <c r="N62" s="194">
        <v>7.6057858862169034</v>
      </c>
      <c r="O62" s="194">
        <v>0</v>
      </c>
      <c r="P62" s="194">
        <v>27.046129504201701</v>
      </c>
      <c r="Q62" s="194">
        <f t="shared" si="0"/>
        <v>371.77123434216475</v>
      </c>
      <c r="R62" s="194">
        <v>0</v>
      </c>
      <c r="S62" s="194">
        <v>0</v>
      </c>
      <c r="T62" s="194">
        <v>0</v>
      </c>
      <c r="U62" s="194">
        <v>0</v>
      </c>
      <c r="V62" s="194">
        <v>0</v>
      </c>
      <c r="W62" s="194">
        <v>0</v>
      </c>
      <c r="X62" s="194">
        <v>0</v>
      </c>
      <c r="Y62" s="194">
        <f t="shared" si="1"/>
        <v>0</v>
      </c>
      <c r="Z62" s="194">
        <v>4.3873758769865292</v>
      </c>
      <c r="AA62" s="196">
        <f>+'A1'!M59+'A2'!Z59+'A3'!Q62+'A3'!Y62+'A3'!Z62</f>
        <v>30712.877208923543</v>
      </c>
      <c r="AB62" s="147"/>
    </row>
    <row r="63" spans="2:28" s="89" customFormat="1" ht="17.100000000000001" customHeight="1">
      <c r="B63" s="77"/>
      <c r="C63" s="24" t="s">
        <v>47</v>
      </c>
      <c r="D63" s="194">
        <v>0</v>
      </c>
      <c r="E63" s="194">
        <v>16.330353000000002</v>
      </c>
      <c r="F63" s="194">
        <v>1186.21355352</v>
      </c>
      <c r="G63" s="194">
        <v>16.89078366</v>
      </c>
      <c r="H63" s="194">
        <v>158.44177293999999</v>
      </c>
      <c r="I63" s="194">
        <v>1787.2865498193662</v>
      </c>
      <c r="J63" s="194">
        <v>69.785013119999988</v>
      </c>
      <c r="K63" s="194">
        <v>5.3997840000000004</v>
      </c>
      <c r="L63" s="194">
        <v>332.35673481000003</v>
      </c>
      <c r="M63" s="194"/>
      <c r="N63" s="194">
        <v>274.34646050999999</v>
      </c>
      <c r="O63" s="194">
        <v>8.4470610300000004</v>
      </c>
      <c r="P63" s="194">
        <v>1121.82460498</v>
      </c>
      <c r="Q63" s="194">
        <f t="shared" si="0"/>
        <v>4977.3226713893655</v>
      </c>
      <c r="R63" s="194">
        <v>0</v>
      </c>
      <c r="S63" s="194">
        <v>0</v>
      </c>
      <c r="T63" s="194">
        <v>0</v>
      </c>
      <c r="U63" s="194">
        <v>0</v>
      </c>
      <c r="V63" s="194">
        <v>0</v>
      </c>
      <c r="W63" s="194">
        <v>0</v>
      </c>
      <c r="X63" s="194">
        <v>0</v>
      </c>
      <c r="Y63" s="194">
        <f t="shared" si="1"/>
        <v>0</v>
      </c>
      <c r="Z63" s="194">
        <v>0</v>
      </c>
      <c r="AA63" s="196">
        <f>+'A1'!M60+'A2'!Z60+'A3'!Q63+'A3'!Y63+'A3'!Z63</f>
        <v>139737.13192741302</v>
      </c>
      <c r="AB63" s="147"/>
    </row>
    <row r="64" spans="2:28" s="89" customFormat="1" ht="30" customHeight="1">
      <c r="B64" s="75"/>
      <c r="C64" s="23" t="s">
        <v>10</v>
      </c>
      <c r="D64" s="194">
        <v>0.54</v>
      </c>
      <c r="E64" s="194">
        <v>0.54</v>
      </c>
      <c r="F64" s="194">
        <v>21.816288404344</v>
      </c>
      <c r="G64" s="194">
        <v>0</v>
      </c>
      <c r="H64" s="194">
        <v>1.1100000000000001</v>
      </c>
      <c r="I64" s="194">
        <v>107.52911631000001</v>
      </c>
      <c r="J64" s="194">
        <v>2.3737391400000001</v>
      </c>
      <c r="K64" s="194">
        <v>0</v>
      </c>
      <c r="L64" s="194">
        <v>3.31</v>
      </c>
      <c r="M64" s="194"/>
      <c r="N64" s="194">
        <v>7.3795278499999997</v>
      </c>
      <c r="O64" s="194">
        <v>6.4046936199999998</v>
      </c>
      <c r="P64" s="194">
        <v>178.36231438999999</v>
      </c>
      <c r="Q64" s="194">
        <f t="shared" si="0"/>
        <v>329.36567971434397</v>
      </c>
      <c r="R64" s="194">
        <v>0</v>
      </c>
      <c r="S64" s="194">
        <v>0</v>
      </c>
      <c r="T64" s="194">
        <v>0</v>
      </c>
      <c r="U64" s="194">
        <v>0</v>
      </c>
      <c r="V64" s="194">
        <v>0</v>
      </c>
      <c r="W64" s="194">
        <v>0</v>
      </c>
      <c r="X64" s="194">
        <v>0</v>
      </c>
      <c r="Y64" s="194">
        <f t="shared" si="1"/>
        <v>0</v>
      </c>
      <c r="Z64" s="194">
        <v>4.3899999999999997</v>
      </c>
      <c r="AA64" s="196">
        <f>+'A1'!M61+'A2'!Z61+'A3'!Q64+'A3'!Y64+'A3'!Z64</f>
        <v>11855.54415423064</v>
      </c>
      <c r="AB64" s="147"/>
    </row>
    <row r="65" spans="2:28" s="89" customFormat="1" ht="17.100000000000001" customHeight="1">
      <c r="B65" s="75"/>
      <c r="C65" s="24" t="s">
        <v>46</v>
      </c>
      <c r="D65" s="194">
        <v>0</v>
      </c>
      <c r="E65" s="194">
        <v>0</v>
      </c>
      <c r="F65" s="194">
        <v>2.6288404344E-2</v>
      </c>
      <c r="G65" s="194">
        <v>0</v>
      </c>
      <c r="H65" s="194">
        <v>0</v>
      </c>
      <c r="I65" s="194">
        <v>0</v>
      </c>
      <c r="J65" s="194">
        <v>0</v>
      </c>
      <c r="K65" s="194">
        <v>0</v>
      </c>
      <c r="L65" s="194">
        <v>0</v>
      </c>
      <c r="M65" s="194"/>
      <c r="N65" s="194">
        <v>0</v>
      </c>
      <c r="O65" s="194">
        <v>5.72</v>
      </c>
      <c r="P65" s="194">
        <v>0</v>
      </c>
      <c r="Q65" s="194">
        <f t="shared" si="0"/>
        <v>5.7462884043439999</v>
      </c>
      <c r="R65" s="194">
        <v>0</v>
      </c>
      <c r="S65" s="194">
        <v>0</v>
      </c>
      <c r="T65" s="194">
        <v>0</v>
      </c>
      <c r="U65" s="194">
        <v>0</v>
      </c>
      <c r="V65" s="194">
        <v>0</v>
      </c>
      <c r="W65" s="194">
        <v>0</v>
      </c>
      <c r="X65" s="194">
        <v>0</v>
      </c>
      <c r="Y65" s="194">
        <f t="shared" si="1"/>
        <v>0</v>
      </c>
      <c r="Z65" s="194">
        <v>0</v>
      </c>
      <c r="AA65" s="196">
        <f>+'A1'!M62+'A2'!Z62+'A3'!Q65+'A3'!Y65+'A3'!Z65</f>
        <v>2576.559721962687</v>
      </c>
      <c r="AB65" s="147"/>
    </row>
    <row r="66" spans="2:28" s="89" customFormat="1" ht="17.100000000000001" customHeight="1">
      <c r="B66" s="75"/>
      <c r="C66" s="24" t="s">
        <v>47</v>
      </c>
      <c r="D66" s="194">
        <v>0.54</v>
      </c>
      <c r="E66" s="194">
        <v>0.54</v>
      </c>
      <c r="F66" s="194">
        <v>21.79</v>
      </c>
      <c r="G66" s="194">
        <v>0</v>
      </c>
      <c r="H66" s="194">
        <v>1.1100000000000001</v>
      </c>
      <c r="I66" s="194">
        <v>107.52911631000001</v>
      </c>
      <c r="J66" s="194">
        <v>2.3737391400000001</v>
      </c>
      <c r="K66" s="194">
        <v>0</v>
      </c>
      <c r="L66" s="194">
        <v>3.31</v>
      </c>
      <c r="M66" s="194"/>
      <c r="N66" s="194">
        <v>7.3795278499999997</v>
      </c>
      <c r="O66" s="194">
        <v>0.68469362</v>
      </c>
      <c r="P66" s="194">
        <v>178.36231438999999</v>
      </c>
      <c r="Q66" s="194">
        <f t="shared" si="0"/>
        <v>323.61939130999997</v>
      </c>
      <c r="R66" s="194">
        <v>0</v>
      </c>
      <c r="S66" s="194">
        <v>0</v>
      </c>
      <c r="T66" s="194">
        <v>0</v>
      </c>
      <c r="U66" s="194">
        <v>0</v>
      </c>
      <c r="V66" s="194">
        <v>0</v>
      </c>
      <c r="W66" s="194">
        <v>0</v>
      </c>
      <c r="X66" s="194">
        <v>0</v>
      </c>
      <c r="Y66" s="194">
        <f t="shared" si="1"/>
        <v>0</v>
      </c>
      <c r="Z66" s="194">
        <v>4.3899999999999997</v>
      </c>
      <c r="AA66" s="196">
        <f>+'A1'!M63+'A2'!Z63+'A3'!Q66+'A3'!Y66+'A3'!Z66</f>
        <v>9278.9844322679528</v>
      </c>
      <c r="AB66" s="147"/>
    </row>
    <row r="67" spans="2:28" s="91" customFormat="1" ht="30" customHeight="1">
      <c r="B67" s="78"/>
      <c r="C67" s="25" t="s">
        <v>63</v>
      </c>
      <c r="D67" s="196">
        <v>0.54</v>
      </c>
      <c r="E67" s="196">
        <v>0.54</v>
      </c>
      <c r="F67" s="196">
        <v>21.79</v>
      </c>
      <c r="G67" s="196">
        <v>0</v>
      </c>
      <c r="H67" s="196">
        <v>1.1100000000000001</v>
      </c>
      <c r="I67" s="196">
        <v>107.52911631000001</v>
      </c>
      <c r="J67" s="196">
        <v>2.3737391400000001</v>
      </c>
      <c r="K67" s="196">
        <v>0</v>
      </c>
      <c r="L67" s="196">
        <v>3.31</v>
      </c>
      <c r="M67" s="196"/>
      <c r="N67" s="196">
        <v>7.13372385</v>
      </c>
      <c r="O67" s="196">
        <v>0.68469362</v>
      </c>
      <c r="P67" s="196">
        <v>178.36231438999999</v>
      </c>
      <c r="Q67" s="196">
        <f t="shared" si="0"/>
        <v>323.37358730999995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f t="shared" si="1"/>
        <v>0</v>
      </c>
      <c r="Z67" s="196">
        <v>4.3899999999999997</v>
      </c>
      <c r="AA67" s="196">
        <f>+'A1'!M64+'A2'!Z64+'A3'!Q67+'A3'!Y67+'A3'!Z67</f>
        <v>6127.8119764183693</v>
      </c>
      <c r="AB67" s="146"/>
    </row>
    <row r="68" spans="2:28" s="89" customFormat="1" ht="17.100000000000001" customHeight="1">
      <c r="B68" s="77"/>
      <c r="C68" s="24" t="s">
        <v>51</v>
      </c>
      <c r="D68" s="194">
        <v>0</v>
      </c>
      <c r="E68" s="194">
        <v>0</v>
      </c>
      <c r="F68" s="194">
        <v>2.6288404344E-2</v>
      </c>
      <c r="G68" s="194">
        <v>0</v>
      </c>
      <c r="H68" s="194">
        <v>0</v>
      </c>
      <c r="I68" s="194">
        <v>0</v>
      </c>
      <c r="J68" s="194">
        <v>0</v>
      </c>
      <c r="K68" s="194">
        <v>0</v>
      </c>
      <c r="L68" s="194">
        <v>0</v>
      </c>
      <c r="M68" s="194">
        <v>0</v>
      </c>
      <c r="N68" s="194">
        <v>0</v>
      </c>
      <c r="O68" s="194">
        <v>0</v>
      </c>
      <c r="P68" s="194">
        <v>0</v>
      </c>
      <c r="Q68" s="194">
        <f t="shared" si="0"/>
        <v>2.6288404344E-2</v>
      </c>
      <c r="R68" s="194">
        <v>0</v>
      </c>
      <c r="S68" s="194">
        <v>0</v>
      </c>
      <c r="T68" s="194">
        <v>0</v>
      </c>
      <c r="U68" s="194">
        <v>0</v>
      </c>
      <c r="V68" s="194">
        <v>0</v>
      </c>
      <c r="W68" s="194">
        <v>0</v>
      </c>
      <c r="X68" s="194">
        <v>0</v>
      </c>
      <c r="Y68" s="194">
        <f t="shared" si="1"/>
        <v>0</v>
      </c>
      <c r="Z68" s="194">
        <v>0</v>
      </c>
      <c r="AA68" s="194">
        <f>+'A1'!M65+'A2'!Z65+'A3'!Q68+'A3'!Y68+'A3'!Z68</f>
        <v>5694.143635099952</v>
      </c>
      <c r="AB68" s="147"/>
    </row>
    <row r="69" spans="2:28" s="89" customFormat="1" ht="17.100000000000001" customHeight="1">
      <c r="B69" s="77"/>
      <c r="C69" s="24" t="s">
        <v>78</v>
      </c>
      <c r="D69" s="194">
        <v>0</v>
      </c>
      <c r="E69" s="194">
        <v>0</v>
      </c>
      <c r="F69" s="194">
        <v>0</v>
      </c>
      <c r="G69" s="194">
        <v>0</v>
      </c>
      <c r="H69" s="194">
        <v>0</v>
      </c>
      <c r="I69" s="194">
        <v>0</v>
      </c>
      <c r="J69" s="194">
        <v>0</v>
      </c>
      <c r="K69" s="194">
        <v>0</v>
      </c>
      <c r="L69" s="194">
        <v>0</v>
      </c>
      <c r="M69" s="194"/>
      <c r="N69" s="194">
        <v>0</v>
      </c>
      <c r="O69" s="194">
        <v>0</v>
      </c>
      <c r="P69" s="194">
        <v>0</v>
      </c>
      <c r="Q69" s="194">
        <f t="shared" si="0"/>
        <v>0</v>
      </c>
      <c r="R69" s="194">
        <v>0</v>
      </c>
      <c r="S69" s="194">
        <v>0</v>
      </c>
      <c r="T69" s="194">
        <v>0</v>
      </c>
      <c r="U69" s="194">
        <v>0</v>
      </c>
      <c r="V69" s="194">
        <v>0</v>
      </c>
      <c r="W69" s="194">
        <v>0</v>
      </c>
      <c r="X69" s="194">
        <v>0</v>
      </c>
      <c r="Y69" s="194">
        <f t="shared" si="1"/>
        <v>0</v>
      </c>
      <c r="Z69" s="194">
        <v>0</v>
      </c>
      <c r="AA69" s="194">
        <f>+'A1'!M66+'A2'!Z66+'A3'!Q69+'A3'!Y69+'A3'!Z69</f>
        <v>0</v>
      </c>
      <c r="AB69" s="147"/>
    </row>
    <row r="70" spans="2:28" s="89" customFormat="1" ht="17.100000000000001" customHeight="1">
      <c r="B70" s="77"/>
      <c r="C70" s="24" t="s">
        <v>64</v>
      </c>
      <c r="D70" s="194">
        <v>0</v>
      </c>
      <c r="E70" s="194">
        <v>0</v>
      </c>
      <c r="F70" s="194">
        <v>0</v>
      </c>
      <c r="G70" s="194">
        <v>0</v>
      </c>
      <c r="H70" s="194">
        <v>0</v>
      </c>
      <c r="I70" s="194">
        <v>0</v>
      </c>
      <c r="J70" s="194">
        <v>0</v>
      </c>
      <c r="K70" s="194">
        <v>0</v>
      </c>
      <c r="L70" s="194">
        <v>0</v>
      </c>
      <c r="M70" s="194"/>
      <c r="N70" s="194">
        <v>0</v>
      </c>
      <c r="O70" s="194">
        <v>0</v>
      </c>
      <c r="P70" s="194">
        <v>0</v>
      </c>
      <c r="Q70" s="194">
        <f t="shared" si="0"/>
        <v>0</v>
      </c>
      <c r="R70" s="194">
        <v>0</v>
      </c>
      <c r="S70" s="194">
        <v>0</v>
      </c>
      <c r="T70" s="194">
        <v>0</v>
      </c>
      <c r="U70" s="194">
        <v>0</v>
      </c>
      <c r="V70" s="194">
        <v>0</v>
      </c>
      <c r="W70" s="194">
        <v>0</v>
      </c>
      <c r="X70" s="194">
        <v>0</v>
      </c>
      <c r="Y70" s="194">
        <f t="shared" si="1"/>
        <v>0</v>
      </c>
      <c r="Z70" s="194">
        <v>0</v>
      </c>
      <c r="AA70" s="194">
        <f>+'A1'!M67+'A2'!Z67+'A3'!Q70+'A3'!Y70+'A3'!Z70</f>
        <v>0</v>
      </c>
      <c r="AB70" s="147"/>
    </row>
    <row r="71" spans="2:28" s="89" customFormat="1" ht="17.100000000000001" customHeight="1">
      <c r="B71" s="77"/>
      <c r="C71" s="26" t="s">
        <v>42</v>
      </c>
      <c r="D71" s="194">
        <v>0</v>
      </c>
      <c r="E71" s="194">
        <v>0</v>
      </c>
      <c r="F71" s="194">
        <v>0</v>
      </c>
      <c r="G71" s="194">
        <v>0</v>
      </c>
      <c r="H71" s="194">
        <v>0</v>
      </c>
      <c r="I71" s="194">
        <v>0</v>
      </c>
      <c r="J71" s="194">
        <v>0</v>
      </c>
      <c r="K71" s="194">
        <v>0</v>
      </c>
      <c r="L71" s="194">
        <v>0</v>
      </c>
      <c r="M71" s="194"/>
      <c r="N71" s="194">
        <v>0.24580399999999999</v>
      </c>
      <c r="O71" s="194">
        <v>5.72</v>
      </c>
      <c r="P71" s="194">
        <v>0</v>
      </c>
      <c r="Q71" s="194">
        <f t="shared" si="0"/>
        <v>5.9658039999999994</v>
      </c>
      <c r="R71" s="194">
        <v>0</v>
      </c>
      <c r="S71" s="194">
        <v>0</v>
      </c>
      <c r="T71" s="194">
        <v>0</v>
      </c>
      <c r="U71" s="194">
        <v>0</v>
      </c>
      <c r="V71" s="194">
        <v>0</v>
      </c>
      <c r="W71" s="194">
        <v>0</v>
      </c>
      <c r="X71" s="194">
        <v>0</v>
      </c>
      <c r="Y71" s="194">
        <f t="shared" si="1"/>
        <v>0</v>
      </c>
      <c r="Z71" s="194">
        <v>0</v>
      </c>
      <c r="AA71" s="194">
        <f>+'A1'!M68+'A2'!Z68+'A3'!Q71+'A3'!Y71+'A3'!Z71</f>
        <v>33.588542572320002</v>
      </c>
      <c r="AB71" s="147"/>
    </row>
    <row r="72" spans="2:28" s="89" customFormat="1" ht="17.100000000000001" customHeight="1">
      <c r="B72" s="77"/>
      <c r="C72" s="26" t="s">
        <v>68</v>
      </c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>
        <f t="shared" si="0"/>
        <v>0</v>
      </c>
      <c r="R72" s="194"/>
      <c r="S72" s="194"/>
      <c r="T72" s="194"/>
      <c r="U72" s="194"/>
      <c r="V72" s="194"/>
      <c r="W72" s="194"/>
      <c r="X72" s="194"/>
      <c r="Y72" s="194">
        <f t="shared" si="1"/>
        <v>0</v>
      </c>
      <c r="Z72" s="194"/>
      <c r="AA72" s="194">
        <f>+'A1'!M69+'A2'!Z69+'A3'!Q72+'A3'!Y72+'A3'!Z72</f>
        <v>0</v>
      </c>
      <c r="AB72" s="147"/>
    </row>
    <row r="73" spans="2:28" s="91" customFormat="1" ht="24.95" customHeight="1">
      <c r="B73" s="78"/>
      <c r="C73" s="27" t="s">
        <v>11</v>
      </c>
      <c r="D73" s="196">
        <v>0</v>
      </c>
      <c r="E73" s="196">
        <v>0</v>
      </c>
      <c r="F73" s="196">
        <v>0</v>
      </c>
      <c r="G73" s="196">
        <v>2.6774930000000001</v>
      </c>
      <c r="H73" s="196">
        <v>0</v>
      </c>
      <c r="I73" s="196">
        <v>8.1174120867671089</v>
      </c>
      <c r="J73" s="196">
        <v>0</v>
      </c>
      <c r="K73" s="196">
        <v>0.54548799999999997</v>
      </c>
      <c r="L73" s="196">
        <v>0</v>
      </c>
      <c r="M73" s="196"/>
      <c r="N73" s="196">
        <v>0</v>
      </c>
      <c r="O73" s="196">
        <v>0</v>
      </c>
      <c r="P73" s="196">
        <v>0</v>
      </c>
      <c r="Q73" s="196">
        <f t="shared" si="0"/>
        <v>11.34039308676711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f t="shared" si="1"/>
        <v>0</v>
      </c>
      <c r="Z73" s="196">
        <v>0</v>
      </c>
      <c r="AA73" s="196">
        <f>+'A1'!M70+'A2'!Z70+'A3'!Q73+'A3'!Y73+'A3'!Z73</f>
        <v>4071.108397877817</v>
      </c>
      <c r="AB73" s="146"/>
    </row>
    <row r="74" spans="2:28" s="92" customFormat="1" ht="17.100000000000001" customHeight="1">
      <c r="B74" s="80"/>
      <c r="C74" s="24" t="s">
        <v>46</v>
      </c>
      <c r="D74" s="194">
        <v>0</v>
      </c>
      <c r="E74" s="194">
        <v>0</v>
      </c>
      <c r="F74" s="194">
        <v>0</v>
      </c>
      <c r="G74" s="194">
        <v>2.6774930000000001</v>
      </c>
      <c r="H74" s="194">
        <v>0</v>
      </c>
      <c r="I74" s="194">
        <v>7.2116040000000003</v>
      </c>
      <c r="J74" s="194">
        <v>0</v>
      </c>
      <c r="K74" s="194">
        <v>0.54548799999999997</v>
      </c>
      <c r="L74" s="194">
        <v>0</v>
      </c>
      <c r="M74" s="194"/>
      <c r="N74" s="194">
        <v>0</v>
      </c>
      <c r="O74" s="194">
        <v>0</v>
      </c>
      <c r="P74" s="194">
        <v>0</v>
      </c>
      <c r="Q74" s="194">
        <f t="shared" si="0"/>
        <v>10.434585</v>
      </c>
      <c r="R74" s="194">
        <v>0</v>
      </c>
      <c r="S74" s="194">
        <v>0</v>
      </c>
      <c r="T74" s="194">
        <v>0</v>
      </c>
      <c r="U74" s="194">
        <v>0</v>
      </c>
      <c r="V74" s="194">
        <v>0</v>
      </c>
      <c r="W74" s="194">
        <v>0</v>
      </c>
      <c r="X74" s="194">
        <v>0</v>
      </c>
      <c r="Y74" s="194">
        <f t="shared" si="1"/>
        <v>0</v>
      </c>
      <c r="Z74" s="194">
        <v>0</v>
      </c>
      <c r="AA74" s="196">
        <f>+'A1'!M71+'A2'!Z71+'A3'!Q74+'A3'!Y74+'A3'!Z74</f>
        <v>4045.5661517910498</v>
      </c>
      <c r="AB74" s="148"/>
    </row>
    <row r="75" spans="2:28" s="89" customFormat="1" ht="17.100000000000001" customHeight="1">
      <c r="B75" s="77"/>
      <c r="C75" s="24" t="s">
        <v>47</v>
      </c>
      <c r="D75" s="194">
        <v>0</v>
      </c>
      <c r="E75" s="194">
        <v>0</v>
      </c>
      <c r="F75" s="194">
        <v>0</v>
      </c>
      <c r="G75" s="194">
        <v>0</v>
      </c>
      <c r="H75" s="194">
        <v>0</v>
      </c>
      <c r="I75" s="194">
        <v>0.90580808676710833</v>
      </c>
      <c r="J75" s="194">
        <v>0</v>
      </c>
      <c r="K75" s="194">
        <v>0</v>
      </c>
      <c r="L75" s="194">
        <v>0</v>
      </c>
      <c r="M75" s="194"/>
      <c r="N75" s="194">
        <v>0</v>
      </c>
      <c r="O75" s="194">
        <v>0</v>
      </c>
      <c r="P75" s="194">
        <v>0</v>
      </c>
      <c r="Q75" s="194">
        <f t="shared" si="0"/>
        <v>0.90580808676710833</v>
      </c>
      <c r="R75" s="194">
        <v>0</v>
      </c>
      <c r="S75" s="194">
        <v>0</v>
      </c>
      <c r="T75" s="194">
        <v>0</v>
      </c>
      <c r="U75" s="194">
        <v>0</v>
      </c>
      <c r="V75" s="194">
        <v>0</v>
      </c>
      <c r="W75" s="194">
        <v>0</v>
      </c>
      <c r="X75" s="194">
        <v>0</v>
      </c>
      <c r="Y75" s="194">
        <f t="shared" si="1"/>
        <v>0</v>
      </c>
      <c r="Z75" s="194">
        <v>0</v>
      </c>
      <c r="AA75" s="196">
        <f>+'A1'!M72+'A2'!Z72+'A3'!Q75+'A3'!Y75+'A3'!Z75</f>
        <v>25.542246086767108</v>
      </c>
      <c r="AB75" s="147"/>
    </row>
    <row r="76" spans="2:28" s="91" customFormat="1" ht="30" customHeight="1">
      <c r="B76" s="81"/>
      <c r="C76" s="27" t="s">
        <v>45</v>
      </c>
      <c r="D76" s="198">
        <f t="shared" ref="D76:J76" si="7">+SUM(D73,D64,D61)</f>
        <v>0.54</v>
      </c>
      <c r="E76" s="198">
        <f t="shared" si="7"/>
        <v>16.870353000000001</v>
      </c>
      <c r="F76" s="198">
        <f t="shared" si="7"/>
        <v>1354.8566001761801</v>
      </c>
      <c r="G76" s="198">
        <f t="shared" si="7"/>
        <v>19.568276660000002</v>
      </c>
      <c r="H76" s="198">
        <f t="shared" si="7"/>
        <v>200.62754320118961</v>
      </c>
      <c r="I76" s="198">
        <f t="shared" si="7"/>
        <v>1972.8088095926671</v>
      </c>
      <c r="J76" s="198">
        <f t="shared" si="7"/>
        <v>72.158752259999986</v>
      </c>
      <c r="K76" s="198">
        <f t="shared" ref="K76:Z76" si="8">+SUM(K73,K64,K61)</f>
        <v>5.9452720000000001</v>
      </c>
      <c r="L76" s="198">
        <f t="shared" si="8"/>
        <v>415.00779387218671</v>
      </c>
      <c r="M76" s="198">
        <f t="shared" si="8"/>
        <v>0</v>
      </c>
      <c r="N76" s="198">
        <f t="shared" si="8"/>
        <v>289.33177424621687</v>
      </c>
      <c r="O76" s="198">
        <f t="shared" si="8"/>
        <v>14.85175465</v>
      </c>
      <c r="P76" s="198">
        <f t="shared" si="8"/>
        <v>1327.2330488742016</v>
      </c>
      <c r="Q76" s="198">
        <f t="shared" si="0"/>
        <v>5689.7999785326419</v>
      </c>
      <c r="R76" s="198">
        <f t="shared" si="8"/>
        <v>0</v>
      </c>
      <c r="S76" s="198">
        <f t="shared" si="8"/>
        <v>0</v>
      </c>
      <c r="T76" s="198">
        <f t="shared" si="8"/>
        <v>0</v>
      </c>
      <c r="U76" s="198">
        <f t="shared" si="8"/>
        <v>0</v>
      </c>
      <c r="V76" s="198">
        <f>+SUM(V73,V64,V61)</f>
        <v>0</v>
      </c>
      <c r="W76" s="198">
        <f t="shared" si="8"/>
        <v>0</v>
      </c>
      <c r="X76" s="198">
        <f t="shared" si="8"/>
        <v>0</v>
      </c>
      <c r="Y76" s="198">
        <f t="shared" si="1"/>
        <v>0</v>
      </c>
      <c r="Z76" s="198">
        <f t="shared" si="8"/>
        <v>8.7773758769865289</v>
      </c>
      <c r="AA76" s="198">
        <f>+'A1'!M73+'A2'!Z73+'A3'!Q76+'A3'!Y76+'A3'!Z76</f>
        <v>186376.66168844508</v>
      </c>
      <c r="AB76" s="146"/>
    </row>
    <row r="77" spans="2:28" s="92" customFormat="1" ht="17.100000000000001" customHeight="1">
      <c r="B77" s="80"/>
      <c r="C77" s="28" t="s">
        <v>91</v>
      </c>
      <c r="D77" s="197">
        <v>0</v>
      </c>
      <c r="E77" s="197">
        <v>0</v>
      </c>
      <c r="F77" s="197">
        <v>0</v>
      </c>
      <c r="G77" s="197">
        <v>0</v>
      </c>
      <c r="H77" s="197">
        <v>0</v>
      </c>
      <c r="I77" s="197">
        <v>0</v>
      </c>
      <c r="J77" s="197">
        <v>0</v>
      </c>
      <c r="K77" s="197">
        <v>0</v>
      </c>
      <c r="L77" s="197">
        <v>0</v>
      </c>
      <c r="M77" s="197"/>
      <c r="N77" s="197">
        <v>0</v>
      </c>
      <c r="O77" s="197">
        <v>0</v>
      </c>
      <c r="P77" s="197">
        <v>0</v>
      </c>
      <c r="Q77" s="197">
        <f>+SUM(D77:P77)</f>
        <v>0</v>
      </c>
      <c r="R77" s="197">
        <v>0</v>
      </c>
      <c r="S77" s="197">
        <v>0</v>
      </c>
      <c r="T77" s="197">
        <v>0</v>
      </c>
      <c r="U77" s="197">
        <v>0</v>
      </c>
      <c r="V77" s="197">
        <v>0</v>
      </c>
      <c r="W77" s="197">
        <v>0</v>
      </c>
      <c r="X77" s="197">
        <v>0</v>
      </c>
      <c r="Y77" s="197">
        <f>+SUM(R77:X77)</f>
        <v>0</v>
      </c>
      <c r="Z77" s="197">
        <v>0</v>
      </c>
      <c r="AA77" s="206">
        <f>+'A1'!M74+'A2'!Z74+'A3'!Q77+'A3'!Y77+'A3'!Z77</f>
        <v>0</v>
      </c>
      <c r="AB77" s="148"/>
    </row>
    <row r="78" spans="2:28" s="92" customFormat="1" ht="17.100000000000001" customHeight="1">
      <c r="B78" s="80"/>
      <c r="C78" s="28" t="s">
        <v>92</v>
      </c>
      <c r="D78" s="197">
        <v>0</v>
      </c>
      <c r="E78" s="197">
        <v>0</v>
      </c>
      <c r="F78" s="197">
        <v>0</v>
      </c>
      <c r="G78" s="197">
        <v>0</v>
      </c>
      <c r="H78" s="197">
        <v>0</v>
      </c>
      <c r="I78" s="197">
        <v>0</v>
      </c>
      <c r="J78" s="197">
        <v>0</v>
      </c>
      <c r="K78" s="197">
        <v>0</v>
      </c>
      <c r="L78" s="197">
        <v>0</v>
      </c>
      <c r="M78" s="197"/>
      <c r="N78" s="197">
        <v>0</v>
      </c>
      <c r="O78" s="197">
        <v>0</v>
      </c>
      <c r="P78" s="197">
        <v>0</v>
      </c>
      <c r="Q78" s="197">
        <f>+SUM(D78:P78)</f>
        <v>0</v>
      </c>
      <c r="R78" s="197">
        <v>0</v>
      </c>
      <c r="S78" s="197">
        <v>0</v>
      </c>
      <c r="T78" s="197">
        <v>0</v>
      </c>
      <c r="U78" s="197">
        <v>0</v>
      </c>
      <c r="V78" s="197">
        <v>0</v>
      </c>
      <c r="W78" s="197">
        <v>0</v>
      </c>
      <c r="X78" s="197">
        <v>0</v>
      </c>
      <c r="Y78" s="197">
        <f>+SUM(R78:X78)</f>
        <v>0</v>
      </c>
      <c r="Z78" s="197">
        <v>0</v>
      </c>
      <c r="AA78" s="206">
        <f>+'A1'!M75+'A2'!Z75+'A3'!Q78+'A3'!Y78+'A3'!Z78</f>
        <v>0</v>
      </c>
      <c r="AB78" s="148"/>
    </row>
    <row r="79" spans="2:28" s="92" customFormat="1" ht="16.5" customHeight="1">
      <c r="B79" s="82"/>
      <c r="C79" s="29" t="s">
        <v>73</v>
      </c>
      <c r="D79" s="197">
        <v>0</v>
      </c>
      <c r="E79" s="197">
        <v>0</v>
      </c>
      <c r="F79" s="197">
        <v>0</v>
      </c>
      <c r="G79" s="197">
        <v>0</v>
      </c>
      <c r="H79" s="197">
        <v>0</v>
      </c>
      <c r="I79" s="197">
        <v>0</v>
      </c>
      <c r="J79" s="197">
        <v>0</v>
      </c>
      <c r="K79" s="197">
        <v>0</v>
      </c>
      <c r="L79" s="197">
        <v>0</v>
      </c>
      <c r="M79" s="197"/>
      <c r="N79" s="197">
        <v>0</v>
      </c>
      <c r="O79" s="197">
        <v>0</v>
      </c>
      <c r="P79" s="197">
        <v>0</v>
      </c>
      <c r="Q79" s="197">
        <f t="shared" si="0"/>
        <v>0</v>
      </c>
      <c r="R79" s="197">
        <v>0</v>
      </c>
      <c r="S79" s="197">
        <v>0</v>
      </c>
      <c r="T79" s="197">
        <v>0</v>
      </c>
      <c r="U79" s="197">
        <v>0</v>
      </c>
      <c r="V79" s="197">
        <v>0</v>
      </c>
      <c r="W79" s="197">
        <v>0</v>
      </c>
      <c r="X79" s="197">
        <v>0</v>
      </c>
      <c r="Y79" s="197">
        <f t="shared" si="1"/>
        <v>0</v>
      </c>
      <c r="Z79" s="197">
        <v>0</v>
      </c>
      <c r="AA79" s="206">
        <f>+'A1'!M76+'A2'!Z76+'A3'!Q79+'A3'!Y79+'A3'!Z79</f>
        <v>0</v>
      </c>
      <c r="AB79" s="148"/>
    </row>
    <row r="80" spans="2:28" s="92" customFormat="1" ht="17.100000000000001" customHeight="1">
      <c r="B80" s="82"/>
      <c r="C80" s="29" t="s">
        <v>97</v>
      </c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6">
        <v>3849.8988185854728</v>
      </c>
      <c r="AB80" s="148"/>
    </row>
    <row r="81" spans="2:28" s="92" customFormat="1" ht="17.100000000000001" customHeight="1">
      <c r="B81" s="82"/>
      <c r="C81" s="29" t="s">
        <v>98</v>
      </c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6">
        <v>0</v>
      </c>
      <c r="AB81" s="148"/>
    </row>
    <row r="82" spans="2:28" s="89" customFormat="1" ht="24.95" customHeight="1">
      <c r="B82" s="75"/>
      <c r="C82" s="31" t="s">
        <v>49</v>
      </c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47"/>
    </row>
    <row r="83" spans="2:28" s="89" customFormat="1" ht="17.100000000000001" customHeight="1">
      <c r="B83" s="77"/>
      <c r="C83" s="84" t="s">
        <v>95</v>
      </c>
      <c r="D83" s="194">
        <v>0</v>
      </c>
      <c r="E83" s="194">
        <v>11.950742</v>
      </c>
      <c r="F83" s="194">
        <v>194.34966399999999</v>
      </c>
      <c r="G83" s="194">
        <v>0</v>
      </c>
      <c r="H83" s="194">
        <v>9.4542215124034072</v>
      </c>
      <c r="I83" s="194">
        <v>297.16579128976673</v>
      </c>
      <c r="J83" s="194">
        <v>27.628143999999999</v>
      </c>
      <c r="K83" s="194">
        <v>0</v>
      </c>
      <c r="L83" s="194">
        <v>13.403741999999998</v>
      </c>
      <c r="M83" s="194"/>
      <c r="N83" s="194">
        <v>22.147320886216903</v>
      </c>
      <c r="O83" s="194">
        <v>0</v>
      </c>
      <c r="P83" s="194">
        <v>254.84128699999999</v>
      </c>
      <c r="Q83" s="194">
        <f>+SUM(D83:P83)</f>
        <v>830.94091268838702</v>
      </c>
      <c r="R83" s="194">
        <v>0</v>
      </c>
      <c r="S83" s="194">
        <v>0</v>
      </c>
      <c r="T83" s="194">
        <v>0</v>
      </c>
      <c r="U83" s="194">
        <v>0</v>
      </c>
      <c r="V83" s="194">
        <v>0</v>
      </c>
      <c r="W83" s="194">
        <v>0</v>
      </c>
      <c r="X83" s="194">
        <v>0</v>
      </c>
      <c r="Y83" s="194">
        <f>+SUM(R83:X83)</f>
        <v>0</v>
      </c>
      <c r="Z83" s="194">
        <v>0</v>
      </c>
      <c r="AA83" s="194">
        <f>+'A1'!M78+'A2'!Z78+'A3'!Q83+'A3'!Y83+'A3'!Z83</f>
        <v>68274.12076164149</v>
      </c>
      <c r="AB83" s="147"/>
    </row>
    <row r="84" spans="2:28" s="89" customFormat="1" ht="17.100000000000001" customHeight="1">
      <c r="B84" s="77"/>
      <c r="C84" s="84" t="s">
        <v>96</v>
      </c>
      <c r="D84" s="194">
        <v>0</v>
      </c>
      <c r="E84" s="194">
        <v>4.3796109999999997</v>
      </c>
      <c r="F84" s="194">
        <v>1026.7570762218359</v>
      </c>
      <c r="G84" s="194">
        <v>6.476496</v>
      </c>
      <c r="H84" s="194">
        <v>92.722221950000005</v>
      </c>
      <c r="I84" s="194">
        <v>1098.9852630725993</v>
      </c>
      <c r="J84" s="194">
        <v>36.509415189999999</v>
      </c>
      <c r="K84" s="194">
        <v>0</v>
      </c>
      <c r="L84" s="194">
        <v>102.68718181</v>
      </c>
      <c r="M84" s="194"/>
      <c r="N84" s="194">
        <v>147.61762250999999</v>
      </c>
      <c r="O84" s="194">
        <v>9.1317546499999995</v>
      </c>
      <c r="P84" s="194">
        <v>452.43393814384348</v>
      </c>
      <c r="Q84" s="194">
        <f>+SUM(D84:P84)</f>
        <v>2977.7005805482781</v>
      </c>
      <c r="R84" s="194">
        <v>0</v>
      </c>
      <c r="S84" s="194">
        <v>0</v>
      </c>
      <c r="T84" s="194">
        <v>0</v>
      </c>
      <c r="U84" s="194">
        <v>0</v>
      </c>
      <c r="V84" s="194">
        <v>0</v>
      </c>
      <c r="W84" s="194">
        <v>0</v>
      </c>
      <c r="X84" s="194">
        <v>0</v>
      </c>
      <c r="Y84" s="194">
        <f>+SUM(R84:X84)</f>
        <v>0</v>
      </c>
      <c r="Z84" s="194">
        <v>0</v>
      </c>
      <c r="AA84" s="194">
        <f>+'A1'!M79+'A2'!Z79+'A3'!Q84+'A3'!Y84+'A3'!Z84</f>
        <v>74893.176992722641</v>
      </c>
      <c r="AB84" s="147"/>
    </row>
    <row r="85" spans="2:28" s="89" customFormat="1" ht="17.100000000000001" customHeight="1">
      <c r="B85" s="77"/>
      <c r="C85" s="24" t="s">
        <v>88</v>
      </c>
      <c r="D85" s="194">
        <v>0</v>
      </c>
      <c r="E85" s="194">
        <v>0</v>
      </c>
      <c r="F85" s="194">
        <v>103.73426720434399</v>
      </c>
      <c r="G85" s="194">
        <v>0.54539599999999999</v>
      </c>
      <c r="H85" s="194">
        <v>18.984896989999999</v>
      </c>
      <c r="I85" s="194">
        <v>366.60221744999996</v>
      </c>
      <c r="J85" s="194">
        <v>5.9795455999999998</v>
      </c>
      <c r="K85" s="194">
        <v>0.54548799999999997</v>
      </c>
      <c r="L85" s="194">
        <v>118.195116</v>
      </c>
      <c r="M85" s="194"/>
      <c r="N85" s="194">
        <v>65.654443849999993</v>
      </c>
      <c r="O85" s="194">
        <v>0</v>
      </c>
      <c r="P85" s="194">
        <v>313.52694864999995</v>
      </c>
      <c r="Q85" s="194">
        <f t="shared" si="0"/>
        <v>993.7683197443439</v>
      </c>
      <c r="R85" s="194">
        <v>0</v>
      </c>
      <c r="S85" s="194">
        <v>0</v>
      </c>
      <c r="T85" s="194">
        <v>0</v>
      </c>
      <c r="U85" s="194">
        <v>0</v>
      </c>
      <c r="V85" s="194">
        <v>0</v>
      </c>
      <c r="W85" s="194">
        <v>0</v>
      </c>
      <c r="X85" s="194">
        <v>0</v>
      </c>
      <c r="Y85" s="194">
        <f t="shared" si="1"/>
        <v>0</v>
      </c>
      <c r="Z85" s="194">
        <v>3.7603039472799411</v>
      </c>
      <c r="AA85" s="194">
        <f>+'A1'!M80+'A2'!Z80+'A3'!Q85+'A3'!Y85+'A3'!Z85</f>
        <v>24786.246937998749</v>
      </c>
      <c r="AB85" s="147"/>
    </row>
    <row r="86" spans="2:28" s="89" customFormat="1" ht="17.100000000000001" customHeight="1">
      <c r="B86" s="77"/>
      <c r="C86" s="24" t="s">
        <v>89</v>
      </c>
      <c r="D86" s="194">
        <v>0.54</v>
      </c>
      <c r="E86" s="194">
        <v>0.54</v>
      </c>
      <c r="F86" s="194">
        <v>0</v>
      </c>
      <c r="G86" s="194">
        <v>1.051599</v>
      </c>
      <c r="H86" s="194">
        <v>79.466202748786202</v>
      </c>
      <c r="I86" s="194">
        <v>207.33811351999998</v>
      </c>
      <c r="J86" s="194">
        <v>2.0416470699999998</v>
      </c>
      <c r="K86" s="194">
        <v>5.3997840000000004</v>
      </c>
      <c r="L86" s="194">
        <v>180.72175406218668</v>
      </c>
      <c r="M86" s="194"/>
      <c r="N86" s="194">
        <v>53.912387000000003</v>
      </c>
      <c r="O86" s="194">
        <v>5.72</v>
      </c>
      <c r="P86" s="194">
        <v>75.830238609382818</v>
      </c>
      <c r="Q86" s="194">
        <f t="shared" si="0"/>
        <v>612.56172601035576</v>
      </c>
      <c r="R86" s="194">
        <v>0</v>
      </c>
      <c r="S86" s="194">
        <v>0</v>
      </c>
      <c r="T86" s="194">
        <v>0</v>
      </c>
      <c r="U86" s="194">
        <v>0</v>
      </c>
      <c r="V86" s="194">
        <v>0</v>
      </c>
      <c r="W86" s="194">
        <v>0</v>
      </c>
      <c r="X86" s="194">
        <v>0</v>
      </c>
      <c r="Y86" s="194">
        <f t="shared" si="1"/>
        <v>0</v>
      </c>
      <c r="Z86" s="194">
        <v>5.0170719297065878</v>
      </c>
      <c r="AA86" s="194">
        <f>+'A1'!M81+'A2'!Z81+'A3'!Q86+'A3'!Y86+'A3'!Z86</f>
        <v>10729.848289222669</v>
      </c>
      <c r="AB86" s="147"/>
    </row>
    <row r="87" spans="2:28" s="89" customFormat="1" ht="17.100000000000001" customHeight="1">
      <c r="B87" s="77"/>
      <c r="C87" s="24" t="s">
        <v>90</v>
      </c>
      <c r="D87" s="194">
        <v>0</v>
      </c>
      <c r="E87" s="194">
        <v>0</v>
      </c>
      <c r="F87" s="194">
        <v>30.01559275</v>
      </c>
      <c r="G87" s="194">
        <v>0</v>
      </c>
      <c r="H87" s="194">
        <v>0</v>
      </c>
      <c r="I87" s="194">
        <v>2.7174242603013248</v>
      </c>
      <c r="J87" s="194">
        <v>0</v>
      </c>
      <c r="K87" s="194">
        <v>0</v>
      </c>
      <c r="L87" s="194">
        <v>0</v>
      </c>
      <c r="M87" s="194"/>
      <c r="N87" s="194">
        <v>0</v>
      </c>
      <c r="O87" s="194">
        <v>0</v>
      </c>
      <c r="P87" s="194">
        <v>102.248176</v>
      </c>
      <c r="Q87" s="194">
        <f t="shared" si="0"/>
        <v>134.98119301030133</v>
      </c>
      <c r="R87" s="194">
        <v>0</v>
      </c>
      <c r="S87" s="194">
        <v>0</v>
      </c>
      <c r="T87" s="194">
        <v>0</v>
      </c>
      <c r="U87" s="194">
        <v>0</v>
      </c>
      <c r="V87" s="194">
        <v>0</v>
      </c>
      <c r="W87" s="194">
        <v>0</v>
      </c>
      <c r="X87" s="194">
        <v>0</v>
      </c>
      <c r="Y87" s="194">
        <f t="shared" si="1"/>
        <v>0</v>
      </c>
      <c r="Z87" s="194">
        <v>0</v>
      </c>
      <c r="AA87" s="194">
        <f>+'A1'!M82+'A2'!Z82+'A3'!Q87+'A3'!Y87+'A3'!Z87</f>
        <v>3247.568556382641</v>
      </c>
      <c r="AB87" s="147"/>
    </row>
    <row r="88" spans="2:28" s="89" customFormat="1" ht="17.100000000000001" customHeight="1">
      <c r="B88" s="75"/>
      <c r="C88" s="24" t="s">
        <v>87</v>
      </c>
      <c r="D88" s="194">
        <v>0</v>
      </c>
      <c r="E88" s="194">
        <v>0</v>
      </c>
      <c r="F88" s="194">
        <v>0</v>
      </c>
      <c r="G88" s="194">
        <v>11.49478566</v>
      </c>
      <c r="H88" s="194">
        <v>0</v>
      </c>
      <c r="I88" s="194">
        <v>0</v>
      </c>
      <c r="J88" s="194">
        <v>0</v>
      </c>
      <c r="K88" s="194">
        <v>0</v>
      </c>
      <c r="L88" s="194">
        <v>0</v>
      </c>
      <c r="M88" s="194"/>
      <c r="N88" s="194">
        <v>0</v>
      </c>
      <c r="O88" s="194">
        <v>0</v>
      </c>
      <c r="P88" s="194">
        <v>128.35246047097539</v>
      </c>
      <c r="Q88" s="194">
        <f t="shared" si="0"/>
        <v>139.84724613097538</v>
      </c>
      <c r="R88" s="194">
        <v>0</v>
      </c>
      <c r="S88" s="194">
        <v>0</v>
      </c>
      <c r="T88" s="194">
        <v>0</v>
      </c>
      <c r="U88" s="194">
        <v>0</v>
      </c>
      <c r="V88" s="194">
        <v>0</v>
      </c>
      <c r="W88" s="194">
        <v>0</v>
      </c>
      <c r="X88" s="194">
        <v>0</v>
      </c>
      <c r="Y88" s="194">
        <f t="shared" si="1"/>
        <v>0</v>
      </c>
      <c r="Z88" s="194">
        <v>0</v>
      </c>
      <c r="AA88" s="194">
        <f>+'A1'!M83+'A2'!Z83+'A3'!Q88+'A3'!Y88+'A3'!Z88</f>
        <v>4445.7000992401072</v>
      </c>
      <c r="AB88" s="147"/>
    </row>
    <row r="89" spans="2:28" s="91" customFormat="1" ht="30" customHeight="1">
      <c r="B89" s="83"/>
      <c r="C89" s="30" t="s">
        <v>72</v>
      </c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194"/>
      <c r="AB89" s="146"/>
    </row>
    <row r="90" spans="2:28" s="89" customFormat="1" ht="17.100000000000001" customHeight="1">
      <c r="B90" s="75"/>
      <c r="C90" s="23" t="s">
        <v>9</v>
      </c>
      <c r="D90" s="194">
        <v>0</v>
      </c>
      <c r="E90" s="194">
        <v>0</v>
      </c>
      <c r="F90" s="194">
        <v>0</v>
      </c>
      <c r="G90" s="194">
        <v>0</v>
      </c>
      <c r="H90" s="194">
        <v>0</v>
      </c>
      <c r="I90" s="194">
        <v>0</v>
      </c>
      <c r="J90" s="194">
        <v>0</v>
      </c>
      <c r="K90" s="194">
        <v>0</v>
      </c>
      <c r="L90" s="194">
        <v>0</v>
      </c>
      <c r="M90" s="194"/>
      <c r="N90" s="194">
        <v>0</v>
      </c>
      <c r="O90" s="194">
        <v>0</v>
      </c>
      <c r="P90" s="194">
        <v>0</v>
      </c>
      <c r="Q90" s="194">
        <f t="shared" si="0"/>
        <v>0</v>
      </c>
      <c r="R90" s="194">
        <v>0</v>
      </c>
      <c r="S90" s="194">
        <v>0</v>
      </c>
      <c r="T90" s="194">
        <v>0</v>
      </c>
      <c r="U90" s="194">
        <v>0</v>
      </c>
      <c r="V90" s="194">
        <v>0</v>
      </c>
      <c r="W90" s="194">
        <v>0</v>
      </c>
      <c r="X90" s="194">
        <v>0</v>
      </c>
      <c r="Y90" s="194">
        <f t="shared" si="1"/>
        <v>0</v>
      </c>
      <c r="Z90" s="194">
        <v>0</v>
      </c>
      <c r="AA90" s="196">
        <f>+'A1'!M85+'A2'!Z85+'A3'!Q90+'A3'!Y90+'A3'!Z90</f>
        <v>1952.6380757367979</v>
      </c>
      <c r="AB90" s="147"/>
    </row>
    <row r="91" spans="2:28" s="89" customFormat="1" ht="17.100000000000001" customHeight="1">
      <c r="B91" s="77"/>
      <c r="C91" s="24" t="s">
        <v>46</v>
      </c>
      <c r="D91" s="194">
        <v>0</v>
      </c>
      <c r="E91" s="194">
        <v>0</v>
      </c>
      <c r="F91" s="194">
        <v>0</v>
      </c>
      <c r="G91" s="194">
        <v>0</v>
      </c>
      <c r="H91" s="194">
        <v>0</v>
      </c>
      <c r="I91" s="194">
        <v>0</v>
      </c>
      <c r="J91" s="194">
        <v>0</v>
      </c>
      <c r="K91" s="194">
        <v>0</v>
      </c>
      <c r="L91" s="194">
        <v>0</v>
      </c>
      <c r="M91" s="194"/>
      <c r="N91" s="194">
        <v>0</v>
      </c>
      <c r="O91" s="194">
        <v>0</v>
      </c>
      <c r="P91" s="194">
        <v>0</v>
      </c>
      <c r="Q91" s="194">
        <f t="shared" si="0"/>
        <v>0</v>
      </c>
      <c r="R91" s="194">
        <v>0</v>
      </c>
      <c r="S91" s="194">
        <v>0</v>
      </c>
      <c r="T91" s="194">
        <v>0</v>
      </c>
      <c r="U91" s="194">
        <v>0</v>
      </c>
      <c r="V91" s="194">
        <v>0</v>
      </c>
      <c r="W91" s="194">
        <v>0</v>
      </c>
      <c r="X91" s="194">
        <v>0</v>
      </c>
      <c r="Y91" s="194">
        <f t="shared" si="1"/>
        <v>0</v>
      </c>
      <c r="Z91" s="194">
        <v>0</v>
      </c>
      <c r="AA91" s="196">
        <f>+'A1'!M86+'A2'!Z86+'A3'!Q91+'A3'!Y91+'A3'!Z91</f>
        <v>558.4632969999999</v>
      </c>
      <c r="AB91" s="147"/>
    </row>
    <row r="92" spans="2:28" s="89" customFormat="1" ht="17.100000000000001" customHeight="1">
      <c r="B92" s="77"/>
      <c r="C92" s="24" t="s">
        <v>47</v>
      </c>
      <c r="D92" s="194">
        <v>0</v>
      </c>
      <c r="E92" s="194">
        <v>0</v>
      </c>
      <c r="F92" s="194">
        <v>0</v>
      </c>
      <c r="G92" s="194">
        <v>0</v>
      </c>
      <c r="H92" s="194">
        <v>0</v>
      </c>
      <c r="I92" s="194">
        <v>0</v>
      </c>
      <c r="J92" s="194">
        <v>0</v>
      </c>
      <c r="K92" s="194">
        <v>0</v>
      </c>
      <c r="L92" s="194">
        <v>0</v>
      </c>
      <c r="M92" s="194"/>
      <c r="N92" s="194">
        <v>0</v>
      </c>
      <c r="O92" s="194">
        <v>0</v>
      </c>
      <c r="P92" s="194">
        <v>0</v>
      </c>
      <c r="Q92" s="194">
        <f t="shared" ref="Q92:Q139" si="9">+SUM(D92:P92)</f>
        <v>0</v>
      </c>
      <c r="R92" s="194">
        <v>0</v>
      </c>
      <c r="S92" s="194">
        <v>0</v>
      </c>
      <c r="T92" s="194">
        <v>0</v>
      </c>
      <c r="U92" s="194">
        <v>0</v>
      </c>
      <c r="V92" s="194">
        <v>0</v>
      </c>
      <c r="W92" s="194">
        <v>0</v>
      </c>
      <c r="X92" s="194">
        <v>0</v>
      </c>
      <c r="Y92" s="194">
        <f t="shared" ref="Y92:Y139" si="10">+SUM(R92:X92)</f>
        <v>0</v>
      </c>
      <c r="Z92" s="194">
        <v>0</v>
      </c>
      <c r="AA92" s="196">
        <f>+'A1'!M87+'A2'!Z87+'A3'!Q92+'A3'!Y92+'A3'!Z92</f>
        <v>1394.1747787367981</v>
      </c>
      <c r="AB92" s="147"/>
    </row>
    <row r="93" spans="2:28" s="89" customFormat="1" ht="30" customHeight="1">
      <c r="B93" s="75"/>
      <c r="C93" s="23" t="s">
        <v>10</v>
      </c>
      <c r="D93" s="194">
        <v>0</v>
      </c>
      <c r="E93" s="194">
        <v>0</v>
      </c>
      <c r="F93" s="194">
        <v>0</v>
      </c>
      <c r="G93" s="194">
        <v>0</v>
      </c>
      <c r="H93" s="194">
        <v>0</v>
      </c>
      <c r="I93" s="194">
        <v>0</v>
      </c>
      <c r="J93" s="194">
        <v>0</v>
      </c>
      <c r="K93" s="194">
        <v>0</v>
      </c>
      <c r="L93" s="194">
        <v>0</v>
      </c>
      <c r="M93" s="194"/>
      <c r="N93" s="194">
        <v>0</v>
      </c>
      <c r="O93" s="194">
        <v>0</v>
      </c>
      <c r="P93" s="194">
        <v>0</v>
      </c>
      <c r="Q93" s="194">
        <f t="shared" si="9"/>
        <v>0</v>
      </c>
      <c r="R93" s="194">
        <v>0</v>
      </c>
      <c r="S93" s="194">
        <v>0</v>
      </c>
      <c r="T93" s="194">
        <v>0</v>
      </c>
      <c r="U93" s="194">
        <v>0</v>
      </c>
      <c r="V93" s="194">
        <v>0</v>
      </c>
      <c r="W93" s="194">
        <v>0</v>
      </c>
      <c r="X93" s="194">
        <v>0</v>
      </c>
      <c r="Y93" s="194">
        <f t="shared" si="10"/>
        <v>0</v>
      </c>
      <c r="Z93" s="194">
        <v>0</v>
      </c>
      <c r="AA93" s="194">
        <f>+'A1'!M88+'A2'!Z88+'A3'!Q93+'A3'!Y93+'A3'!Z93</f>
        <v>5.4389496103166612</v>
      </c>
      <c r="AB93" s="147"/>
    </row>
    <row r="94" spans="2:28" s="89" customFormat="1" ht="17.100000000000001" customHeight="1">
      <c r="B94" s="75"/>
      <c r="C94" s="24" t="s">
        <v>46</v>
      </c>
      <c r="D94" s="194">
        <v>0</v>
      </c>
      <c r="E94" s="194">
        <v>0</v>
      </c>
      <c r="F94" s="194">
        <v>0</v>
      </c>
      <c r="G94" s="194">
        <v>0</v>
      </c>
      <c r="H94" s="194">
        <v>0</v>
      </c>
      <c r="I94" s="194">
        <v>0</v>
      </c>
      <c r="J94" s="194">
        <v>0</v>
      </c>
      <c r="K94" s="194">
        <v>0</v>
      </c>
      <c r="L94" s="194">
        <v>0</v>
      </c>
      <c r="M94" s="194"/>
      <c r="N94" s="194">
        <v>0</v>
      </c>
      <c r="O94" s="194">
        <v>0</v>
      </c>
      <c r="P94" s="194">
        <v>0</v>
      </c>
      <c r="Q94" s="194">
        <f t="shared" si="9"/>
        <v>0</v>
      </c>
      <c r="R94" s="194">
        <v>0</v>
      </c>
      <c r="S94" s="194">
        <v>0</v>
      </c>
      <c r="T94" s="194">
        <v>0</v>
      </c>
      <c r="U94" s="194">
        <v>0</v>
      </c>
      <c r="V94" s="194">
        <v>0</v>
      </c>
      <c r="W94" s="194">
        <v>0</v>
      </c>
      <c r="X94" s="194">
        <v>0</v>
      </c>
      <c r="Y94" s="194">
        <f t="shared" si="10"/>
        <v>0</v>
      </c>
      <c r="Z94" s="194">
        <v>0</v>
      </c>
      <c r="AA94" s="196">
        <f>+'A1'!M89+'A2'!Z89+'A3'!Q94+'A3'!Y94+'A3'!Z94</f>
        <v>5.4389496103166612</v>
      </c>
      <c r="AB94" s="147"/>
    </row>
    <row r="95" spans="2:28" s="89" customFormat="1" ht="17.100000000000001" customHeight="1">
      <c r="B95" s="75"/>
      <c r="C95" s="24" t="s">
        <v>47</v>
      </c>
      <c r="D95" s="194">
        <v>0</v>
      </c>
      <c r="E95" s="194">
        <v>0</v>
      </c>
      <c r="F95" s="194">
        <v>0</v>
      </c>
      <c r="G95" s="194">
        <v>0</v>
      </c>
      <c r="H95" s="194">
        <v>0</v>
      </c>
      <c r="I95" s="194">
        <v>0</v>
      </c>
      <c r="J95" s="194">
        <v>0</v>
      </c>
      <c r="K95" s="194">
        <v>0</v>
      </c>
      <c r="L95" s="194">
        <v>0</v>
      </c>
      <c r="M95" s="194"/>
      <c r="N95" s="194">
        <v>0</v>
      </c>
      <c r="O95" s="194">
        <v>0</v>
      </c>
      <c r="P95" s="194">
        <v>0</v>
      </c>
      <c r="Q95" s="194">
        <f t="shared" si="9"/>
        <v>0</v>
      </c>
      <c r="R95" s="194">
        <v>0</v>
      </c>
      <c r="S95" s="194">
        <v>0</v>
      </c>
      <c r="T95" s="194">
        <v>0</v>
      </c>
      <c r="U95" s="194">
        <v>0</v>
      </c>
      <c r="V95" s="194">
        <v>0</v>
      </c>
      <c r="W95" s="194">
        <v>0</v>
      </c>
      <c r="X95" s="194">
        <v>0</v>
      </c>
      <c r="Y95" s="194">
        <f t="shared" si="10"/>
        <v>0</v>
      </c>
      <c r="Z95" s="194">
        <v>0</v>
      </c>
      <c r="AA95" s="196">
        <f>+'A1'!M90+'A2'!Z90+'A3'!Q95+'A3'!Y95+'A3'!Z95</f>
        <v>0</v>
      </c>
      <c r="AB95" s="147"/>
    </row>
    <row r="96" spans="2:28" s="91" customFormat="1" ht="30" customHeight="1">
      <c r="B96" s="78"/>
      <c r="C96" s="25" t="s">
        <v>63</v>
      </c>
      <c r="D96" s="196">
        <v>0</v>
      </c>
      <c r="E96" s="196">
        <v>0</v>
      </c>
      <c r="F96" s="196"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/>
      <c r="N96" s="196">
        <v>0</v>
      </c>
      <c r="O96" s="196">
        <v>0</v>
      </c>
      <c r="P96" s="196">
        <v>0</v>
      </c>
      <c r="Q96" s="196">
        <f t="shared" si="9"/>
        <v>0</v>
      </c>
      <c r="R96" s="196">
        <v>0</v>
      </c>
      <c r="S96" s="196">
        <v>0</v>
      </c>
      <c r="T96" s="196">
        <v>0</v>
      </c>
      <c r="U96" s="196">
        <v>0</v>
      </c>
      <c r="V96" s="196">
        <v>0</v>
      </c>
      <c r="W96" s="196">
        <v>0</v>
      </c>
      <c r="X96" s="196">
        <v>0</v>
      </c>
      <c r="Y96" s="196">
        <f t="shared" si="10"/>
        <v>0</v>
      </c>
      <c r="Z96" s="196">
        <v>0</v>
      </c>
      <c r="AA96" s="196">
        <f>+'A1'!M91+'A2'!Z91+'A3'!Q96+'A3'!Y96+'A3'!Z96</f>
        <v>0</v>
      </c>
      <c r="AB96" s="146"/>
    </row>
    <row r="97" spans="2:28" s="89" customFormat="1" ht="17.100000000000001" customHeight="1">
      <c r="B97" s="77"/>
      <c r="C97" s="24" t="s">
        <v>51</v>
      </c>
      <c r="D97" s="194">
        <v>0</v>
      </c>
      <c r="E97" s="194">
        <v>0</v>
      </c>
      <c r="F97" s="194">
        <v>0</v>
      </c>
      <c r="G97" s="194">
        <v>0</v>
      </c>
      <c r="H97" s="194">
        <v>0</v>
      </c>
      <c r="I97" s="194">
        <v>0</v>
      </c>
      <c r="J97" s="194">
        <v>0</v>
      </c>
      <c r="K97" s="194">
        <v>0</v>
      </c>
      <c r="L97" s="194">
        <v>0</v>
      </c>
      <c r="M97" s="194">
        <v>0</v>
      </c>
      <c r="N97" s="194">
        <v>0</v>
      </c>
      <c r="O97" s="194">
        <v>0</v>
      </c>
      <c r="P97" s="194">
        <v>0</v>
      </c>
      <c r="Q97" s="194">
        <f t="shared" si="9"/>
        <v>0</v>
      </c>
      <c r="R97" s="194">
        <v>0</v>
      </c>
      <c r="S97" s="194">
        <v>0</v>
      </c>
      <c r="T97" s="194">
        <v>0</v>
      </c>
      <c r="U97" s="194">
        <v>0</v>
      </c>
      <c r="V97" s="194">
        <v>0</v>
      </c>
      <c r="W97" s="194">
        <v>0</v>
      </c>
      <c r="X97" s="194">
        <v>0</v>
      </c>
      <c r="Y97" s="194">
        <f t="shared" si="10"/>
        <v>0</v>
      </c>
      <c r="Z97" s="194">
        <v>0</v>
      </c>
      <c r="AA97" s="194">
        <f>+'A1'!M92+'A2'!Z92+'A3'!Q97+'A3'!Y97+'A3'!Z97</f>
        <v>5.4389496103166612</v>
      </c>
      <c r="AB97" s="147"/>
    </row>
    <row r="98" spans="2:28" s="89" customFormat="1" ht="17.100000000000001" customHeight="1">
      <c r="B98" s="77"/>
      <c r="C98" s="24" t="s">
        <v>78</v>
      </c>
      <c r="D98" s="194">
        <v>0</v>
      </c>
      <c r="E98" s="194">
        <v>0</v>
      </c>
      <c r="F98" s="194">
        <v>0</v>
      </c>
      <c r="G98" s="194">
        <v>0</v>
      </c>
      <c r="H98" s="194">
        <v>0</v>
      </c>
      <c r="I98" s="194">
        <v>0</v>
      </c>
      <c r="J98" s="194">
        <v>0</v>
      </c>
      <c r="K98" s="194">
        <v>0</v>
      </c>
      <c r="L98" s="194">
        <v>0</v>
      </c>
      <c r="M98" s="194"/>
      <c r="N98" s="194">
        <v>0</v>
      </c>
      <c r="O98" s="194">
        <v>0</v>
      </c>
      <c r="P98" s="194">
        <v>0</v>
      </c>
      <c r="Q98" s="194">
        <f t="shared" si="9"/>
        <v>0</v>
      </c>
      <c r="R98" s="194">
        <v>0</v>
      </c>
      <c r="S98" s="194">
        <v>0</v>
      </c>
      <c r="T98" s="194">
        <v>0</v>
      </c>
      <c r="U98" s="194">
        <v>0</v>
      </c>
      <c r="V98" s="194">
        <v>0</v>
      </c>
      <c r="W98" s="194">
        <v>0</v>
      </c>
      <c r="X98" s="194">
        <v>0</v>
      </c>
      <c r="Y98" s="194">
        <f t="shared" si="10"/>
        <v>0</v>
      </c>
      <c r="Z98" s="194">
        <v>0</v>
      </c>
      <c r="AA98" s="194">
        <f>+'A1'!M93+'A2'!Z93+'A3'!Q98+'A3'!Y98+'A3'!Z98</f>
        <v>0</v>
      </c>
      <c r="AB98" s="147"/>
    </row>
    <row r="99" spans="2:28" s="89" customFormat="1" ht="17.100000000000001" customHeight="1">
      <c r="B99" s="77"/>
      <c r="C99" s="24" t="s">
        <v>64</v>
      </c>
      <c r="D99" s="194">
        <v>0</v>
      </c>
      <c r="E99" s="194">
        <v>0</v>
      </c>
      <c r="F99" s="194">
        <v>0</v>
      </c>
      <c r="G99" s="194">
        <v>0</v>
      </c>
      <c r="H99" s="194">
        <v>0</v>
      </c>
      <c r="I99" s="194">
        <v>0</v>
      </c>
      <c r="J99" s="194">
        <v>0</v>
      </c>
      <c r="K99" s="194">
        <v>0</v>
      </c>
      <c r="L99" s="194">
        <v>0</v>
      </c>
      <c r="M99" s="194"/>
      <c r="N99" s="194">
        <v>0</v>
      </c>
      <c r="O99" s="194">
        <v>0</v>
      </c>
      <c r="P99" s="194">
        <v>0</v>
      </c>
      <c r="Q99" s="194">
        <f t="shared" si="9"/>
        <v>0</v>
      </c>
      <c r="R99" s="194">
        <v>0</v>
      </c>
      <c r="S99" s="194">
        <v>0</v>
      </c>
      <c r="T99" s="194">
        <v>0</v>
      </c>
      <c r="U99" s="194">
        <v>0</v>
      </c>
      <c r="V99" s="194">
        <v>0</v>
      </c>
      <c r="W99" s="194">
        <v>0</v>
      </c>
      <c r="X99" s="194">
        <v>0</v>
      </c>
      <c r="Y99" s="194">
        <f t="shared" si="10"/>
        <v>0</v>
      </c>
      <c r="Z99" s="194">
        <v>0</v>
      </c>
      <c r="AA99" s="194">
        <f>+'A1'!M94+'A2'!Z94+'A3'!Q99+'A3'!Y99+'A3'!Z99</f>
        <v>0</v>
      </c>
      <c r="AB99" s="147"/>
    </row>
    <row r="100" spans="2:28" s="89" customFormat="1" ht="17.100000000000001" customHeight="1">
      <c r="B100" s="77"/>
      <c r="C100" s="26" t="s">
        <v>42</v>
      </c>
      <c r="D100" s="194">
        <v>0</v>
      </c>
      <c r="E100" s="194">
        <v>0</v>
      </c>
      <c r="F100" s="194">
        <v>0</v>
      </c>
      <c r="G100" s="194">
        <v>0</v>
      </c>
      <c r="H100" s="194">
        <v>0</v>
      </c>
      <c r="I100" s="194">
        <v>0</v>
      </c>
      <c r="J100" s="194">
        <v>0</v>
      </c>
      <c r="K100" s="194">
        <v>0</v>
      </c>
      <c r="L100" s="194">
        <v>0</v>
      </c>
      <c r="M100" s="194"/>
      <c r="N100" s="194">
        <v>0</v>
      </c>
      <c r="O100" s="194">
        <v>0</v>
      </c>
      <c r="P100" s="194">
        <v>0</v>
      </c>
      <c r="Q100" s="194">
        <f t="shared" si="9"/>
        <v>0</v>
      </c>
      <c r="R100" s="194">
        <v>0</v>
      </c>
      <c r="S100" s="194">
        <v>0</v>
      </c>
      <c r="T100" s="194">
        <v>0</v>
      </c>
      <c r="U100" s="194">
        <v>0</v>
      </c>
      <c r="V100" s="194">
        <v>0</v>
      </c>
      <c r="W100" s="194">
        <v>0</v>
      </c>
      <c r="X100" s="194">
        <v>0</v>
      </c>
      <c r="Y100" s="194">
        <f t="shared" si="10"/>
        <v>0</v>
      </c>
      <c r="Z100" s="194">
        <v>0</v>
      </c>
      <c r="AA100" s="194">
        <f>+'A1'!M95+'A2'!Z95+'A3'!Q100+'A3'!Y100+'A3'!Z100</f>
        <v>0</v>
      </c>
      <c r="AB100" s="147"/>
    </row>
    <row r="101" spans="2:28" s="89" customFormat="1" ht="17.100000000000001" customHeight="1">
      <c r="B101" s="77"/>
      <c r="C101" s="26" t="s">
        <v>68</v>
      </c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>
        <f t="shared" si="9"/>
        <v>0</v>
      </c>
      <c r="R101" s="194"/>
      <c r="S101" s="194"/>
      <c r="T101" s="194"/>
      <c r="U101" s="194"/>
      <c r="V101" s="194"/>
      <c r="W101" s="194"/>
      <c r="X101" s="194"/>
      <c r="Y101" s="194">
        <f t="shared" si="10"/>
        <v>0</v>
      </c>
      <c r="Z101" s="194"/>
      <c r="AA101" s="194">
        <f>+'A1'!M96+'A2'!Z96+'A3'!Q101+'A3'!Y101+'A3'!Z101</f>
        <v>0</v>
      </c>
      <c r="AB101" s="147"/>
    </row>
    <row r="102" spans="2:28" s="91" customFormat="1" ht="24.95" customHeight="1">
      <c r="B102" s="78"/>
      <c r="C102" s="27" t="s">
        <v>11</v>
      </c>
      <c r="D102" s="196">
        <v>0</v>
      </c>
      <c r="E102" s="196">
        <v>0</v>
      </c>
      <c r="F102" s="196">
        <v>0</v>
      </c>
      <c r="G102" s="196">
        <v>0</v>
      </c>
      <c r="H102" s="196">
        <v>0</v>
      </c>
      <c r="I102" s="196">
        <v>0</v>
      </c>
      <c r="J102" s="196">
        <v>0</v>
      </c>
      <c r="K102" s="196">
        <v>0</v>
      </c>
      <c r="L102" s="196">
        <v>0</v>
      </c>
      <c r="M102" s="196"/>
      <c r="N102" s="196">
        <v>0</v>
      </c>
      <c r="O102" s="196">
        <v>0</v>
      </c>
      <c r="P102" s="196">
        <v>0</v>
      </c>
      <c r="Q102" s="196">
        <f t="shared" si="9"/>
        <v>0</v>
      </c>
      <c r="R102" s="196">
        <v>0</v>
      </c>
      <c r="S102" s="196">
        <v>0</v>
      </c>
      <c r="T102" s="196">
        <v>0</v>
      </c>
      <c r="U102" s="196">
        <v>0</v>
      </c>
      <c r="V102" s="196">
        <v>0</v>
      </c>
      <c r="W102" s="196">
        <v>0</v>
      </c>
      <c r="X102" s="196">
        <v>0</v>
      </c>
      <c r="Y102" s="196">
        <f t="shared" si="10"/>
        <v>0</v>
      </c>
      <c r="Z102" s="196">
        <v>0</v>
      </c>
      <c r="AA102" s="196">
        <f>+'A1'!M97+'A2'!Z97+'A3'!Q102+'A3'!Y102+'A3'!Z102</f>
        <v>53.842967999999999</v>
      </c>
      <c r="AB102" s="146"/>
    </row>
    <row r="103" spans="2:28" s="92" customFormat="1" ht="17.100000000000001" customHeight="1">
      <c r="B103" s="80"/>
      <c r="C103" s="24" t="s">
        <v>46</v>
      </c>
      <c r="D103" s="194">
        <v>0</v>
      </c>
      <c r="E103" s="194">
        <v>0</v>
      </c>
      <c r="F103" s="194">
        <v>0</v>
      </c>
      <c r="G103" s="194">
        <v>0</v>
      </c>
      <c r="H103" s="194">
        <v>0</v>
      </c>
      <c r="I103" s="194">
        <v>0</v>
      </c>
      <c r="J103" s="194">
        <v>0</v>
      </c>
      <c r="K103" s="194">
        <v>0</v>
      </c>
      <c r="L103" s="194">
        <v>0</v>
      </c>
      <c r="M103" s="194"/>
      <c r="N103" s="194">
        <v>0</v>
      </c>
      <c r="O103" s="194">
        <v>0</v>
      </c>
      <c r="P103" s="194">
        <v>0</v>
      </c>
      <c r="Q103" s="194">
        <f t="shared" si="9"/>
        <v>0</v>
      </c>
      <c r="R103" s="194">
        <v>0</v>
      </c>
      <c r="S103" s="194">
        <v>0</v>
      </c>
      <c r="T103" s="194">
        <v>0</v>
      </c>
      <c r="U103" s="194">
        <v>0</v>
      </c>
      <c r="V103" s="194">
        <v>0</v>
      </c>
      <c r="W103" s="194">
        <v>0</v>
      </c>
      <c r="X103" s="194">
        <v>0</v>
      </c>
      <c r="Y103" s="194">
        <f t="shared" si="10"/>
        <v>0</v>
      </c>
      <c r="Z103" s="194">
        <v>0</v>
      </c>
      <c r="AA103" s="196">
        <f>+'A1'!M98+'A2'!Z98+'A3'!Q103+'A3'!Y103+'A3'!Z103</f>
        <v>53.842967999999999</v>
      </c>
      <c r="AB103" s="148"/>
    </row>
    <row r="104" spans="2:28" s="89" customFormat="1" ht="17.100000000000001" customHeight="1">
      <c r="B104" s="77"/>
      <c r="C104" s="24" t="s">
        <v>47</v>
      </c>
      <c r="D104" s="194">
        <v>0</v>
      </c>
      <c r="E104" s="194">
        <v>0</v>
      </c>
      <c r="F104" s="194">
        <v>0</v>
      </c>
      <c r="G104" s="194">
        <v>0</v>
      </c>
      <c r="H104" s="194">
        <v>0</v>
      </c>
      <c r="I104" s="194">
        <v>0</v>
      </c>
      <c r="J104" s="194">
        <v>0</v>
      </c>
      <c r="K104" s="194">
        <v>0</v>
      </c>
      <c r="L104" s="194">
        <v>0</v>
      </c>
      <c r="M104" s="194"/>
      <c r="N104" s="194">
        <v>0</v>
      </c>
      <c r="O104" s="194">
        <v>0</v>
      </c>
      <c r="P104" s="194">
        <v>0</v>
      </c>
      <c r="Q104" s="194">
        <f t="shared" si="9"/>
        <v>0</v>
      </c>
      <c r="R104" s="194">
        <v>0</v>
      </c>
      <c r="S104" s="194">
        <v>0</v>
      </c>
      <c r="T104" s="194">
        <v>0</v>
      </c>
      <c r="U104" s="194">
        <v>0</v>
      </c>
      <c r="V104" s="194">
        <v>0</v>
      </c>
      <c r="W104" s="194">
        <v>0</v>
      </c>
      <c r="X104" s="194">
        <v>0</v>
      </c>
      <c r="Y104" s="194">
        <f t="shared" si="10"/>
        <v>0</v>
      </c>
      <c r="Z104" s="194">
        <v>0</v>
      </c>
      <c r="AA104" s="196">
        <f>+'A1'!M99+'A2'!Z99+'A3'!Q104+'A3'!Y104+'A3'!Z104</f>
        <v>0</v>
      </c>
      <c r="AB104" s="147"/>
    </row>
    <row r="105" spans="2:28" s="91" customFormat="1" ht="30" customHeight="1">
      <c r="B105" s="81"/>
      <c r="C105" s="27" t="s">
        <v>41</v>
      </c>
      <c r="D105" s="198">
        <f t="shared" ref="D105:J105" si="11">+SUM(D102,D93,D90)</f>
        <v>0</v>
      </c>
      <c r="E105" s="198">
        <f t="shared" si="11"/>
        <v>0</v>
      </c>
      <c r="F105" s="198">
        <f t="shared" si="11"/>
        <v>0</v>
      </c>
      <c r="G105" s="198">
        <f t="shared" si="11"/>
        <v>0</v>
      </c>
      <c r="H105" s="198">
        <f t="shared" si="11"/>
        <v>0</v>
      </c>
      <c r="I105" s="198">
        <f t="shared" si="11"/>
        <v>0</v>
      </c>
      <c r="J105" s="198">
        <f t="shared" si="11"/>
        <v>0</v>
      </c>
      <c r="K105" s="198">
        <f t="shared" ref="K105:Z105" si="12">+SUM(K102,K93,K90)</f>
        <v>0</v>
      </c>
      <c r="L105" s="198">
        <f t="shared" si="12"/>
        <v>0</v>
      </c>
      <c r="M105" s="198">
        <f t="shared" si="12"/>
        <v>0</v>
      </c>
      <c r="N105" s="198">
        <f t="shared" si="12"/>
        <v>0</v>
      </c>
      <c r="O105" s="198">
        <f t="shared" si="12"/>
        <v>0</v>
      </c>
      <c r="P105" s="198">
        <f t="shared" si="12"/>
        <v>0</v>
      </c>
      <c r="Q105" s="198">
        <f t="shared" si="9"/>
        <v>0</v>
      </c>
      <c r="R105" s="198">
        <f t="shared" si="12"/>
        <v>0</v>
      </c>
      <c r="S105" s="198">
        <f t="shared" si="12"/>
        <v>0</v>
      </c>
      <c r="T105" s="198">
        <f t="shared" si="12"/>
        <v>0</v>
      </c>
      <c r="U105" s="198">
        <f t="shared" si="12"/>
        <v>0</v>
      </c>
      <c r="V105" s="198">
        <f>+SUM(V102,V93,V90)</f>
        <v>0</v>
      </c>
      <c r="W105" s="198">
        <f t="shared" si="12"/>
        <v>0</v>
      </c>
      <c r="X105" s="198">
        <f t="shared" si="12"/>
        <v>0</v>
      </c>
      <c r="Y105" s="198">
        <f t="shared" si="10"/>
        <v>0</v>
      </c>
      <c r="Z105" s="198">
        <f t="shared" si="12"/>
        <v>0</v>
      </c>
      <c r="AA105" s="198">
        <f>+'A1'!M100+'A2'!Z100+'A3'!Q105+'A3'!Y105+'A3'!Z105</f>
        <v>2011.9199933471145</v>
      </c>
      <c r="AB105" s="146"/>
    </row>
    <row r="106" spans="2:28" s="92" customFormat="1" ht="17.100000000000001" customHeight="1">
      <c r="B106" s="80"/>
      <c r="C106" s="28" t="s">
        <v>91</v>
      </c>
      <c r="D106" s="197">
        <v>0</v>
      </c>
      <c r="E106" s="197">
        <v>0</v>
      </c>
      <c r="F106" s="197">
        <v>0</v>
      </c>
      <c r="G106" s="197">
        <v>0</v>
      </c>
      <c r="H106" s="197">
        <v>0</v>
      </c>
      <c r="I106" s="197">
        <v>0</v>
      </c>
      <c r="J106" s="197">
        <v>0</v>
      </c>
      <c r="K106" s="197">
        <v>0</v>
      </c>
      <c r="L106" s="197">
        <v>0</v>
      </c>
      <c r="M106" s="197"/>
      <c r="N106" s="197">
        <v>0</v>
      </c>
      <c r="O106" s="197">
        <v>0</v>
      </c>
      <c r="P106" s="197">
        <v>0</v>
      </c>
      <c r="Q106" s="197">
        <f t="shared" si="9"/>
        <v>0</v>
      </c>
      <c r="R106" s="197">
        <v>0</v>
      </c>
      <c r="S106" s="197">
        <v>0</v>
      </c>
      <c r="T106" s="197">
        <v>0</v>
      </c>
      <c r="U106" s="197">
        <v>0</v>
      </c>
      <c r="V106" s="197">
        <v>0</v>
      </c>
      <c r="W106" s="197">
        <v>0</v>
      </c>
      <c r="X106" s="197">
        <v>0</v>
      </c>
      <c r="Y106" s="197">
        <f t="shared" si="10"/>
        <v>0</v>
      </c>
      <c r="Z106" s="197">
        <v>0</v>
      </c>
      <c r="AA106" s="206">
        <f>+'A1'!M101+'A2'!Z101+'A3'!Q106+'A3'!Y106+'A3'!Z106</f>
        <v>0</v>
      </c>
      <c r="AB106" s="148"/>
    </row>
    <row r="107" spans="2:28" s="92" customFormat="1" ht="17.100000000000001" customHeight="1">
      <c r="B107" s="80"/>
      <c r="C107" s="28" t="s">
        <v>92</v>
      </c>
      <c r="D107" s="197">
        <v>0</v>
      </c>
      <c r="E107" s="197">
        <v>0</v>
      </c>
      <c r="F107" s="197">
        <v>0</v>
      </c>
      <c r="G107" s="197">
        <v>0</v>
      </c>
      <c r="H107" s="197">
        <v>0</v>
      </c>
      <c r="I107" s="197">
        <v>0</v>
      </c>
      <c r="J107" s="197">
        <v>0</v>
      </c>
      <c r="K107" s="197">
        <v>0</v>
      </c>
      <c r="L107" s="197">
        <v>0</v>
      </c>
      <c r="M107" s="197"/>
      <c r="N107" s="197">
        <v>0</v>
      </c>
      <c r="O107" s="197">
        <v>0</v>
      </c>
      <c r="P107" s="197">
        <v>0</v>
      </c>
      <c r="Q107" s="197">
        <f t="shared" si="9"/>
        <v>0</v>
      </c>
      <c r="R107" s="197">
        <v>0</v>
      </c>
      <c r="S107" s="197">
        <v>0</v>
      </c>
      <c r="T107" s="197">
        <v>0</v>
      </c>
      <c r="U107" s="197">
        <v>0</v>
      </c>
      <c r="V107" s="197">
        <v>0</v>
      </c>
      <c r="W107" s="197">
        <v>0</v>
      </c>
      <c r="X107" s="197">
        <v>0</v>
      </c>
      <c r="Y107" s="197">
        <f t="shared" si="10"/>
        <v>0</v>
      </c>
      <c r="Z107" s="197">
        <v>0</v>
      </c>
      <c r="AA107" s="206">
        <f>+'A1'!M102+'A2'!Z102+'A3'!Q107+'A3'!Y107+'A3'!Z107</f>
        <v>0</v>
      </c>
      <c r="AB107" s="148"/>
    </row>
    <row r="108" spans="2:28" s="92" customFormat="1" ht="17.100000000000001" customHeight="1">
      <c r="B108" s="82"/>
      <c r="C108" s="29" t="s">
        <v>73</v>
      </c>
      <c r="D108" s="197">
        <v>0</v>
      </c>
      <c r="E108" s="197">
        <v>0</v>
      </c>
      <c r="F108" s="197">
        <v>0</v>
      </c>
      <c r="G108" s="197">
        <v>0</v>
      </c>
      <c r="H108" s="197">
        <v>0</v>
      </c>
      <c r="I108" s="197">
        <v>0</v>
      </c>
      <c r="J108" s="197">
        <v>0</v>
      </c>
      <c r="K108" s="197">
        <v>0</v>
      </c>
      <c r="L108" s="197">
        <v>0</v>
      </c>
      <c r="M108" s="197"/>
      <c r="N108" s="197">
        <v>0</v>
      </c>
      <c r="O108" s="197">
        <v>0</v>
      </c>
      <c r="P108" s="197">
        <v>0</v>
      </c>
      <c r="Q108" s="197">
        <f t="shared" si="9"/>
        <v>0</v>
      </c>
      <c r="R108" s="197">
        <v>0</v>
      </c>
      <c r="S108" s="197">
        <v>0</v>
      </c>
      <c r="T108" s="197">
        <v>0</v>
      </c>
      <c r="U108" s="197">
        <v>0</v>
      </c>
      <c r="V108" s="197">
        <v>0</v>
      </c>
      <c r="W108" s="197">
        <v>0</v>
      </c>
      <c r="X108" s="197">
        <v>0</v>
      </c>
      <c r="Y108" s="197">
        <f t="shared" si="10"/>
        <v>0</v>
      </c>
      <c r="Z108" s="197">
        <v>0</v>
      </c>
      <c r="AA108" s="206">
        <f>+'A1'!M103+'A2'!Z103+'A3'!Q108+'A3'!Y108+'A3'!Z108</f>
        <v>0</v>
      </c>
      <c r="AB108" s="148"/>
    </row>
    <row r="109" spans="2:28" s="92" customFormat="1" ht="17.100000000000001" customHeight="1">
      <c r="B109" s="82"/>
      <c r="C109" s="29" t="s">
        <v>97</v>
      </c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6">
        <v>0</v>
      </c>
      <c r="AB109" s="148"/>
    </row>
    <row r="110" spans="2:28" s="92" customFormat="1" ht="17.100000000000001" customHeight="1">
      <c r="B110" s="82"/>
      <c r="C110" s="29" t="s">
        <v>98</v>
      </c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6">
        <v>0</v>
      </c>
      <c r="AB110" s="148"/>
    </row>
    <row r="111" spans="2:28" s="91" customFormat="1" ht="24.95" customHeight="1">
      <c r="B111" s="83"/>
      <c r="C111" s="30" t="s">
        <v>86</v>
      </c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194"/>
      <c r="AB111" s="146"/>
    </row>
    <row r="112" spans="2:28" s="89" customFormat="1" ht="17.100000000000001" customHeight="1">
      <c r="B112" s="75"/>
      <c r="C112" s="23" t="s">
        <v>9</v>
      </c>
      <c r="D112" s="194">
        <v>0</v>
      </c>
      <c r="E112" s="194">
        <v>0</v>
      </c>
      <c r="F112" s="194">
        <v>2.3667547732161367</v>
      </c>
      <c r="G112" s="194">
        <v>0</v>
      </c>
      <c r="H112" s="194">
        <v>0</v>
      </c>
      <c r="I112" s="194">
        <v>11.275579230416879</v>
      </c>
      <c r="J112" s="194">
        <v>0</v>
      </c>
      <c r="K112" s="194">
        <v>0</v>
      </c>
      <c r="L112" s="194">
        <v>0</v>
      </c>
      <c r="M112" s="194">
        <v>0</v>
      </c>
      <c r="N112" s="194">
        <v>0</v>
      </c>
      <c r="O112" s="194">
        <v>0</v>
      </c>
      <c r="P112" s="194">
        <v>0</v>
      </c>
      <c r="Q112" s="194">
        <f t="shared" si="9"/>
        <v>13.642334003633016</v>
      </c>
      <c r="R112" s="194">
        <v>0</v>
      </c>
      <c r="S112" s="194">
        <v>0</v>
      </c>
      <c r="T112" s="194">
        <v>0</v>
      </c>
      <c r="U112" s="194">
        <v>0</v>
      </c>
      <c r="V112" s="194">
        <v>0</v>
      </c>
      <c r="W112" s="194">
        <v>0</v>
      </c>
      <c r="X112" s="194">
        <v>0</v>
      </c>
      <c r="Y112" s="194">
        <f t="shared" si="10"/>
        <v>0</v>
      </c>
      <c r="Z112" s="194">
        <v>0.28266671770058394</v>
      </c>
      <c r="AA112" s="196">
        <f>+'A1'!M105+'A2'!Z105+'A3'!Q112+'A3'!Y112+'A3'!Z112</f>
        <v>1943.9292596440393</v>
      </c>
      <c r="AB112" s="147"/>
    </row>
    <row r="113" spans="2:28" s="89" customFormat="1" ht="17.100000000000001" customHeight="1">
      <c r="B113" s="77"/>
      <c r="C113" s="24" t="s">
        <v>46</v>
      </c>
      <c r="D113" s="194">
        <v>0</v>
      </c>
      <c r="E113" s="194">
        <v>0</v>
      </c>
      <c r="F113" s="194">
        <v>0</v>
      </c>
      <c r="G113" s="194">
        <v>0</v>
      </c>
      <c r="H113" s="194">
        <v>0</v>
      </c>
      <c r="I113" s="194">
        <v>0</v>
      </c>
      <c r="J113" s="194">
        <v>0</v>
      </c>
      <c r="K113" s="194">
        <v>0</v>
      </c>
      <c r="L113" s="194">
        <v>0</v>
      </c>
      <c r="M113" s="194">
        <v>0</v>
      </c>
      <c r="N113" s="194">
        <v>0</v>
      </c>
      <c r="O113" s="194">
        <v>0</v>
      </c>
      <c r="P113" s="194">
        <v>0</v>
      </c>
      <c r="Q113" s="194">
        <f t="shared" si="9"/>
        <v>0</v>
      </c>
      <c r="R113" s="194">
        <v>0</v>
      </c>
      <c r="S113" s="194">
        <v>0</v>
      </c>
      <c r="T113" s="194">
        <v>0</v>
      </c>
      <c r="U113" s="194">
        <v>0</v>
      </c>
      <c r="V113" s="194">
        <v>0</v>
      </c>
      <c r="W113" s="194">
        <v>0</v>
      </c>
      <c r="X113" s="194">
        <v>0</v>
      </c>
      <c r="Y113" s="194">
        <f t="shared" si="10"/>
        <v>0</v>
      </c>
      <c r="Z113" s="194">
        <v>0</v>
      </c>
      <c r="AA113" s="196">
        <f>+'A1'!M106+'A2'!Z106+'A3'!Q113+'A3'!Y113+'A3'!Z113</f>
        <v>43.924386999999996</v>
      </c>
      <c r="AB113" s="147"/>
    </row>
    <row r="114" spans="2:28" s="89" customFormat="1" ht="17.100000000000001" customHeight="1">
      <c r="B114" s="77"/>
      <c r="C114" s="24" t="s">
        <v>47</v>
      </c>
      <c r="D114" s="194">
        <v>0</v>
      </c>
      <c r="E114" s="194">
        <v>0</v>
      </c>
      <c r="F114" s="194">
        <v>2.3667547732161367</v>
      </c>
      <c r="G114" s="194">
        <v>0</v>
      </c>
      <c r="H114" s="194">
        <v>0</v>
      </c>
      <c r="I114" s="194">
        <v>11.275579230416879</v>
      </c>
      <c r="J114" s="194">
        <v>0</v>
      </c>
      <c r="K114" s="194">
        <v>0</v>
      </c>
      <c r="L114" s="194">
        <v>0</v>
      </c>
      <c r="M114" s="194">
        <v>0</v>
      </c>
      <c r="N114" s="194">
        <v>0</v>
      </c>
      <c r="O114" s="194">
        <v>0</v>
      </c>
      <c r="P114" s="194">
        <v>0</v>
      </c>
      <c r="Q114" s="194">
        <f t="shared" si="9"/>
        <v>13.642334003633016</v>
      </c>
      <c r="R114" s="194">
        <v>0</v>
      </c>
      <c r="S114" s="194">
        <v>0</v>
      </c>
      <c r="T114" s="194">
        <v>0</v>
      </c>
      <c r="U114" s="194">
        <v>0</v>
      </c>
      <c r="V114" s="194">
        <v>0</v>
      </c>
      <c r="W114" s="194">
        <v>0</v>
      </c>
      <c r="X114" s="194">
        <v>0</v>
      </c>
      <c r="Y114" s="194">
        <f t="shared" si="10"/>
        <v>0</v>
      </c>
      <c r="Z114" s="194">
        <v>0.28266671770058394</v>
      </c>
      <c r="AA114" s="196">
        <f>+'A1'!M107+'A2'!Z107+'A3'!Q114+'A3'!Y114+'A3'!Z114</f>
        <v>1900.0048726440393</v>
      </c>
      <c r="AB114" s="147"/>
    </row>
    <row r="115" spans="2:28" s="89" customFormat="1" ht="30" customHeight="1">
      <c r="B115" s="75"/>
      <c r="C115" s="23" t="s">
        <v>10</v>
      </c>
      <c r="D115" s="194">
        <v>0</v>
      </c>
      <c r="E115" s="194">
        <v>0</v>
      </c>
      <c r="F115" s="194">
        <v>0</v>
      </c>
      <c r="G115" s="194">
        <v>0</v>
      </c>
      <c r="H115" s="194">
        <v>0</v>
      </c>
      <c r="I115" s="194">
        <v>0</v>
      </c>
      <c r="J115" s="194">
        <v>0</v>
      </c>
      <c r="K115" s="194">
        <v>0</v>
      </c>
      <c r="L115" s="194">
        <v>0</v>
      </c>
      <c r="M115" s="194">
        <v>0</v>
      </c>
      <c r="N115" s="194">
        <v>0</v>
      </c>
      <c r="O115" s="194">
        <v>0</v>
      </c>
      <c r="P115" s="194">
        <v>0</v>
      </c>
      <c r="Q115" s="194">
        <f t="shared" si="9"/>
        <v>0</v>
      </c>
      <c r="R115" s="194">
        <v>0</v>
      </c>
      <c r="S115" s="194">
        <v>0</v>
      </c>
      <c r="T115" s="194">
        <v>0</v>
      </c>
      <c r="U115" s="194">
        <v>0</v>
      </c>
      <c r="V115" s="194">
        <v>0</v>
      </c>
      <c r="W115" s="194">
        <v>0</v>
      </c>
      <c r="X115" s="194">
        <v>0</v>
      </c>
      <c r="Y115" s="194">
        <f t="shared" si="10"/>
        <v>0</v>
      </c>
      <c r="Z115" s="194">
        <v>0</v>
      </c>
      <c r="AA115" s="196">
        <f>+'A1'!M108+'A2'!Z108+'A3'!Q115+'A3'!Y115+'A3'!Z115</f>
        <v>62.836806969999998</v>
      </c>
      <c r="AB115" s="147"/>
    </row>
    <row r="116" spans="2:28" s="89" customFormat="1" ht="17.100000000000001" customHeight="1">
      <c r="B116" s="75"/>
      <c r="C116" s="24" t="s">
        <v>46</v>
      </c>
      <c r="D116" s="194">
        <v>0</v>
      </c>
      <c r="E116" s="194">
        <v>0</v>
      </c>
      <c r="F116" s="194">
        <v>0</v>
      </c>
      <c r="G116" s="194">
        <v>0</v>
      </c>
      <c r="H116" s="194">
        <v>0</v>
      </c>
      <c r="I116" s="194">
        <v>0</v>
      </c>
      <c r="J116" s="194">
        <v>0</v>
      </c>
      <c r="K116" s="194">
        <v>0</v>
      </c>
      <c r="L116" s="194">
        <v>0</v>
      </c>
      <c r="M116" s="194">
        <v>0</v>
      </c>
      <c r="N116" s="194">
        <v>0</v>
      </c>
      <c r="O116" s="194">
        <v>0</v>
      </c>
      <c r="P116" s="194">
        <v>0</v>
      </c>
      <c r="Q116" s="194">
        <f t="shared" si="9"/>
        <v>0</v>
      </c>
      <c r="R116" s="194">
        <v>0</v>
      </c>
      <c r="S116" s="194">
        <v>0</v>
      </c>
      <c r="T116" s="194">
        <v>0</v>
      </c>
      <c r="U116" s="194">
        <v>0</v>
      </c>
      <c r="V116" s="194">
        <v>0</v>
      </c>
      <c r="W116" s="194">
        <v>0</v>
      </c>
      <c r="X116" s="194">
        <v>0</v>
      </c>
      <c r="Y116" s="194">
        <f t="shared" si="10"/>
        <v>0</v>
      </c>
      <c r="Z116" s="194">
        <v>0</v>
      </c>
      <c r="AA116" s="196">
        <f>+'A1'!M109+'A2'!Z109+'A3'!Q116+'A3'!Y116+'A3'!Z116</f>
        <v>9.0505970000000005E-2</v>
      </c>
      <c r="AB116" s="147"/>
    </row>
    <row r="117" spans="2:28" s="89" customFormat="1" ht="17.100000000000001" customHeight="1">
      <c r="B117" s="75"/>
      <c r="C117" s="24" t="s">
        <v>47</v>
      </c>
      <c r="D117" s="194">
        <v>0</v>
      </c>
      <c r="E117" s="194">
        <v>0</v>
      </c>
      <c r="F117" s="194">
        <v>0</v>
      </c>
      <c r="G117" s="194">
        <v>0</v>
      </c>
      <c r="H117" s="194">
        <v>0</v>
      </c>
      <c r="I117" s="194">
        <v>0</v>
      </c>
      <c r="J117" s="194">
        <v>0</v>
      </c>
      <c r="K117" s="194">
        <v>0</v>
      </c>
      <c r="L117" s="194">
        <v>0</v>
      </c>
      <c r="M117" s="194">
        <v>0</v>
      </c>
      <c r="N117" s="194">
        <v>0</v>
      </c>
      <c r="O117" s="194">
        <v>0</v>
      </c>
      <c r="P117" s="194">
        <v>0</v>
      </c>
      <c r="Q117" s="194">
        <f t="shared" si="9"/>
        <v>0</v>
      </c>
      <c r="R117" s="194">
        <v>0</v>
      </c>
      <c r="S117" s="194">
        <v>0</v>
      </c>
      <c r="T117" s="194">
        <v>0</v>
      </c>
      <c r="U117" s="194">
        <v>0</v>
      </c>
      <c r="V117" s="194">
        <v>0</v>
      </c>
      <c r="W117" s="194">
        <v>0</v>
      </c>
      <c r="X117" s="194">
        <v>0</v>
      </c>
      <c r="Y117" s="194">
        <f t="shared" si="10"/>
        <v>0</v>
      </c>
      <c r="Z117" s="194">
        <v>0</v>
      </c>
      <c r="AA117" s="196">
        <f>+'A1'!M110+'A2'!Z110+'A3'!Q117+'A3'!Y117+'A3'!Z117</f>
        <v>62.746301000000003</v>
      </c>
      <c r="AB117" s="147"/>
    </row>
    <row r="118" spans="2:28" s="91" customFormat="1" ht="30" customHeight="1">
      <c r="B118" s="78"/>
      <c r="C118" s="25" t="s">
        <v>63</v>
      </c>
      <c r="D118" s="196">
        <v>0</v>
      </c>
      <c r="E118" s="196">
        <v>0</v>
      </c>
      <c r="F118" s="196"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f t="shared" si="9"/>
        <v>0</v>
      </c>
      <c r="R118" s="196">
        <v>0</v>
      </c>
      <c r="S118" s="196">
        <v>0</v>
      </c>
      <c r="T118" s="196">
        <v>0</v>
      </c>
      <c r="U118" s="196">
        <v>0</v>
      </c>
      <c r="V118" s="196">
        <v>0</v>
      </c>
      <c r="W118" s="196">
        <v>0</v>
      </c>
      <c r="X118" s="196">
        <v>0</v>
      </c>
      <c r="Y118" s="196">
        <f t="shared" si="10"/>
        <v>0</v>
      </c>
      <c r="Z118" s="196">
        <v>0</v>
      </c>
      <c r="AA118" s="196">
        <f>+'A1'!M111+'A2'!Z111+'A3'!Q118+'A3'!Y118+'A3'!Z118</f>
        <v>62.746301000000003</v>
      </c>
      <c r="AB118" s="146"/>
    </row>
    <row r="119" spans="2:28" s="89" customFormat="1" ht="17.100000000000001" customHeight="1">
      <c r="B119" s="77"/>
      <c r="C119" s="24" t="s">
        <v>51</v>
      </c>
      <c r="D119" s="194">
        <v>0</v>
      </c>
      <c r="E119" s="194">
        <v>0</v>
      </c>
      <c r="F119" s="194">
        <v>0</v>
      </c>
      <c r="G119" s="194">
        <v>0</v>
      </c>
      <c r="H119" s="194">
        <v>0</v>
      </c>
      <c r="I119" s="194">
        <v>0</v>
      </c>
      <c r="J119" s="194">
        <v>0</v>
      </c>
      <c r="K119" s="194">
        <v>0</v>
      </c>
      <c r="L119" s="194">
        <v>0</v>
      </c>
      <c r="M119" s="194">
        <v>0</v>
      </c>
      <c r="N119" s="194">
        <v>0</v>
      </c>
      <c r="O119" s="194">
        <v>0</v>
      </c>
      <c r="P119" s="194">
        <v>0</v>
      </c>
      <c r="Q119" s="194">
        <f t="shared" si="9"/>
        <v>0</v>
      </c>
      <c r="R119" s="194">
        <v>0</v>
      </c>
      <c r="S119" s="194">
        <v>0</v>
      </c>
      <c r="T119" s="194">
        <v>0</v>
      </c>
      <c r="U119" s="194">
        <v>0</v>
      </c>
      <c r="V119" s="194">
        <v>0</v>
      </c>
      <c r="W119" s="194">
        <v>0</v>
      </c>
      <c r="X119" s="194">
        <v>0</v>
      </c>
      <c r="Y119" s="194">
        <f t="shared" si="10"/>
        <v>0</v>
      </c>
      <c r="Z119" s="194">
        <v>0</v>
      </c>
      <c r="AA119" s="194">
        <f>+'A1'!M112+'A2'!Z112+'A3'!Q119+'A3'!Y119+'A3'!Z119</f>
        <v>9.0505970000000005E-2</v>
      </c>
      <c r="AB119" s="147"/>
    </row>
    <row r="120" spans="2:28" s="89" customFormat="1" ht="17.100000000000001" customHeight="1">
      <c r="B120" s="77"/>
      <c r="C120" s="24" t="s">
        <v>78</v>
      </c>
      <c r="D120" s="194">
        <v>0</v>
      </c>
      <c r="E120" s="194">
        <v>0</v>
      </c>
      <c r="F120" s="194">
        <v>0</v>
      </c>
      <c r="G120" s="194">
        <v>0</v>
      </c>
      <c r="H120" s="194">
        <v>0</v>
      </c>
      <c r="I120" s="194">
        <v>0</v>
      </c>
      <c r="J120" s="194">
        <v>0</v>
      </c>
      <c r="K120" s="194">
        <v>0</v>
      </c>
      <c r="L120" s="194">
        <v>0</v>
      </c>
      <c r="M120" s="194">
        <v>0</v>
      </c>
      <c r="N120" s="194">
        <v>0</v>
      </c>
      <c r="O120" s="194">
        <v>0</v>
      </c>
      <c r="P120" s="194">
        <v>0</v>
      </c>
      <c r="Q120" s="194">
        <f t="shared" si="9"/>
        <v>0</v>
      </c>
      <c r="R120" s="194">
        <v>0</v>
      </c>
      <c r="S120" s="194">
        <v>0</v>
      </c>
      <c r="T120" s="194">
        <v>0</v>
      </c>
      <c r="U120" s="194">
        <v>0</v>
      </c>
      <c r="V120" s="194">
        <v>0</v>
      </c>
      <c r="W120" s="194">
        <v>0</v>
      </c>
      <c r="X120" s="194">
        <v>0</v>
      </c>
      <c r="Y120" s="194">
        <f t="shared" si="10"/>
        <v>0</v>
      </c>
      <c r="Z120" s="194">
        <v>0</v>
      </c>
      <c r="AA120" s="194">
        <f>+'A1'!M113+'A2'!Z113+'A3'!Q120+'A3'!Y120+'A3'!Z120</f>
        <v>0</v>
      </c>
      <c r="AB120" s="147"/>
    </row>
    <row r="121" spans="2:28" s="89" customFormat="1" ht="17.100000000000001" customHeight="1">
      <c r="B121" s="77"/>
      <c r="C121" s="24" t="s">
        <v>64</v>
      </c>
      <c r="D121" s="194">
        <v>0</v>
      </c>
      <c r="E121" s="194">
        <v>0</v>
      </c>
      <c r="F121" s="194">
        <v>0</v>
      </c>
      <c r="G121" s="194">
        <v>0</v>
      </c>
      <c r="H121" s="194">
        <v>0</v>
      </c>
      <c r="I121" s="194">
        <v>0</v>
      </c>
      <c r="J121" s="194">
        <v>0</v>
      </c>
      <c r="K121" s="194">
        <v>0</v>
      </c>
      <c r="L121" s="194">
        <v>0</v>
      </c>
      <c r="M121" s="194">
        <v>0</v>
      </c>
      <c r="N121" s="194">
        <v>0</v>
      </c>
      <c r="O121" s="194">
        <v>0</v>
      </c>
      <c r="P121" s="194">
        <v>0</v>
      </c>
      <c r="Q121" s="194">
        <f t="shared" si="9"/>
        <v>0</v>
      </c>
      <c r="R121" s="194">
        <v>0</v>
      </c>
      <c r="S121" s="194">
        <v>0</v>
      </c>
      <c r="T121" s="194">
        <v>0</v>
      </c>
      <c r="U121" s="194">
        <v>0</v>
      </c>
      <c r="V121" s="194">
        <v>0</v>
      </c>
      <c r="W121" s="194">
        <v>0</v>
      </c>
      <c r="X121" s="194">
        <v>0</v>
      </c>
      <c r="Y121" s="194">
        <f t="shared" si="10"/>
        <v>0</v>
      </c>
      <c r="Z121" s="194">
        <v>0</v>
      </c>
      <c r="AA121" s="194">
        <f>+'A1'!M114+'A2'!Z114+'A3'!Q121+'A3'!Y121+'A3'!Z121</f>
        <v>0</v>
      </c>
      <c r="AB121" s="147"/>
    </row>
    <row r="122" spans="2:28" s="89" customFormat="1" ht="17.100000000000001" customHeight="1">
      <c r="B122" s="77"/>
      <c r="C122" s="26" t="s">
        <v>42</v>
      </c>
      <c r="D122" s="194">
        <v>0</v>
      </c>
      <c r="E122" s="194">
        <v>0</v>
      </c>
      <c r="F122" s="194">
        <v>0</v>
      </c>
      <c r="G122" s="194">
        <v>0</v>
      </c>
      <c r="H122" s="194">
        <v>0</v>
      </c>
      <c r="I122" s="194">
        <v>0</v>
      </c>
      <c r="J122" s="194">
        <v>0</v>
      </c>
      <c r="K122" s="194">
        <v>0</v>
      </c>
      <c r="L122" s="194">
        <v>0</v>
      </c>
      <c r="M122" s="194">
        <v>0</v>
      </c>
      <c r="N122" s="194">
        <v>0</v>
      </c>
      <c r="O122" s="194">
        <v>0</v>
      </c>
      <c r="P122" s="194">
        <v>0</v>
      </c>
      <c r="Q122" s="194">
        <f t="shared" si="9"/>
        <v>0</v>
      </c>
      <c r="R122" s="194">
        <v>0</v>
      </c>
      <c r="S122" s="194">
        <v>0</v>
      </c>
      <c r="T122" s="194">
        <v>0</v>
      </c>
      <c r="U122" s="194">
        <v>0</v>
      </c>
      <c r="V122" s="194">
        <v>0</v>
      </c>
      <c r="W122" s="194">
        <v>0</v>
      </c>
      <c r="X122" s="194">
        <v>0</v>
      </c>
      <c r="Y122" s="194">
        <f t="shared" si="10"/>
        <v>0</v>
      </c>
      <c r="Z122" s="194">
        <v>0</v>
      </c>
      <c r="AA122" s="194">
        <f>+'A1'!M115+'A2'!Z115+'A3'!Q122+'A3'!Y122+'A3'!Z122</f>
        <v>0</v>
      </c>
      <c r="AB122" s="147"/>
    </row>
    <row r="123" spans="2:28" s="89" customFormat="1" ht="17.100000000000001" customHeight="1">
      <c r="B123" s="77"/>
      <c r="C123" s="26" t="s">
        <v>68</v>
      </c>
      <c r="D123" s="194">
        <v>0</v>
      </c>
      <c r="E123" s="194">
        <v>0</v>
      </c>
      <c r="F123" s="194">
        <v>0</v>
      </c>
      <c r="G123" s="194">
        <v>0</v>
      </c>
      <c r="H123" s="194">
        <v>0</v>
      </c>
      <c r="I123" s="194">
        <v>0</v>
      </c>
      <c r="J123" s="194">
        <v>0</v>
      </c>
      <c r="K123" s="194">
        <v>0</v>
      </c>
      <c r="L123" s="194">
        <v>0</v>
      </c>
      <c r="M123" s="194">
        <v>0</v>
      </c>
      <c r="N123" s="194">
        <v>0</v>
      </c>
      <c r="O123" s="194">
        <v>0</v>
      </c>
      <c r="P123" s="194">
        <v>0</v>
      </c>
      <c r="Q123" s="194">
        <f t="shared" si="9"/>
        <v>0</v>
      </c>
      <c r="R123" s="194">
        <v>0</v>
      </c>
      <c r="S123" s="194">
        <v>0</v>
      </c>
      <c r="T123" s="194">
        <v>0</v>
      </c>
      <c r="U123" s="194">
        <v>0</v>
      </c>
      <c r="V123" s="194">
        <v>0</v>
      </c>
      <c r="W123" s="194">
        <v>0</v>
      </c>
      <c r="X123" s="194">
        <v>0</v>
      </c>
      <c r="Y123" s="194">
        <f t="shared" si="10"/>
        <v>0</v>
      </c>
      <c r="Z123" s="194">
        <v>0</v>
      </c>
      <c r="AA123" s="194">
        <f>+'A1'!M116+'A2'!Z116+'A3'!Q123+'A3'!Y123+'A3'!Z123</f>
        <v>0</v>
      </c>
      <c r="AB123" s="147"/>
    </row>
    <row r="124" spans="2:28" s="91" customFormat="1" ht="24.95" customHeight="1">
      <c r="B124" s="78"/>
      <c r="C124" s="27" t="s">
        <v>11</v>
      </c>
      <c r="D124" s="196">
        <v>0</v>
      </c>
      <c r="E124" s="196">
        <v>0</v>
      </c>
      <c r="F124" s="196">
        <v>0.16322700000000001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f t="shared" si="9"/>
        <v>0.16322700000000001</v>
      </c>
      <c r="R124" s="196">
        <v>0</v>
      </c>
      <c r="S124" s="196">
        <v>0</v>
      </c>
      <c r="T124" s="196">
        <v>0</v>
      </c>
      <c r="U124" s="196">
        <v>0</v>
      </c>
      <c r="V124" s="196">
        <v>0</v>
      </c>
      <c r="W124" s="196">
        <v>0</v>
      </c>
      <c r="X124" s="196">
        <v>0</v>
      </c>
      <c r="Y124" s="196">
        <f t="shared" si="10"/>
        <v>0</v>
      </c>
      <c r="Z124" s="196">
        <v>0</v>
      </c>
      <c r="AA124" s="196">
        <f>+'A1'!M117+'A2'!Z117+'A3'!Q124+'A3'!Y124+'A3'!Z124</f>
        <v>562.65647499000022</v>
      </c>
      <c r="AB124" s="146"/>
    </row>
    <row r="125" spans="2:28" s="92" customFormat="1" ht="17.100000000000001" customHeight="1">
      <c r="B125" s="80"/>
      <c r="C125" s="24" t="s">
        <v>46</v>
      </c>
      <c r="D125" s="194">
        <v>0</v>
      </c>
      <c r="E125" s="194">
        <v>0</v>
      </c>
      <c r="F125" s="194">
        <v>0.16322700000000001</v>
      </c>
      <c r="G125" s="194">
        <v>0</v>
      </c>
      <c r="H125" s="194">
        <v>0</v>
      </c>
      <c r="I125" s="194">
        <v>0</v>
      </c>
      <c r="J125" s="194">
        <v>0</v>
      </c>
      <c r="K125" s="194">
        <v>0</v>
      </c>
      <c r="L125" s="194">
        <v>0</v>
      </c>
      <c r="M125" s="194">
        <v>0</v>
      </c>
      <c r="N125" s="194">
        <v>0</v>
      </c>
      <c r="O125" s="194">
        <v>0</v>
      </c>
      <c r="P125" s="194">
        <v>0</v>
      </c>
      <c r="Q125" s="194">
        <f t="shared" si="9"/>
        <v>0.16322700000000001</v>
      </c>
      <c r="R125" s="194">
        <v>0</v>
      </c>
      <c r="S125" s="194">
        <v>0</v>
      </c>
      <c r="T125" s="194">
        <v>0</v>
      </c>
      <c r="U125" s="194">
        <v>0</v>
      </c>
      <c r="V125" s="194">
        <v>0</v>
      </c>
      <c r="W125" s="194">
        <v>0</v>
      </c>
      <c r="X125" s="194">
        <v>0</v>
      </c>
      <c r="Y125" s="194">
        <f t="shared" si="10"/>
        <v>0</v>
      </c>
      <c r="Z125" s="194">
        <v>0</v>
      </c>
      <c r="AA125" s="196">
        <f>+'A1'!M118+'A2'!Z118+'A3'!Q125+'A3'!Y125+'A3'!Z125</f>
        <v>561.43510999000023</v>
      </c>
      <c r="AB125" s="148"/>
    </row>
    <row r="126" spans="2:28" s="89" customFormat="1" ht="17.100000000000001" customHeight="1">
      <c r="B126" s="77"/>
      <c r="C126" s="24" t="s">
        <v>47</v>
      </c>
      <c r="D126" s="194">
        <v>0</v>
      </c>
      <c r="E126" s="194">
        <v>0</v>
      </c>
      <c r="F126" s="194">
        <v>0</v>
      </c>
      <c r="G126" s="194">
        <v>0</v>
      </c>
      <c r="H126" s="194">
        <v>0</v>
      </c>
      <c r="I126" s="194">
        <v>0</v>
      </c>
      <c r="J126" s="194">
        <v>0</v>
      </c>
      <c r="K126" s="194">
        <v>0</v>
      </c>
      <c r="L126" s="194">
        <v>0</v>
      </c>
      <c r="M126" s="194">
        <v>0</v>
      </c>
      <c r="N126" s="194">
        <v>0</v>
      </c>
      <c r="O126" s="194">
        <v>0</v>
      </c>
      <c r="P126" s="194">
        <v>0</v>
      </c>
      <c r="Q126" s="194">
        <f t="shared" si="9"/>
        <v>0</v>
      </c>
      <c r="R126" s="194">
        <v>0</v>
      </c>
      <c r="S126" s="194">
        <v>0</v>
      </c>
      <c r="T126" s="194">
        <v>0</v>
      </c>
      <c r="U126" s="194">
        <v>0</v>
      </c>
      <c r="V126" s="194">
        <v>0</v>
      </c>
      <c r="W126" s="194">
        <v>0</v>
      </c>
      <c r="X126" s="194">
        <v>0</v>
      </c>
      <c r="Y126" s="194">
        <f t="shared" si="10"/>
        <v>0</v>
      </c>
      <c r="Z126" s="194">
        <v>0</v>
      </c>
      <c r="AA126" s="196">
        <f>+'A1'!M119+'A2'!Z119+'A3'!Q126+'A3'!Y126+'A3'!Z126</f>
        <v>1.2213650000000003</v>
      </c>
      <c r="AB126" s="147"/>
    </row>
    <row r="127" spans="2:28" s="91" customFormat="1" ht="30" customHeight="1">
      <c r="B127" s="81"/>
      <c r="C127" s="27" t="s">
        <v>16</v>
      </c>
      <c r="D127" s="198">
        <f t="shared" ref="D127:J127" si="13">+SUM(D124,D115,D112)</f>
        <v>0</v>
      </c>
      <c r="E127" s="198">
        <f t="shared" si="13"/>
        <v>0</v>
      </c>
      <c r="F127" s="198">
        <f t="shared" si="13"/>
        <v>2.5299817732161367</v>
      </c>
      <c r="G127" s="198">
        <f t="shared" si="13"/>
        <v>0</v>
      </c>
      <c r="H127" s="198">
        <f t="shared" si="13"/>
        <v>0</v>
      </c>
      <c r="I127" s="198">
        <f t="shared" si="13"/>
        <v>11.275579230416879</v>
      </c>
      <c r="J127" s="198">
        <f t="shared" si="13"/>
        <v>0</v>
      </c>
      <c r="K127" s="198">
        <f t="shared" ref="K127:Z127" si="14">+SUM(K124,K115,K112)</f>
        <v>0</v>
      </c>
      <c r="L127" s="198">
        <f t="shared" si="14"/>
        <v>0</v>
      </c>
      <c r="M127" s="198">
        <f t="shared" si="14"/>
        <v>0</v>
      </c>
      <c r="N127" s="198">
        <f t="shared" si="14"/>
        <v>0</v>
      </c>
      <c r="O127" s="198">
        <f t="shared" si="14"/>
        <v>0</v>
      </c>
      <c r="P127" s="198">
        <f t="shared" si="14"/>
        <v>0</v>
      </c>
      <c r="Q127" s="198">
        <f t="shared" si="9"/>
        <v>13.805561003633017</v>
      </c>
      <c r="R127" s="198">
        <f t="shared" si="14"/>
        <v>0</v>
      </c>
      <c r="S127" s="198">
        <f t="shared" si="14"/>
        <v>0</v>
      </c>
      <c r="T127" s="198">
        <f t="shared" si="14"/>
        <v>0</v>
      </c>
      <c r="U127" s="198">
        <f t="shared" si="14"/>
        <v>0</v>
      </c>
      <c r="V127" s="198">
        <f>+SUM(V124,V115,V112)</f>
        <v>0</v>
      </c>
      <c r="W127" s="198">
        <f t="shared" si="14"/>
        <v>0</v>
      </c>
      <c r="X127" s="198">
        <f t="shared" si="14"/>
        <v>0</v>
      </c>
      <c r="Y127" s="198">
        <f t="shared" si="10"/>
        <v>0</v>
      </c>
      <c r="Z127" s="198">
        <f t="shared" si="14"/>
        <v>0.28266671770058394</v>
      </c>
      <c r="AA127" s="198">
        <f>+'A1'!M120+'A2'!Z120+'A3'!Q127+'A3'!Y127+'A3'!Z127</f>
        <v>2569.4225416040395</v>
      </c>
      <c r="AB127" s="146"/>
    </row>
    <row r="128" spans="2:28" s="92" customFormat="1" ht="17.100000000000001" customHeight="1">
      <c r="B128" s="80"/>
      <c r="C128" s="28" t="s">
        <v>91</v>
      </c>
      <c r="D128" s="197">
        <v>0</v>
      </c>
      <c r="E128" s="197">
        <v>0</v>
      </c>
      <c r="F128" s="197">
        <v>0</v>
      </c>
      <c r="G128" s="197">
        <v>0</v>
      </c>
      <c r="H128" s="197">
        <v>0</v>
      </c>
      <c r="I128" s="197">
        <v>0</v>
      </c>
      <c r="J128" s="197">
        <v>0</v>
      </c>
      <c r="K128" s="197">
        <v>0</v>
      </c>
      <c r="L128" s="197">
        <v>0</v>
      </c>
      <c r="M128" s="197">
        <v>0</v>
      </c>
      <c r="N128" s="197">
        <v>0</v>
      </c>
      <c r="O128" s="197">
        <v>0</v>
      </c>
      <c r="P128" s="197">
        <v>0</v>
      </c>
      <c r="Q128" s="197">
        <f t="shared" si="9"/>
        <v>0</v>
      </c>
      <c r="R128" s="197">
        <v>0</v>
      </c>
      <c r="S128" s="197">
        <v>0</v>
      </c>
      <c r="T128" s="197">
        <v>0</v>
      </c>
      <c r="U128" s="197">
        <v>0</v>
      </c>
      <c r="V128" s="197">
        <v>0</v>
      </c>
      <c r="W128" s="197">
        <v>0</v>
      </c>
      <c r="X128" s="197">
        <v>0</v>
      </c>
      <c r="Y128" s="197">
        <f t="shared" si="10"/>
        <v>0</v>
      </c>
      <c r="Z128" s="197">
        <v>0</v>
      </c>
      <c r="AA128" s="206">
        <f>+'A1'!M121+'A2'!Z121+'A3'!Q128+'A3'!Y128+'A3'!Z128</f>
        <v>0</v>
      </c>
      <c r="AB128" s="148"/>
    </row>
    <row r="129" spans="2:28" s="92" customFormat="1" ht="17.100000000000001" customHeight="1">
      <c r="B129" s="80"/>
      <c r="C129" s="28" t="s">
        <v>92</v>
      </c>
      <c r="D129" s="197">
        <v>0</v>
      </c>
      <c r="E129" s="197">
        <v>0</v>
      </c>
      <c r="F129" s="197">
        <v>0</v>
      </c>
      <c r="G129" s="197">
        <v>0</v>
      </c>
      <c r="H129" s="197">
        <v>0</v>
      </c>
      <c r="I129" s="197">
        <v>0</v>
      </c>
      <c r="J129" s="197">
        <v>0</v>
      </c>
      <c r="K129" s="197">
        <v>0</v>
      </c>
      <c r="L129" s="197">
        <v>0</v>
      </c>
      <c r="M129" s="197">
        <v>0</v>
      </c>
      <c r="N129" s="197">
        <v>0</v>
      </c>
      <c r="O129" s="197">
        <v>0</v>
      </c>
      <c r="P129" s="197">
        <v>0</v>
      </c>
      <c r="Q129" s="197">
        <f t="shared" si="9"/>
        <v>0</v>
      </c>
      <c r="R129" s="197">
        <v>0</v>
      </c>
      <c r="S129" s="197">
        <v>0</v>
      </c>
      <c r="T129" s="197">
        <v>0</v>
      </c>
      <c r="U129" s="197">
        <v>0</v>
      </c>
      <c r="V129" s="197">
        <v>0</v>
      </c>
      <c r="W129" s="197">
        <v>0</v>
      </c>
      <c r="X129" s="197">
        <v>0</v>
      </c>
      <c r="Y129" s="197">
        <f t="shared" si="10"/>
        <v>0</v>
      </c>
      <c r="Z129" s="197">
        <v>0</v>
      </c>
      <c r="AA129" s="206">
        <f>+'A1'!M122+'A2'!Z122+'A3'!Q129+'A3'!Y129+'A3'!Z129</f>
        <v>0</v>
      </c>
      <c r="AB129" s="148"/>
    </row>
    <row r="130" spans="2:28" s="92" customFormat="1" ht="17.100000000000001" customHeight="1">
      <c r="B130" s="82"/>
      <c r="C130" s="29" t="s">
        <v>73</v>
      </c>
      <c r="D130" s="197">
        <v>0</v>
      </c>
      <c r="E130" s="197">
        <v>0</v>
      </c>
      <c r="F130" s="197">
        <v>4.8115999999999999E-2</v>
      </c>
      <c r="G130" s="197">
        <v>0</v>
      </c>
      <c r="H130" s="197">
        <v>0</v>
      </c>
      <c r="I130" s="197">
        <v>0</v>
      </c>
      <c r="J130" s="197">
        <v>0</v>
      </c>
      <c r="K130" s="197">
        <v>0</v>
      </c>
      <c r="L130" s="197">
        <v>0</v>
      </c>
      <c r="M130" s="197">
        <v>0</v>
      </c>
      <c r="N130" s="197">
        <v>0</v>
      </c>
      <c r="O130" s="197">
        <v>0</v>
      </c>
      <c r="P130" s="197">
        <v>0</v>
      </c>
      <c r="Q130" s="197">
        <f t="shared" si="9"/>
        <v>4.8115999999999999E-2</v>
      </c>
      <c r="R130" s="197">
        <v>0</v>
      </c>
      <c r="S130" s="197">
        <v>0</v>
      </c>
      <c r="T130" s="197">
        <v>0</v>
      </c>
      <c r="U130" s="197">
        <v>0</v>
      </c>
      <c r="V130" s="197">
        <v>0</v>
      </c>
      <c r="W130" s="197">
        <v>0</v>
      </c>
      <c r="X130" s="197">
        <v>0</v>
      </c>
      <c r="Y130" s="197">
        <f t="shared" si="10"/>
        <v>0</v>
      </c>
      <c r="Z130" s="197">
        <v>0</v>
      </c>
      <c r="AA130" s="206">
        <f>+'A1'!M123+'A2'!Z123+'A3'!Q130+'A3'!Y130+'A3'!Z130</f>
        <v>88.032916880000002</v>
      </c>
      <c r="AB130" s="148"/>
    </row>
    <row r="131" spans="2:28" s="92" customFormat="1" ht="17.100000000000001" customHeight="1">
      <c r="B131" s="82"/>
      <c r="C131" s="29" t="s">
        <v>97</v>
      </c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6">
        <v>186.55746099999999</v>
      </c>
      <c r="AB131" s="148"/>
    </row>
    <row r="132" spans="2:28" s="92" customFormat="1" ht="17.100000000000001" customHeight="1">
      <c r="B132" s="82"/>
      <c r="C132" s="29" t="s">
        <v>98</v>
      </c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6">
        <v>0</v>
      </c>
      <c r="AB132" s="148"/>
    </row>
    <row r="133" spans="2:28" s="91" customFormat="1" ht="30" customHeight="1">
      <c r="B133" s="83"/>
      <c r="C133" s="30" t="s">
        <v>81</v>
      </c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1">
        <v>0</v>
      </c>
      <c r="AB133" s="146"/>
    </row>
    <row r="134" spans="2:28" s="92" customFormat="1" ht="17.100000000000001" customHeight="1">
      <c r="B134" s="82"/>
      <c r="C134" s="29" t="s">
        <v>97</v>
      </c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6">
        <v>0</v>
      </c>
      <c r="AB134" s="148"/>
    </row>
    <row r="135" spans="2:28" s="92" customFormat="1" ht="17.100000000000001" customHeight="1">
      <c r="B135" s="82"/>
      <c r="C135" s="29" t="s">
        <v>98</v>
      </c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6">
        <v>0</v>
      </c>
      <c r="AB135" s="148"/>
    </row>
    <row r="136" spans="2:28" s="91" customFormat="1" ht="30" customHeight="1">
      <c r="B136" s="83"/>
      <c r="C136" s="30" t="s">
        <v>17</v>
      </c>
      <c r="D136" s="201">
        <f t="shared" ref="D136:P136" si="15">+D25+D46+D76+D105+D127</f>
        <v>42.67677825031037</v>
      </c>
      <c r="E136" s="201">
        <f t="shared" si="15"/>
        <v>292.98416695196875</v>
      </c>
      <c r="F136" s="201">
        <f t="shared" si="15"/>
        <v>1973.2802538803098</v>
      </c>
      <c r="G136" s="201">
        <f t="shared" si="15"/>
        <v>73.40005571181625</v>
      </c>
      <c r="H136" s="201">
        <f t="shared" si="15"/>
        <v>321.15170534399709</v>
      </c>
      <c r="I136" s="201">
        <f t="shared" si="15"/>
        <v>2779.4359862341107</v>
      </c>
      <c r="J136" s="201">
        <f t="shared" si="15"/>
        <v>427.57322502922932</v>
      </c>
      <c r="K136" s="201">
        <f t="shared" si="15"/>
        <v>955.25875758393306</v>
      </c>
      <c r="L136" s="201">
        <f t="shared" si="15"/>
        <v>695.70003566628873</v>
      </c>
      <c r="M136" s="201">
        <f t="shared" si="15"/>
        <v>0</v>
      </c>
      <c r="N136" s="201">
        <f t="shared" si="15"/>
        <v>388.34665308495687</v>
      </c>
      <c r="O136" s="201">
        <f t="shared" si="15"/>
        <v>16.901574519337</v>
      </c>
      <c r="P136" s="201">
        <f t="shared" si="15"/>
        <v>2509.8212285577038</v>
      </c>
      <c r="Q136" s="201">
        <f t="shared" si="9"/>
        <v>10476.530420813961</v>
      </c>
      <c r="R136" s="201">
        <f t="shared" ref="R136:X139" si="16">+R25+R46+R76+R105+R127</f>
        <v>88.862737999999993</v>
      </c>
      <c r="S136" s="201">
        <f t="shared" si="16"/>
        <v>0</v>
      </c>
      <c r="T136" s="201">
        <f t="shared" si="16"/>
        <v>23.736062081084864</v>
      </c>
      <c r="U136" s="201">
        <f t="shared" si="16"/>
        <v>0.80434284</v>
      </c>
      <c r="V136" s="201">
        <f t="shared" si="16"/>
        <v>0</v>
      </c>
      <c r="W136" s="201">
        <f t="shared" si="16"/>
        <v>0</v>
      </c>
      <c r="X136" s="201">
        <f t="shared" si="16"/>
        <v>61.801946843376719</v>
      </c>
      <c r="Y136" s="201">
        <f t="shared" si="10"/>
        <v>175.20508976446158</v>
      </c>
      <c r="Z136" s="201">
        <f>+Z25+Z46+Z76+Z105+Z127</f>
        <v>608.79593832911257</v>
      </c>
      <c r="AA136" s="201">
        <f>+'A1'!M124+'A2'!Z124+'A3'!Q136+'A3'!Y136+'A3'!Z136+AA133</f>
        <v>278226.98188056756</v>
      </c>
      <c r="AB136" s="146"/>
    </row>
    <row r="137" spans="2:28" s="92" customFormat="1" ht="17.100000000000001" customHeight="1">
      <c r="B137" s="80"/>
      <c r="C137" s="28" t="s">
        <v>91</v>
      </c>
      <c r="D137" s="197">
        <f t="shared" ref="D137:P137" si="17">+D26+D47+D77+D106+D128</f>
        <v>0</v>
      </c>
      <c r="E137" s="197">
        <f t="shared" si="17"/>
        <v>0</v>
      </c>
      <c r="F137" s="197">
        <f t="shared" si="17"/>
        <v>0</v>
      </c>
      <c r="G137" s="197">
        <f t="shared" si="17"/>
        <v>0</v>
      </c>
      <c r="H137" s="197">
        <f t="shared" si="17"/>
        <v>0</v>
      </c>
      <c r="I137" s="197">
        <f t="shared" si="17"/>
        <v>0</v>
      </c>
      <c r="J137" s="197">
        <f t="shared" si="17"/>
        <v>0</v>
      </c>
      <c r="K137" s="197">
        <f t="shared" si="17"/>
        <v>0</v>
      </c>
      <c r="L137" s="197">
        <f t="shared" si="17"/>
        <v>0</v>
      </c>
      <c r="M137" s="197">
        <f t="shared" si="17"/>
        <v>0</v>
      </c>
      <c r="N137" s="197">
        <f t="shared" si="17"/>
        <v>0</v>
      </c>
      <c r="O137" s="197">
        <f t="shared" si="17"/>
        <v>0</v>
      </c>
      <c r="P137" s="197">
        <f t="shared" si="17"/>
        <v>0</v>
      </c>
      <c r="Q137" s="197">
        <f t="shared" si="9"/>
        <v>0</v>
      </c>
      <c r="R137" s="197">
        <f t="shared" si="16"/>
        <v>0</v>
      </c>
      <c r="S137" s="197">
        <f t="shared" si="16"/>
        <v>0</v>
      </c>
      <c r="T137" s="197">
        <f t="shared" si="16"/>
        <v>0</v>
      </c>
      <c r="U137" s="197">
        <f t="shared" si="16"/>
        <v>0</v>
      </c>
      <c r="V137" s="197">
        <f t="shared" si="16"/>
        <v>0</v>
      </c>
      <c r="W137" s="197">
        <f t="shared" si="16"/>
        <v>0</v>
      </c>
      <c r="X137" s="197">
        <f t="shared" si="16"/>
        <v>0</v>
      </c>
      <c r="Y137" s="197">
        <f t="shared" si="10"/>
        <v>0</v>
      </c>
      <c r="Z137" s="197">
        <f>+Z26+Z47+Z77+Z106+Z128</f>
        <v>0</v>
      </c>
      <c r="AA137" s="197">
        <f>+'A1'!M125+'A2'!Z125+'A3'!Q137+'A3'!Y137+'A3'!Z137</f>
        <v>0</v>
      </c>
      <c r="AB137" s="148"/>
    </row>
    <row r="138" spans="2:28" s="92" customFormat="1" ht="17.100000000000001" customHeight="1">
      <c r="B138" s="80"/>
      <c r="C138" s="28" t="s">
        <v>92</v>
      </c>
      <c r="D138" s="197">
        <f t="shared" ref="D138:P138" si="18">+D27+D48+D78+D107+D129</f>
        <v>0</v>
      </c>
      <c r="E138" s="197">
        <f t="shared" si="18"/>
        <v>0</v>
      </c>
      <c r="F138" s="197">
        <f t="shared" si="18"/>
        <v>0</v>
      </c>
      <c r="G138" s="197">
        <f t="shared" si="18"/>
        <v>0</v>
      </c>
      <c r="H138" s="197">
        <f t="shared" si="18"/>
        <v>0</v>
      </c>
      <c r="I138" s="197">
        <f t="shared" si="18"/>
        <v>0</v>
      </c>
      <c r="J138" s="197">
        <f t="shared" si="18"/>
        <v>0</v>
      </c>
      <c r="K138" s="197">
        <f t="shared" si="18"/>
        <v>0</v>
      </c>
      <c r="L138" s="197">
        <f t="shared" si="18"/>
        <v>0</v>
      </c>
      <c r="M138" s="197">
        <f t="shared" si="18"/>
        <v>0</v>
      </c>
      <c r="N138" s="197">
        <f t="shared" si="18"/>
        <v>0</v>
      </c>
      <c r="O138" s="197">
        <f t="shared" si="18"/>
        <v>0</v>
      </c>
      <c r="P138" s="197">
        <f t="shared" si="18"/>
        <v>0</v>
      </c>
      <c r="Q138" s="197">
        <f t="shared" si="9"/>
        <v>0</v>
      </c>
      <c r="R138" s="197">
        <f t="shared" si="16"/>
        <v>0</v>
      </c>
      <c r="S138" s="197">
        <f t="shared" si="16"/>
        <v>0</v>
      </c>
      <c r="T138" s="197">
        <f t="shared" si="16"/>
        <v>0</v>
      </c>
      <c r="U138" s="197">
        <f t="shared" si="16"/>
        <v>0</v>
      </c>
      <c r="V138" s="197">
        <f t="shared" si="16"/>
        <v>0</v>
      </c>
      <c r="W138" s="197">
        <f t="shared" si="16"/>
        <v>0</v>
      </c>
      <c r="X138" s="197">
        <f t="shared" si="16"/>
        <v>0</v>
      </c>
      <c r="Y138" s="197">
        <f t="shared" si="10"/>
        <v>0</v>
      </c>
      <c r="Z138" s="197">
        <f>+Z27+Z48+Z78+Z107+Z129</f>
        <v>0</v>
      </c>
      <c r="AA138" s="197">
        <f>+'A1'!M126+'A2'!Z126+'A3'!Q138+'A3'!Y138+'A3'!Z138</f>
        <v>0</v>
      </c>
      <c r="AB138" s="148"/>
    </row>
    <row r="139" spans="2:28" s="92" customFormat="1" ht="17.100000000000001" customHeight="1">
      <c r="B139" s="80"/>
      <c r="C139" s="28" t="s">
        <v>73</v>
      </c>
      <c r="D139" s="197">
        <f t="shared" ref="D139:P139" si="19">+D28+D49+D79+D108+D130</f>
        <v>6.3654329286999998</v>
      </c>
      <c r="E139" s="197">
        <f t="shared" si="19"/>
        <v>51.92141100437</v>
      </c>
      <c r="F139" s="197">
        <f t="shared" si="19"/>
        <v>13.835157559199001</v>
      </c>
      <c r="G139" s="197">
        <f t="shared" si="19"/>
        <v>0</v>
      </c>
      <c r="H139" s="197">
        <f t="shared" si="19"/>
        <v>1.0466147016999998</v>
      </c>
      <c r="I139" s="197">
        <f t="shared" si="19"/>
        <v>31.819453205206003</v>
      </c>
      <c r="J139" s="197">
        <f t="shared" si="19"/>
        <v>2.9687170600000004</v>
      </c>
      <c r="K139" s="197">
        <f t="shared" si="19"/>
        <v>13.637562733839999</v>
      </c>
      <c r="L139" s="197">
        <f t="shared" si="19"/>
        <v>1.738593832836</v>
      </c>
      <c r="M139" s="197">
        <f t="shared" si="19"/>
        <v>0</v>
      </c>
      <c r="N139" s="197">
        <f t="shared" si="19"/>
        <v>2.3918331219009996</v>
      </c>
      <c r="O139" s="197">
        <f t="shared" si="19"/>
        <v>0</v>
      </c>
      <c r="P139" s="197">
        <f t="shared" si="19"/>
        <v>2.6821871933560035</v>
      </c>
      <c r="Q139" s="197">
        <f t="shared" si="9"/>
        <v>128.40696334110802</v>
      </c>
      <c r="R139" s="197">
        <f t="shared" si="16"/>
        <v>44.431368999999997</v>
      </c>
      <c r="S139" s="197">
        <f t="shared" si="16"/>
        <v>0</v>
      </c>
      <c r="T139" s="197">
        <f t="shared" si="16"/>
        <v>11.868031040542432</v>
      </c>
      <c r="U139" s="197">
        <f t="shared" si="16"/>
        <v>0.40217142</v>
      </c>
      <c r="V139" s="197">
        <f t="shared" si="16"/>
        <v>0</v>
      </c>
      <c r="W139" s="197">
        <f t="shared" si="16"/>
        <v>0</v>
      </c>
      <c r="X139" s="197">
        <f t="shared" si="16"/>
        <v>30.841486109688361</v>
      </c>
      <c r="Y139" s="197">
        <f t="shared" si="10"/>
        <v>87.543057570230786</v>
      </c>
      <c r="Z139" s="197">
        <f>+Z28+Z49+Z79+Z108+Z130</f>
        <v>23.147679133250001</v>
      </c>
      <c r="AA139" s="197">
        <f>+'A1'!M127+'A2'!Z127+'A3'!Q139+'A3'!Y139+'A3'!Z139</f>
        <v>9319.279579808066</v>
      </c>
      <c r="AB139" s="148"/>
    </row>
    <row r="140" spans="2:28" s="149" customFormat="1" ht="16.5" customHeight="1">
      <c r="B140" s="80"/>
      <c r="C140" s="28" t="s">
        <v>109</v>
      </c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197">
        <v>63338.632081333766</v>
      </c>
      <c r="AB140" s="150"/>
    </row>
    <row r="141" spans="2:28" s="92" customFormat="1" ht="17.100000000000001" customHeight="1">
      <c r="B141" s="82"/>
      <c r="C141" s="28" t="s">
        <v>97</v>
      </c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6">
        <f>SUM(AA134,AA131,AA109,AA80,AA51,AA29)</f>
        <v>8191.6730097572763</v>
      </c>
      <c r="AB141" s="148"/>
    </row>
    <row r="142" spans="2:28" s="92" customFormat="1" ht="17.100000000000001" customHeight="1">
      <c r="B142" s="82"/>
      <c r="C142" s="28" t="s">
        <v>98</v>
      </c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6">
        <f>SUM(AA135,AA132,AA110,AA81,AA52)</f>
        <v>0</v>
      </c>
      <c r="AB142" s="148"/>
    </row>
    <row r="143" spans="2:28" s="151" customFormat="1" ht="9.9499999999999993" customHeight="1">
      <c r="B143" s="152"/>
      <c r="C143" s="15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7"/>
    </row>
    <row r="174" ht="15" customHeight="1"/>
  </sheetData>
  <dataConsolidate/>
  <mergeCells count="10">
    <mergeCell ref="D7:Q7"/>
    <mergeCell ref="R7:Y7"/>
    <mergeCell ref="C7:C8"/>
    <mergeCell ref="C2:AA2"/>
    <mergeCell ref="C3:AA3"/>
    <mergeCell ref="C4:AA4"/>
    <mergeCell ref="C5:AA5"/>
    <mergeCell ref="Z7:Z8"/>
    <mergeCell ref="AA7:AA8"/>
    <mergeCell ref="D6:AA6"/>
  </mergeCells>
  <phoneticPr fontId="0" type="noConversion"/>
  <conditionalFormatting sqref="D108:AA108 D130:AA130 D139:AA140 D9:AA28 D85:AA105 D79:AA79 Q83 Y83 AA83 D53:AA76 D82:AA82 D111:AA127 D133:AA133 D143:AA143 D136:AA136 D30:AA46 D49:AA50">
    <cfRule type="expression" dxfId="124" priority="210" stopIfTrue="1">
      <formula>AND(D9&lt;&gt;"",OR(D9&lt;0,NOT(ISNUMBER(D9))))</formula>
    </cfRule>
  </conditionalFormatting>
  <conditionalFormatting sqref="D47:AA48">
    <cfRule type="expression" dxfId="123" priority="207" stopIfTrue="1">
      <formula>AND(D47&lt;&gt;"",OR(D47&lt;0,NOT(ISNUMBER(D47))))</formula>
    </cfRule>
  </conditionalFormatting>
  <conditionalFormatting sqref="D77:AA78">
    <cfRule type="expression" dxfId="122" priority="205" stopIfTrue="1">
      <formula>AND(D77&lt;&gt;"",OR(D77&lt;0,NOT(ISNUMBER(D77))))</formula>
    </cfRule>
  </conditionalFormatting>
  <conditionalFormatting sqref="D106:AA107">
    <cfRule type="expression" dxfId="121" priority="203" stopIfTrue="1">
      <formula>AND(D106&lt;&gt;"",OR(D106&lt;0,NOT(ISNUMBER(D106))))</formula>
    </cfRule>
  </conditionalFormatting>
  <conditionalFormatting sqref="D128:AA129">
    <cfRule type="expression" dxfId="120" priority="201" stopIfTrue="1">
      <formula>AND(D128&lt;&gt;"",OR(D128&lt;0,NOT(ISNUMBER(D128))))</formula>
    </cfRule>
  </conditionalFormatting>
  <conditionalFormatting sqref="Q137:Q138 S137:Y138">
    <cfRule type="expression" dxfId="119" priority="199" stopIfTrue="1">
      <formula>AND(Q137&lt;&gt;"",OR(Q137&lt;0,NOT(ISNUMBER(Q137))))</formula>
    </cfRule>
  </conditionalFormatting>
  <conditionalFormatting sqref="D137:D138">
    <cfRule type="expression" dxfId="118" priority="198" stopIfTrue="1">
      <formula>AND(D137&lt;&gt;"",OR(D137&lt;0,NOT(ISNUMBER(D137))))</formula>
    </cfRule>
  </conditionalFormatting>
  <conditionalFormatting sqref="E137:P138">
    <cfRule type="expression" dxfId="117" priority="197" stopIfTrue="1">
      <formula>AND(E137&lt;&gt;"",OR(E137&lt;0,NOT(ISNUMBER(E137))))</formula>
    </cfRule>
  </conditionalFormatting>
  <conditionalFormatting sqref="R137:R138">
    <cfRule type="expression" dxfId="116" priority="196" stopIfTrue="1">
      <formula>AND(R137&lt;&gt;"",OR(R137&lt;0,NOT(ISNUMBER(R137))))</formula>
    </cfRule>
  </conditionalFormatting>
  <conditionalFormatting sqref="Z137:Z138">
    <cfRule type="expression" dxfId="115" priority="195" stopIfTrue="1">
      <formula>AND(Z137&lt;&gt;"",OR(Z137&lt;0,NOT(ISNUMBER(Z137))))</formula>
    </cfRule>
  </conditionalFormatting>
  <conditionalFormatting sqref="AA138">
    <cfRule type="expression" dxfId="114" priority="194" stopIfTrue="1">
      <formula>AND(AA138&lt;&gt;"",OR(AA138&lt;0,NOT(ISNUMBER(AA138))))</formula>
    </cfRule>
  </conditionalFormatting>
  <conditionalFormatting sqref="AA137">
    <cfRule type="expression" dxfId="113" priority="193" stopIfTrue="1">
      <formula>AND(AA137&lt;&gt;"",OR(AA137&lt;0,NOT(ISNUMBER(AA137))))</formula>
    </cfRule>
  </conditionalFormatting>
  <conditionalFormatting sqref="D83:P84 R83:X84 Z83:Z84">
    <cfRule type="expression" dxfId="112" priority="189" stopIfTrue="1">
      <formula>AND(D83&lt;&gt;"",OR(D83&lt;0,NOT(ISNUMBER(D83))))</formula>
    </cfRule>
  </conditionalFormatting>
  <conditionalFormatting sqref="Q84">
    <cfRule type="expression" dxfId="111" priority="185" stopIfTrue="1">
      <formula>AND(Q84&lt;&gt;"",OR(Q84&lt;0,NOT(ISNUMBER(Q84))))</formula>
    </cfRule>
  </conditionalFormatting>
  <conditionalFormatting sqref="Y84">
    <cfRule type="expression" dxfId="110" priority="184" stopIfTrue="1">
      <formula>AND(Y84&lt;&gt;"",OR(Y84&lt;0,NOT(ISNUMBER(Y84))))</formula>
    </cfRule>
  </conditionalFormatting>
  <conditionalFormatting sqref="AA84">
    <cfRule type="expression" dxfId="109" priority="183" stopIfTrue="1">
      <formula>AND(AA84&lt;&gt;"",OR(AA84&lt;0,NOT(ISNUMBER(AA84))))</formula>
    </cfRule>
  </conditionalFormatting>
  <conditionalFormatting sqref="AA81">
    <cfRule type="expression" dxfId="108" priority="167" stopIfTrue="1">
      <formula>AND(AA81&lt;&gt;"",OR(AA81&lt;0,NOT(ISNUMBER(AA81))))</formula>
    </cfRule>
  </conditionalFormatting>
  <conditionalFormatting sqref="AA80">
    <cfRule type="expression" dxfId="107" priority="119" stopIfTrue="1">
      <formula>AND(AA80&lt;&gt;"",OR(AA80&lt;0,NOT(ISNUMBER(AA80))))</formula>
    </cfRule>
  </conditionalFormatting>
  <conditionalFormatting sqref="AA52">
    <cfRule type="expression" dxfId="106" priority="116" stopIfTrue="1">
      <formula>AND(AA52&lt;&gt;"",OR(AA52&lt;0,NOT(ISNUMBER(AA52))))</formula>
    </cfRule>
  </conditionalFormatting>
  <conditionalFormatting sqref="AA51">
    <cfRule type="expression" dxfId="105" priority="108" stopIfTrue="1">
      <formula>AND(AA51&lt;&gt;"",OR(AA51&lt;0,NOT(ISNUMBER(AA51))))</formula>
    </cfRule>
  </conditionalFormatting>
  <conditionalFormatting sqref="AA110">
    <cfRule type="expression" dxfId="104" priority="105" stopIfTrue="1">
      <formula>AND(AA110&lt;&gt;"",OR(AA110&lt;0,NOT(ISNUMBER(AA110))))</formula>
    </cfRule>
  </conditionalFormatting>
  <conditionalFormatting sqref="AA109">
    <cfRule type="expression" dxfId="103" priority="97" stopIfTrue="1">
      <formula>AND(AA109&lt;&gt;"",OR(AA109&lt;0,NOT(ISNUMBER(AA109))))</formula>
    </cfRule>
  </conditionalFormatting>
  <conditionalFormatting sqref="Q141:Q142">
    <cfRule type="expression" dxfId="102" priority="70" stopIfTrue="1">
      <formula>AND(Q141&lt;&gt;"",OR(Q141&lt;0,NOT(ISNUMBER(Q141))))</formula>
    </cfRule>
  </conditionalFormatting>
  <conditionalFormatting sqref="Y141:Y142">
    <cfRule type="expression" dxfId="101" priority="69" stopIfTrue="1">
      <formula>AND(Y141&lt;&gt;"",OR(Y141&lt;0,NOT(ISNUMBER(Y141))))</formula>
    </cfRule>
  </conditionalFormatting>
  <conditionalFormatting sqref="E141:P142 R141:X142">
    <cfRule type="expression" dxfId="100" priority="72" stopIfTrue="1">
      <formula>AND(E141&lt;&gt;"",OR(E141&lt;0,NOT(ISNUMBER(E141))))</formula>
    </cfRule>
  </conditionalFormatting>
  <conditionalFormatting sqref="D141:D142">
    <cfRule type="expression" dxfId="99" priority="71" stopIfTrue="1">
      <formula>AND(D141&lt;&gt;"",OR(D141&lt;0,NOT(ISNUMBER(D141))))</formula>
    </cfRule>
  </conditionalFormatting>
  <conditionalFormatting sqref="Z141:Z142">
    <cfRule type="expression" dxfId="98" priority="68" stopIfTrue="1">
      <formula>AND(Z141&lt;&gt;"",OR(Z141&lt;0,NOT(ISNUMBER(Z141))))</formula>
    </cfRule>
  </conditionalFormatting>
  <conditionalFormatting sqref="AA141">
    <cfRule type="expression" dxfId="97" priority="64" stopIfTrue="1">
      <formula>AND(AA141&lt;&gt;"",OR(AA141&lt;0,NOT(ISNUMBER(AA141))))</formula>
    </cfRule>
  </conditionalFormatting>
  <conditionalFormatting sqref="AA132">
    <cfRule type="expression" dxfId="96" priority="83" stopIfTrue="1">
      <formula>AND(AA132&lt;&gt;"",OR(AA132&lt;0,NOT(ISNUMBER(AA132))))</formula>
    </cfRule>
  </conditionalFormatting>
  <conditionalFormatting sqref="AA131">
    <cfRule type="expression" dxfId="95" priority="75" stopIfTrue="1">
      <formula>AND(AA131&lt;&gt;"",OR(AA131&lt;0,NOT(ISNUMBER(AA131))))</formula>
    </cfRule>
  </conditionalFormatting>
  <conditionalFormatting sqref="Q134:Q135">
    <cfRule type="expression" dxfId="94" priority="58" stopIfTrue="1">
      <formula>AND(Q134&lt;&gt;"",OR(Q134&lt;0,NOT(ISNUMBER(Q134))))</formula>
    </cfRule>
  </conditionalFormatting>
  <conditionalFormatting sqref="Y134:Y135">
    <cfRule type="expression" dxfId="93" priority="57" stopIfTrue="1">
      <formula>AND(Y134&lt;&gt;"",OR(Y134&lt;0,NOT(ISNUMBER(Y134))))</formula>
    </cfRule>
  </conditionalFormatting>
  <conditionalFormatting sqref="Z134:Z135">
    <cfRule type="expression" dxfId="92" priority="56" stopIfTrue="1">
      <formula>AND(Z134&lt;&gt;"",OR(Z134&lt;0,NOT(ISNUMBER(Z134))))</formula>
    </cfRule>
  </conditionalFormatting>
  <conditionalFormatting sqref="E134:P135 R134:X135 AA135">
    <cfRule type="expression" dxfId="91" priority="60" stopIfTrue="1">
      <formula>AND(E134&lt;&gt;"",OR(E134&lt;0,NOT(ISNUMBER(E134))))</formula>
    </cfRule>
  </conditionalFormatting>
  <conditionalFormatting sqref="D134:D135">
    <cfRule type="expression" dxfId="90" priority="59" stopIfTrue="1">
      <formula>AND(D134&lt;&gt;"",OR(D134&lt;0,NOT(ISNUMBER(D134))))</formula>
    </cfRule>
  </conditionalFormatting>
  <conditionalFormatting sqref="AA134">
    <cfRule type="expression" dxfId="89" priority="52" stopIfTrue="1">
      <formula>AND(AA134&lt;&gt;"",OR(AA134&lt;0,NOT(ISNUMBER(AA134))))</formula>
    </cfRule>
  </conditionalFormatting>
  <conditionalFormatting sqref="AA142">
    <cfRule type="expression" dxfId="88" priority="51" stopIfTrue="1">
      <formula>AND(AA142&lt;&gt;"",OR(AA142&lt;0,NOT(ISNUMBER(AA142))))</formula>
    </cfRule>
  </conditionalFormatting>
  <conditionalFormatting sqref="AA29">
    <cfRule type="expression" dxfId="87" priority="40" stopIfTrue="1">
      <formula>AND(AA29&lt;&gt;"",OR(AA29&lt;0,NOT(ISNUMBER(AA29))))</formula>
    </cfRule>
  </conditionalFormatting>
  <conditionalFormatting sqref="D6">
    <cfRule type="expression" dxfId="86" priority="580" stopIfTrue="1">
      <formula>COUNTA(D10:AA140)&lt;&gt;COUNTIF(D10:AA140,"&gt;=0")</formula>
    </cfRule>
  </conditionalFormatting>
  <conditionalFormatting sqref="E6:F6">
    <cfRule type="expression" dxfId="85" priority="612" stopIfTrue="1">
      <formula>COUNTA(E10:AA140)&lt;&gt;COUNTIF(E10:AA140,"&gt;=0")</formula>
    </cfRule>
  </conditionalFormatting>
  <conditionalFormatting sqref="G6:AA6">
    <cfRule type="expression" dxfId="84" priority="624" stopIfTrue="1">
      <formula>COUNTA(G10:AB140)&lt;&gt;COUNTIF(G10:AB140,"&gt;=0")</formula>
    </cfRule>
  </conditionalFormatting>
  <conditionalFormatting sqref="Q131:Q132">
    <cfRule type="expression" dxfId="83" priority="23" stopIfTrue="1">
      <formula>AND(Q131&lt;&gt;"",OR(Q131&lt;0,NOT(ISNUMBER(Q131))))</formula>
    </cfRule>
  </conditionalFormatting>
  <conditionalFormatting sqref="Y131:Y132">
    <cfRule type="expression" dxfId="82" priority="22" stopIfTrue="1">
      <formula>AND(Y131&lt;&gt;"",OR(Y131&lt;0,NOT(ISNUMBER(Y131))))</formula>
    </cfRule>
  </conditionalFormatting>
  <conditionalFormatting sqref="E131:P132 R131:X132">
    <cfRule type="expression" dxfId="81" priority="25" stopIfTrue="1">
      <formula>AND(E131&lt;&gt;"",OR(E131&lt;0,NOT(ISNUMBER(E131))))</formula>
    </cfRule>
  </conditionalFormatting>
  <conditionalFormatting sqref="D131:D132">
    <cfRule type="expression" dxfId="80" priority="24" stopIfTrue="1">
      <formula>AND(D131&lt;&gt;"",OR(D131&lt;0,NOT(ISNUMBER(D131))))</formula>
    </cfRule>
  </conditionalFormatting>
  <conditionalFormatting sqref="Z131:Z132">
    <cfRule type="expression" dxfId="79" priority="21" stopIfTrue="1">
      <formula>AND(Z131&lt;&gt;"",OR(Z131&lt;0,NOT(ISNUMBER(Z131))))</formula>
    </cfRule>
  </conditionalFormatting>
  <conditionalFormatting sqref="Q109:Q110">
    <cfRule type="expression" dxfId="78" priority="18" stopIfTrue="1">
      <formula>AND(Q109&lt;&gt;"",OR(Q109&lt;0,NOT(ISNUMBER(Q109))))</formula>
    </cfRule>
  </conditionalFormatting>
  <conditionalFormatting sqref="Y109:Y110">
    <cfRule type="expression" dxfId="77" priority="17" stopIfTrue="1">
      <formula>AND(Y109&lt;&gt;"",OR(Y109&lt;0,NOT(ISNUMBER(Y109))))</formula>
    </cfRule>
  </conditionalFormatting>
  <conditionalFormatting sqref="E109:P110 R109:X110">
    <cfRule type="expression" dxfId="76" priority="20" stopIfTrue="1">
      <formula>AND(E109&lt;&gt;"",OR(E109&lt;0,NOT(ISNUMBER(E109))))</formula>
    </cfRule>
  </conditionalFormatting>
  <conditionalFormatting sqref="D109:D110">
    <cfRule type="expression" dxfId="75" priority="19" stopIfTrue="1">
      <formula>AND(D109&lt;&gt;"",OR(D109&lt;0,NOT(ISNUMBER(D109))))</formula>
    </cfRule>
  </conditionalFormatting>
  <conditionalFormatting sqref="Z109:Z110">
    <cfRule type="expression" dxfId="74" priority="16" stopIfTrue="1">
      <formula>AND(Z109&lt;&gt;"",OR(Z109&lt;0,NOT(ISNUMBER(Z109))))</formula>
    </cfRule>
  </conditionalFormatting>
  <conditionalFormatting sqref="Q80:Q81">
    <cfRule type="expression" dxfId="73" priority="13" stopIfTrue="1">
      <formula>AND(Q80&lt;&gt;"",OR(Q80&lt;0,NOT(ISNUMBER(Q80))))</formula>
    </cfRule>
  </conditionalFormatting>
  <conditionalFormatting sqref="Y80:Y81">
    <cfRule type="expression" dxfId="72" priority="12" stopIfTrue="1">
      <formula>AND(Y80&lt;&gt;"",OR(Y80&lt;0,NOT(ISNUMBER(Y80))))</formula>
    </cfRule>
  </conditionalFormatting>
  <conditionalFormatting sqref="E80:P81 R80:X81">
    <cfRule type="expression" dxfId="71" priority="15" stopIfTrue="1">
      <formula>AND(E80&lt;&gt;"",OR(E80&lt;0,NOT(ISNUMBER(E80))))</formula>
    </cfRule>
  </conditionalFormatting>
  <conditionalFormatting sqref="D80:D81">
    <cfRule type="expression" dxfId="70" priority="14" stopIfTrue="1">
      <formula>AND(D80&lt;&gt;"",OR(D80&lt;0,NOT(ISNUMBER(D80))))</formula>
    </cfRule>
  </conditionalFormatting>
  <conditionalFormatting sqref="Z80:Z81">
    <cfRule type="expression" dxfId="69" priority="11" stopIfTrue="1">
      <formula>AND(Z80&lt;&gt;"",OR(Z80&lt;0,NOT(ISNUMBER(Z80))))</formula>
    </cfRule>
  </conditionalFormatting>
  <conditionalFormatting sqref="Q51:Q52">
    <cfRule type="expression" dxfId="68" priority="8" stopIfTrue="1">
      <formula>AND(Q51&lt;&gt;"",OR(Q51&lt;0,NOT(ISNUMBER(Q51))))</formula>
    </cfRule>
  </conditionalFormatting>
  <conditionalFormatting sqref="Y51:Y52">
    <cfRule type="expression" dxfId="67" priority="7" stopIfTrue="1">
      <formula>AND(Y51&lt;&gt;"",OR(Y51&lt;0,NOT(ISNUMBER(Y51))))</formula>
    </cfRule>
  </conditionalFormatting>
  <conditionalFormatting sqref="E51:P52 R51:X52">
    <cfRule type="expression" dxfId="66" priority="10" stopIfTrue="1">
      <formula>AND(E51&lt;&gt;"",OR(E51&lt;0,NOT(ISNUMBER(E51))))</formula>
    </cfRule>
  </conditionalFormatting>
  <conditionalFormatting sqref="D51:D52">
    <cfRule type="expression" dxfId="65" priority="9" stopIfTrue="1">
      <formula>AND(D51&lt;&gt;"",OR(D51&lt;0,NOT(ISNUMBER(D51))))</formula>
    </cfRule>
  </conditionalFormatting>
  <conditionalFormatting sqref="Z51:Z52">
    <cfRule type="expression" dxfId="64" priority="6" stopIfTrue="1">
      <formula>AND(Z51&lt;&gt;"",OR(Z51&lt;0,NOT(ISNUMBER(Z51))))</formula>
    </cfRule>
  </conditionalFormatting>
  <conditionalFormatting sqref="Q29">
    <cfRule type="expression" dxfId="63" priority="3" stopIfTrue="1">
      <formula>AND(Q29&lt;&gt;"",OR(Q29&lt;0,NOT(ISNUMBER(Q29))))</formula>
    </cfRule>
  </conditionalFormatting>
  <conditionalFormatting sqref="Y29">
    <cfRule type="expression" dxfId="62" priority="2" stopIfTrue="1">
      <formula>AND(Y29&lt;&gt;"",OR(Y29&lt;0,NOT(ISNUMBER(Y29))))</formula>
    </cfRule>
  </conditionalFormatting>
  <conditionalFormatting sqref="E29:P29 R29:X29">
    <cfRule type="expression" dxfId="61" priority="5" stopIfTrue="1">
      <formula>AND(E29&lt;&gt;"",OR(E29&lt;0,NOT(ISNUMBER(E29))))</formula>
    </cfRule>
  </conditionalFormatting>
  <conditionalFormatting sqref="D29">
    <cfRule type="expression" dxfId="60" priority="4" stopIfTrue="1">
      <formula>AND(D29&lt;&gt;"",OR(D29&lt;0,NOT(ISNUMBER(D29))))</formula>
    </cfRule>
  </conditionalFormatting>
  <conditionalFormatting sqref="Z29">
    <cfRule type="expression" dxfId="59" priority="1" stopIfTrue="1">
      <formula>AND(Z29&lt;&gt;"",OR(Z29&lt;0,NOT(ISNUMBER(Z29))))</formula>
    </cfRule>
  </conditionalFormatting>
  <pageMargins left="0.74803149606299213" right="0.43307086614173229" top="0.98425196850393704" bottom="0.98425196850393704" header="0.51181102362204722" footer="0.51181102362204722"/>
  <pageSetup paperSize="8" scale="60" orientation="portrait" r:id="rId1"/>
  <headerFooter alignWithMargins="0">
    <oddFooter>&amp;R2019 Triennial Central Bank Survey</oddFooter>
  </headerFooter>
  <rowBreaks count="1" manualBreakCount="1">
    <brk id="88" min="1" max="26" man="1"/>
  </rowBreaks>
  <ignoredErrors>
    <ignoredError sqref="AA23" unlockedFormula="1"/>
    <ignoredError sqref="Q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outlinePr summaryBelow="0" summaryRight="0"/>
  </sheetPr>
  <dimension ref="B1:AO157"/>
  <sheetViews>
    <sheetView showGridLines="0" zoomScale="70" zoomScaleNormal="70" zoomScaleSheetLayoutView="70" workbookViewId="0">
      <pane xSplit="3" ySplit="8" topLeftCell="D9" activePane="bottomRight" state="frozen"/>
      <selection pane="topRight"/>
      <selection pane="bottomLeft"/>
      <selection pane="bottomRight" activeCell="D9" sqref="D9"/>
    </sheetView>
  </sheetViews>
  <sheetFormatPr defaultColWidth="0" defaultRowHeight="12" zeroHeight="1"/>
  <cols>
    <col min="1" max="2" width="1.7109375" style="94" customWidth="1"/>
    <col min="3" max="3" width="79.85546875" style="94" customWidth="1"/>
    <col min="4" max="27" width="8.5703125" style="94" customWidth="1"/>
    <col min="28" max="28" width="8.5703125" style="158" customWidth="1"/>
    <col min="29" max="40" width="8.5703125" style="95" customWidth="1"/>
    <col min="41" max="41" width="1.7109375" style="94" customWidth="1"/>
    <col min="42" max="16384" width="0" style="94" hidden="1"/>
  </cols>
  <sheetData>
    <row r="1" spans="2:41" s="74" customFormat="1" ht="20.100000000000001" customHeight="1">
      <c r="B1" s="71" t="s">
        <v>15</v>
      </c>
      <c r="C1" s="7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34"/>
      <c r="AO1" s="33"/>
    </row>
    <row r="2" spans="2:41" s="74" customFormat="1" ht="20.100000000000001" customHeight="1">
      <c r="B2" s="73"/>
      <c r="C2" s="285" t="s">
        <v>48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85"/>
    </row>
    <row r="3" spans="2:41" s="74" customFormat="1" ht="20.100000000000001" customHeight="1">
      <c r="C3" s="285" t="s">
        <v>108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85"/>
    </row>
    <row r="4" spans="2:41" s="74" customFormat="1" ht="20.100000000000001" customHeight="1">
      <c r="C4" s="285" t="s">
        <v>94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178"/>
    </row>
    <row r="5" spans="2:41" s="74" customFormat="1" ht="20.100000000000001" customHeight="1">
      <c r="C5" s="285" t="s">
        <v>80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178"/>
    </row>
    <row r="6" spans="2:41" s="74" customFormat="1" ht="39.950000000000003" customHeight="1">
      <c r="D6" s="282" t="s">
        <v>67</v>
      </c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33"/>
    </row>
    <row r="7" spans="2:41" s="89" customFormat="1" ht="27.95" customHeight="1">
      <c r="B7" s="247"/>
      <c r="C7" s="295" t="s">
        <v>0</v>
      </c>
      <c r="D7" s="287" t="s">
        <v>112</v>
      </c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88"/>
      <c r="AO7" s="88"/>
    </row>
    <row r="8" spans="2:41" s="89" customFormat="1" ht="27.95" customHeight="1">
      <c r="B8" s="247"/>
      <c r="C8" s="295"/>
      <c r="D8" s="248" t="s">
        <v>93</v>
      </c>
      <c r="E8" s="249" t="s">
        <v>54</v>
      </c>
      <c r="F8" s="249" t="s">
        <v>6</v>
      </c>
      <c r="G8" s="249" t="s">
        <v>74</v>
      </c>
      <c r="H8" s="249" t="s">
        <v>55</v>
      </c>
      <c r="I8" s="249" t="s">
        <v>22</v>
      </c>
      <c r="J8" s="249" t="s">
        <v>5</v>
      </c>
      <c r="K8" s="249" t="s">
        <v>4</v>
      </c>
      <c r="L8" s="249" t="s">
        <v>53</v>
      </c>
      <c r="M8" s="249" t="s">
        <v>34</v>
      </c>
      <c r="N8" s="249" t="s">
        <v>56</v>
      </c>
      <c r="O8" s="249" t="s">
        <v>23</v>
      </c>
      <c r="P8" s="249" t="s">
        <v>20</v>
      </c>
      <c r="Q8" s="249" t="s">
        <v>3</v>
      </c>
      <c r="R8" s="249" t="s">
        <v>24</v>
      </c>
      <c r="S8" s="249" t="s">
        <v>25</v>
      </c>
      <c r="T8" s="249" t="s">
        <v>35</v>
      </c>
      <c r="U8" s="249" t="s">
        <v>57</v>
      </c>
      <c r="V8" s="249" t="s">
        <v>36</v>
      </c>
      <c r="W8" s="249" t="s">
        <v>26</v>
      </c>
      <c r="X8" s="249" t="s">
        <v>27</v>
      </c>
      <c r="Y8" s="249" t="s">
        <v>58</v>
      </c>
      <c r="Z8" s="249" t="s">
        <v>38</v>
      </c>
      <c r="AA8" s="249" t="s">
        <v>37</v>
      </c>
      <c r="AB8" s="249" t="s">
        <v>59</v>
      </c>
      <c r="AC8" s="249" t="s">
        <v>28</v>
      </c>
      <c r="AD8" s="250" t="s">
        <v>29</v>
      </c>
      <c r="AE8" s="249" t="s">
        <v>75</v>
      </c>
      <c r="AF8" s="249" t="s">
        <v>30</v>
      </c>
      <c r="AG8" s="249" t="s">
        <v>60</v>
      </c>
      <c r="AH8" s="249" t="s">
        <v>21</v>
      </c>
      <c r="AI8" s="249" t="s">
        <v>39</v>
      </c>
      <c r="AJ8" s="249" t="s">
        <v>31</v>
      </c>
      <c r="AK8" s="249" t="s">
        <v>77</v>
      </c>
      <c r="AL8" s="249" t="s">
        <v>32</v>
      </c>
      <c r="AM8" s="249" t="s">
        <v>33</v>
      </c>
      <c r="AN8" s="251" t="s">
        <v>76</v>
      </c>
      <c r="AO8" s="90"/>
    </row>
    <row r="9" spans="2:41" s="91" customFormat="1" ht="30" customHeight="1">
      <c r="B9" s="83"/>
      <c r="C9" s="30" t="s">
        <v>69</v>
      </c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146"/>
    </row>
    <row r="10" spans="2:41" s="89" customFormat="1" ht="17.100000000000001" customHeight="1">
      <c r="B10" s="75"/>
      <c r="C10" s="23" t="s">
        <v>9</v>
      </c>
      <c r="D10" s="219">
        <v>0.20035531100000001</v>
      </c>
      <c r="E10" s="219">
        <v>0</v>
      </c>
      <c r="F10" s="219">
        <v>0.57786499999999996</v>
      </c>
      <c r="G10" s="219">
        <v>6.8567002410000004</v>
      </c>
      <c r="H10" s="219">
        <v>0</v>
      </c>
      <c r="I10" s="219">
        <v>0</v>
      </c>
      <c r="J10" s="219">
        <v>0.44248427000000001</v>
      </c>
      <c r="K10" s="219">
        <v>628.51053425171688</v>
      </c>
      <c r="L10" s="219">
        <v>0</v>
      </c>
      <c r="M10" s="219">
        <v>23.44021188</v>
      </c>
      <c r="N10" s="219">
        <v>0</v>
      </c>
      <c r="O10" s="219">
        <v>630.1836396777544</v>
      </c>
      <c r="P10" s="219">
        <v>3.7917189379999998</v>
      </c>
      <c r="Q10" s="219">
        <v>556.82174536171681</v>
      </c>
      <c r="R10" s="219">
        <v>0.44710354017704884</v>
      </c>
      <c r="S10" s="219">
        <v>11.993622330005419</v>
      </c>
      <c r="T10" s="219">
        <v>0</v>
      </c>
      <c r="U10" s="219">
        <v>0.45043414000000004</v>
      </c>
      <c r="V10" s="219">
        <v>0</v>
      </c>
      <c r="W10" s="219">
        <v>0</v>
      </c>
      <c r="X10" s="219">
        <v>7.5684000000000001E-2</v>
      </c>
      <c r="Y10" s="219">
        <v>0</v>
      </c>
      <c r="Z10" s="219">
        <v>8.8924972236564557</v>
      </c>
      <c r="AA10" s="219">
        <v>0.20861099999999999</v>
      </c>
      <c r="AB10" s="219">
        <v>0</v>
      </c>
      <c r="AC10" s="219">
        <v>0</v>
      </c>
      <c r="AD10" s="219"/>
      <c r="AE10" s="219">
        <v>94.178310625929157</v>
      </c>
      <c r="AF10" s="219">
        <v>3.4295</v>
      </c>
      <c r="AG10" s="219">
        <v>0</v>
      </c>
      <c r="AH10" s="219">
        <v>32.047481529999999</v>
      </c>
      <c r="AI10" s="219">
        <v>0</v>
      </c>
      <c r="AJ10" s="219">
        <v>0</v>
      </c>
      <c r="AK10" s="219">
        <v>0</v>
      </c>
      <c r="AL10" s="219">
        <v>0</v>
      </c>
      <c r="AM10" s="219">
        <v>0.25330385</v>
      </c>
      <c r="AN10" s="219">
        <v>11.647432176244372</v>
      </c>
    </row>
    <row r="11" spans="2:41" s="89" customFormat="1" ht="17.100000000000001" customHeight="1">
      <c r="B11" s="77"/>
      <c r="C11" s="24" t="s">
        <v>46</v>
      </c>
      <c r="D11" s="219">
        <v>0</v>
      </c>
      <c r="E11" s="219">
        <v>0</v>
      </c>
      <c r="F11" s="219">
        <v>0</v>
      </c>
      <c r="G11" s="219">
        <v>0</v>
      </c>
      <c r="H11" s="219">
        <v>0</v>
      </c>
      <c r="I11" s="219">
        <v>0</v>
      </c>
      <c r="J11" s="219">
        <v>0</v>
      </c>
      <c r="K11" s="219">
        <v>86.007979221716866</v>
      </c>
      <c r="L11" s="219">
        <v>0</v>
      </c>
      <c r="M11" s="219">
        <v>0</v>
      </c>
      <c r="N11" s="219">
        <v>0</v>
      </c>
      <c r="O11" s="219">
        <v>96.394396454330177</v>
      </c>
      <c r="P11" s="219">
        <v>0</v>
      </c>
      <c r="Q11" s="219">
        <v>86.007979221716866</v>
      </c>
      <c r="R11" s="219">
        <v>0.22405854017704885</v>
      </c>
      <c r="S11" s="219">
        <v>2.9608104350027094</v>
      </c>
      <c r="T11" s="219">
        <v>0</v>
      </c>
      <c r="U11" s="219">
        <v>0</v>
      </c>
      <c r="V11" s="219">
        <v>0</v>
      </c>
      <c r="W11" s="219">
        <v>0</v>
      </c>
      <c r="X11" s="219">
        <v>0</v>
      </c>
      <c r="Y11" s="219">
        <v>0</v>
      </c>
      <c r="Z11" s="219">
        <v>1.2672342418282287</v>
      </c>
      <c r="AA11" s="219">
        <v>0</v>
      </c>
      <c r="AB11" s="219">
        <v>0</v>
      </c>
      <c r="AC11" s="219">
        <v>0</v>
      </c>
      <c r="AD11" s="219"/>
      <c r="AE11" s="219">
        <v>11.064837596129157</v>
      </c>
      <c r="AF11" s="219">
        <v>0</v>
      </c>
      <c r="AG11" s="219">
        <v>0</v>
      </c>
      <c r="AH11" s="219">
        <v>0</v>
      </c>
      <c r="AI11" s="219">
        <v>0</v>
      </c>
      <c r="AJ11" s="219">
        <v>0</v>
      </c>
      <c r="AK11" s="219">
        <v>0</v>
      </c>
      <c r="AL11" s="219">
        <v>0</v>
      </c>
      <c r="AM11" s="219">
        <v>0</v>
      </c>
      <c r="AN11" s="219">
        <v>1.9921917550943751</v>
      </c>
    </row>
    <row r="12" spans="2:41" s="89" customFormat="1" ht="17.100000000000001" customHeight="1">
      <c r="B12" s="77"/>
      <c r="C12" s="24" t="s">
        <v>47</v>
      </c>
      <c r="D12" s="219">
        <v>0.20035531100000001</v>
      </c>
      <c r="E12" s="219">
        <v>0</v>
      </c>
      <c r="F12" s="219">
        <v>0.57786499999999996</v>
      </c>
      <c r="G12" s="219">
        <v>6.8567002410000004</v>
      </c>
      <c r="H12" s="219">
        <v>0</v>
      </c>
      <c r="I12" s="219">
        <v>0</v>
      </c>
      <c r="J12" s="219">
        <v>0.44248427000000001</v>
      </c>
      <c r="K12" s="219">
        <v>542.50255503000005</v>
      </c>
      <c r="L12" s="219">
        <v>0</v>
      </c>
      <c r="M12" s="219">
        <v>23.44021188</v>
      </c>
      <c r="N12" s="219">
        <v>0</v>
      </c>
      <c r="O12" s="219">
        <v>533.78924322342425</v>
      </c>
      <c r="P12" s="219">
        <v>3.7917189379999998</v>
      </c>
      <c r="Q12" s="219">
        <v>470.81376613999998</v>
      </c>
      <c r="R12" s="219">
        <v>0.22304499999999999</v>
      </c>
      <c r="S12" s="219">
        <v>9.032811895002709</v>
      </c>
      <c r="T12" s="219">
        <v>0</v>
      </c>
      <c r="U12" s="219">
        <v>0.45043414000000004</v>
      </c>
      <c r="V12" s="219">
        <v>0</v>
      </c>
      <c r="W12" s="219">
        <v>0</v>
      </c>
      <c r="X12" s="219">
        <v>7.5684000000000001E-2</v>
      </c>
      <c r="Y12" s="219">
        <v>0</v>
      </c>
      <c r="Z12" s="219">
        <v>7.6252629818282278</v>
      </c>
      <c r="AA12" s="219">
        <v>0.20861099999999999</v>
      </c>
      <c r="AB12" s="219">
        <v>0</v>
      </c>
      <c r="AC12" s="219">
        <v>0</v>
      </c>
      <c r="AD12" s="219"/>
      <c r="AE12" s="219">
        <v>83.113473029800005</v>
      </c>
      <c r="AF12" s="219">
        <v>3.4295</v>
      </c>
      <c r="AG12" s="219">
        <v>0</v>
      </c>
      <c r="AH12" s="219">
        <v>32.047481529999999</v>
      </c>
      <c r="AI12" s="219">
        <v>0</v>
      </c>
      <c r="AJ12" s="219">
        <v>0</v>
      </c>
      <c r="AK12" s="219">
        <v>0</v>
      </c>
      <c r="AL12" s="219">
        <v>0</v>
      </c>
      <c r="AM12" s="219">
        <v>0.25330385</v>
      </c>
      <c r="AN12" s="219">
        <v>9.6552404211499976</v>
      </c>
    </row>
    <row r="13" spans="2:41" s="89" customFormat="1" ht="30" customHeight="1">
      <c r="B13" s="75"/>
      <c r="C13" s="23" t="s">
        <v>10</v>
      </c>
      <c r="D13" s="219">
        <v>0.10710050825100001</v>
      </c>
      <c r="E13" s="219">
        <v>0</v>
      </c>
      <c r="F13" s="219">
        <v>1.0812E-2</v>
      </c>
      <c r="G13" s="219">
        <v>7.6605755939680034</v>
      </c>
      <c r="H13" s="219">
        <v>0</v>
      </c>
      <c r="I13" s="219">
        <v>0</v>
      </c>
      <c r="J13" s="219">
        <v>0</v>
      </c>
      <c r="K13" s="219">
        <v>0.30304672999999999</v>
      </c>
      <c r="L13" s="219">
        <v>0</v>
      </c>
      <c r="M13" s="219">
        <v>7.7950000000000005E-2</v>
      </c>
      <c r="N13" s="219">
        <v>0</v>
      </c>
      <c r="O13" s="219">
        <v>249.42042170361205</v>
      </c>
      <c r="P13" s="219">
        <v>42.23388961535899</v>
      </c>
      <c r="Q13" s="219">
        <v>0.31897027999999994</v>
      </c>
      <c r="R13" s="219">
        <v>0.157308</v>
      </c>
      <c r="S13" s="219">
        <v>59.305506533910616</v>
      </c>
      <c r="T13" s="219">
        <v>0</v>
      </c>
      <c r="U13" s="219">
        <v>3.1801913900000001</v>
      </c>
      <c r="V13" s="219">
        <v>0</v>
      </c>
      <c r="W13" s="219">
        <v>0</v>
      </c>
      <c r="X13" s="219">
        <v>9.1438529784537384E-2</v>
      </c>
      <c r="Y13" s="219">
        <v>0</v>
      </c>
      <c r="Z13" s="219">
        <v>59.559409623461001</v>
      </c>
      <c r="AA13" s="219">
        <v>0.20356099999999999</v>
      </c>
      <c r="AB13" s="219">
        <v>0</v>
      </c>
      <c r="AC13" s="219">
        <v>0</v>
      </c>
      <c r="AD13" s="219"/>
      <c r="AE13" s="219">
        <v>267.1207932479395</v>
      </c>
      <c r="AF13" s="219">
        <v>0</v>
      </c>
      <c r="AG13" s="219">
        <v>0</v>
      </c>
      <c r="AH13" s="219">
        <v>0.35800949321691777</v>
      </c>
      <c r="AI13" s="219">
        <v>0</v>
      </c>
      <c r="AJ13" s="219">
        <v>0.05</v>
      </c>
      <c r="AK13" s="219">
        <v>1.0515710899999999</v>
      </c>
      <c r="AL13" s="219">
        <v>0</v>
      </c>
      <c r="AM13" s="219">
        <v>0.6232748187264705</v>
      </c>
      <c r="AN13" s="219">
        <v>1.9135227906210392</v>
      </c>
    </row>
    <row r="14" spans="2:41" s="89" customFormat="1" ht="17.100000000000001" customHeight="1">
      <c r="B14" s="75"/>
      <c r="C14" s="24" t="s">
        <v>46</v>
      </c>
      <c r="D14" s="219">
        <v>0.10710050825100001</v>
      </c>
      <c r="E14" s="219">
        <v>0</v>
      </c>
      <c r="F14" s="219">
        <v>0</v>
      </c>
      <c r="G14" s="219">
        <v>7.6605755939680034</v>
      </c>
      <c r="H14" s="219">
        <v>0</v>
      </c>
      <c r="I14" s="219">
        <v>0</v>
      </c>
      <c r="J14" s="219">
        <v>0</v>
      </c>
      <c r="K14" s="219">
        <v>0.17471072999999998</v>
      </c>
      <c r="L14" s="219">
        <v>0</v>
      </c>
      <c r="M14" s="219">
        <v>7.7950000000000005E-2</v>
      </c>
      <c r="N14" s="219">
        <v>0</v>
      </c>
      <c r="O14" s="219">
        <v>140.10382916861204</v>
      </c>
      <c r="P14" s="219">
        <v>42.23388961535899</v>
      </c>
      <c r="Q14" s="219">
        <v>0.17982227999999997</v>
      </c>
      <c r="R14" s="219">
        <v>0.06</v>
      </c>
      <c r="S14" s="219">
        <v>59.125614533910614</v>
      </c>
      <c r="T14" s="219">
        <v>0</v>
      </c>
      <c r="U14" s="219">
        <v>3.1678147800000001</v>
      </c>
      <c r="V14" s="219">
        <v>0</v>
      </c>
      <c r="W14" s="219">
        <v>0</v>
      </c>
      <c r="X14" s="219">
        <v>9.1438529784537384E-2</v>
      </c>
      <c r="Y14" s="219">
        <v>0</v>
      </c>
      <c r="Z14" s="219">
        <v>59.471358513460999</v>
      </c>
      <c r="AA14" s="219">
        <v>0</v>
      </c>
      <c r="AB14" s="219">
        <v>0</v>
      </c>
      <c r="AC14" s="219">
        <v>0</v>
      </c>
      <c r="AD14" s="219"/>
      <c r="AE14" s="219">
        <v>233.1009526549395</v>
      </c>
      <c r="AF14" s="219">
        <v>0</v>
      </c>
      <c r="AG14" s="219">
        <v>0</v>
      </c>
      <c r="AH14" s="219">
        <v>0.27144299999999999</v>
      </c>
      <c r="AI14" s="219">
        <v>0</v>
      </c>
      <c r="AJ14" s="219">
        <v>0.03</v>
      </c>
      <c r="AK14" s="219">
        <v>1.0515710899999999</v>
      </c>
      <c r="AL14" s="219">
        <v>0</v>
      </c>
      <c r="AM14" s="219">
        <v>0.31327481872647045</v>
      </c>
      <c r="AN14" s="219">
        <v>1.8802145906210304</v>
      </c>
    </row>
    <row r="15" spans="2:41" s="89" customFormat="1" ht="17.100000000000001" customHeight="1">
      <c r="B15" s="75"/>
      <c r="C15" s="24" t="s">
        <v>47</v>
      </c>
      <c r="D15" s="219">
        <v>0</v>
      </c>
      <c r="E15" s="219">
        <v>0</v>
      </c>
      <c r="F15" s="219">
        <v>1.0812E-2</v>
      </c>
      <c r="G15" s="219">
        <v>0</v>
      </c>
      <c r="H15" s="219">
        <v>0</v>
      </c>
      <c r="I15" s="219">
        <v>0</v>
      </c>
      <c r="J15" s="219">
        <v>0</v>
      </c>
      <c r="K15" s="219">
        <v>0.12833600000000001</v>
      </c>
      <c r="L15" s="219">
        <v>0</v>
      </c>
      <c r="M15" s="219">
        <v>0</v>
      </c>
      <c r="N15" s="219">
        <v>0</v>
      </c>
      <c r="O15" s="219">
        <v>109.31659253500001</v>
      </c>
      <c r="P15" s="219">
        <v>0</v>
      </c>
      <c r="Q15" s="219">
        <v>0.13914799999999999</v>
      </c>
      <c r="R15" s="219">
        <v>9.7308000000000006E-2</v>
      </c>
      <c r="S15" s="219">
        <v>0.179892</v>
      </c>
      <c r="T15" s="219">
        <v>0</v>
      </c>
      <c r="U15" s="219">
        <v>1.237661E-2</v>
      </c>
      <c r="V15" s="219">
        <v>0</v>
      </c>
      <c r="W15" s="219">
        <v>0</v>
      </c>
      <c r="X15" s="219">
        <v>0</v>
      </c>
      <c r="Y15" s="219">
        <v>0</v>
      </c>
      <c r="Z15" s="219">
        <v>8.8051110000000002E-2</v>
      </c>
      <c r="AA15" s="219">
        <v>0.20356099999999999</v>
      </c>
      <c r="AB15" s="219">
        <v>0</v>
      </c>
      <c r="AC15" s="219">
        <v>0</v>
      </c>
      <c r="AD15" s="219"/>
      <c r="AE15" s="219">
        <v>34.019840592999998</v>
      </c>
      <c r="AF15" s="219">
        <v>0</v>
      </c>
      <c r="AG15" s="219">
        <v>0</v>
      </c>
      <c r="AH15" s="219">
        <v>8.6566493216917811E-2</v>
      </c>
      <c r="AI15" s="219">
        <v>0</v>
      </c>
      <c r="AJ15" s="219">
        <v>0.02</v>
      </c>
      <c r="AK15" s="219">
        <v>0</v>
      </c>
      <c r="AL15" s="219">
        <v>0</v>
      </c>
      <c r="AM15" s="219">
        <v>0.31</v>
      </c>
      <c r="AN15" s="219">
        <v>3.3308200000008975E-2</v>
      </c>
    </row>
    <row r="16" spans="2:41" s="91" customFormat="1" ht="30" customHeight="1">
      <c r="B16" s="78"/>
      <c r="C16" s="25" t="s">
        <v>63</v>
      </c>
      <c r="D16" s="220">
        <v>0</v>
      </c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0.12833600000000001</v>
      </c>
      <c r="L16" s="220">
        <v>0</v>
      </c>
      <c r="M16" s="220">
        <v>7.7950000000000005E-2</v>
      </c>
      <c r="N16" s="220">
        <v>0</v>
      </c>
      <c r="O16" s="220">
        <v>98.162667270000014</v>
      </c>
      <c r="P16" s="220">
        <v>0.75926499999999997</v>
      </c>
      <c r="Q16" s="220">
        <v>0.12833600000000001</v>
      </c>
      <c r="R16" s="220">
        <v>0</v>
      </c>
      <c r="S16" s="220">
        <v>0.179892</v>
      </c>
      <c r="T16" s="220">
        <v>0</v>
      </c>
      <c r="U16" s="220">
        <v>1.237661E-2</v>
      </c>
      <c r="V16" s="220">
        <v>0</v>
      </c>
      <c r="W16" s="220">
        <v>0</v>
      </c>
      <c r="X16" s="220">
        <v>0</v>
      </c>
      <c r="Y16" s="220">
        <v>0</v>
      </c>
      <c r="Z16" s="220">
        <v>1.8105090000000001</v>
      </c>
      <c r="AA16" s="220">
        <v>0.20356099999999999</v>
      </c>
      <c r="AB16" s="220">
        <v>0</v>
      </c>
      <c r="AC16" s="220">
        <v>0</v>
      </c>
      <c r="AD16" s="220"/>
      <c r="AE16" s="220">
        <v>32.700213949000002</v>
      </c>
      <c r="AF16" s="220">
        <v>0</v>
      </c>
      <c r="AG16" s="220">
        <v>0</v>
      </c>
      <c r="AH16" s="220">
        <v>8.6566000000000004E-2</v>
      </c>
      <c r="AI16" s="220">
        <v>0</v>
      </c>
      <c r="AJ16" s="220">
        <v>0.02</v>
      </c>
      <c r="AK16" s="220">
        <v>0</v>
      </c>
      <c r="AL16" s="220">
        <v>0</v>
      </c>
      <c r="AM16" s="220">
        <v>0.31</v>
      </c>
      <c r="AN16" s="220">
        <v>5.8983119999994921E-2</v>
      </c>
    </row>
    <row r="17" spans="2:41" s="89" customFormat="1" ht="17.100000000000001" customHeight="1">
      <c r="B17" s="77"/>
      <c r="C17" s="24" t="s">
        <v>51</v>
      </c>
      <c r="D17" s="219">
        <v>0</v>
      </c>
      <c r="E17" s="219">
        <v>0</v>
      </c>
      <c r="F17" s="219">
        <v>1.0812E-2</v>
      </c>
      <c r="G17" s="219">
        <v>7.5421538400000028</v>
      </c>
      <c r="H17" s="219">
        <v>0</v>
      </c>
      <c r="I17" s="219">
        <v>0</v>
      </c>
      <c r="J17" s="219">
        <v>0</v>
      </c>
      <c r="K17" s="219">
        <v>1.2536149999999999E-2</v>
      </c>
      <c r="L17" s="219">
        <v>0</v>
      </c>
      <c r="M17" s="219">
        <v>0</v>
      </c>
      <c r="N17" s="219">
        <v>0</v>
      </c>
      <c r="O17" s="219">
        <v>104.05589966057801</v>
      </c>
      <c r="P17" s="219">
        <v>16.481459704131002</v>
      </c>
      <c r="Q17" s="219">
        <v>2.8459699999999997E-2</v>
      </c>
      <c r="R17" s="219">
        <v>9.7308000000000006E-2</v>
      </c>
      <c r="S17" s="219">
        <v>58.767351570128149</v>
      </c>
      <c r="T17" s="219">
        <v>0</v>
      </c>
      <c r="U17" s="219">
        <v>3.1678147800000001</v>
      </c>
      <c r="V17" s="219">
        <v>0</v>
      </c>
      <c r="W17" s="219">
        <v>0</v>
      </c>
      <c r="X17" s="219">
        <v>8.1438529784537389E-2</v>
      </c>
      <c r="Y17" s="219">
        <v>0</v>
      </c>
      <c r="Z17" s="219">
        <v>26.718086539999998</v>
      </c>
      <c r="AA17" s="219">
        <v>0</v>
      </c>
      <c r="AB17" s="219">
        <v>0</v>
      </c>
      <c r="AC17" s="219">
        <v>0</v>
      </c>
      <c r="AD17" s="219">
        <v>0</v>
      </c>
      <c r="AE17" s="219">
        <v>226.58285331208347</v>
      </c>
      <c r="AF17" s="219">
        <v>0</v>
      </c>
      <c r="AG17" s="219">
        <v>0</v>
      </c>
      <c r="AH17" s="219">
        <v>0.27144299999999999</v>
      </c>
      <c r="AI17" s="219">
        <v>0</v>
      </c>
      <c r="AJ17" s="219">
        <v>0</v>
      </c>
      <c r="AK17" s="219">
        <v>1.0515710899999999</v>
      </c>
      <c r="AL17" s="219">
        <v>0</v>
      </c>
      <c r="AM17" s="219">
        <v>0.31327481872647045</v>
      </c>
      <c r="AN17" s="219">
        <v>4.4999460000332947E-2</v>
      </c>
    </row>
    <row r="18" spans="2:41" s="89" customFormat="1" ht="17.100000000000001" customHeight="1">
      <c r="B18" s="77"/>
      <c r="C18" s="24" t="s">
        <v>78</v>
      </c>
      <c r="D18" s="219">
        <v>0</v>
      </c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>
        <v>0</v>
      </c>
      <c r="M18" s="219">
        <v>0</v>
      </c>
      <c r="N18" s="219">
        <v>0</v>
      </c>
      <c r="O18" s="219">
        <v>0.23</v>
      </c>
      <c r="P18" s="219">
        <v>2.11</v>
      </c>
      <c r="Q18" s="219">
        <v>0</v>
      </c>
      <c r="R18" s="219">
        <v>0</v>
      </c>
      <c r="S18" s="219">
        <v>0</v>
      </c>
      <c r="T18" s="219">
        <v>0</v>
      </c>
      <c r="U18" s="219">
        <v>0</v>
      </c>
      <c r="V18" s="219">
        <v>0</v>
      </c>
      <c r="W18" s="219">
        <v>0</v>
      </c>
      <c r="X18" s="219">
        <v>0.01</v>
      </c>
      <c r="Y18" s="219">
        <v>0</v>
      </c>
      <c r="Z18" s="219">
        <v>10.83</v>
      </c>
      <c r="AA18" s="219">
        <v>0</v>
      </c>
      <c r="AB18" s="219">
        <v>0</v>
      </c>
      <c r="AC18" s="219">
        <v>0</v>
      </c>
      <c r="AD18" s="219"/>
      <c r="AE18" s="219">
        <v>0</v>
      </c>
      <c r="AF18" s="219">
        <v>0</v>
      </c>
      <c r="AG18" s="219">
        <v>0</v>
      </c>
      <c r="AH18" s="219">
        <v>0</v>
      </c>
      <c r="AI18" s="219">
        <v>0</v>
      </c>
      <c r="AJ18" s="219">
        <v>0.03</v>
      </c>
      <c r="AK18" s="219">
        <v>0</v>
      </c>
      <c r="AL18" s="219">
        <v>0</v>
      </c>
      <c r="AM18" s="219">
        <v>0</v>
      </c>
      <c r="AN18" s="219">
        <v>1.053932000000124E-2</v>
      </c>
    </row>
    <row r="19" spans="2:41" s="89" customFormat="1" ht="17.100000000000001" customHeight="1">
      <c r="B19" s="77"/>
      <c r="C19" s="24" t="s">
        <v>64</v>
      </c>
      <c r="D19" s="219">
        <v>0</v>
      </c>
      <c r="E19" s="219">
        <v>0</v>
      </c>
      <c r="F19" s="219">
        <v>0</v>
      </c>
      <c r="G19" s="219">
        <v>0</v>
      </c>
      <c r="H19" s="219">
        <v>0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9">
        <v>0</v>
      </c>
      <c r="T19" s="219">
        <v>0</v>
      </c>
      <c r="U19" s="219">
        <v>0</v>
      </c>
      <c r="V19" s="219">
        <v>0</v>
      </c>
      <c r="W19" s="219">
        <v>0</v>
      </c>
      <c r="X19" s="219">
        <v>0</v>
      </c>
      <c r="Y19" s="219">
        <v>0</v>
      </c>
      <c r="Z19" s="219">
        <v>0</v>
      </c>
      <c r="AA19" s="219">
        <v>0</v>
      </c>
      <c r="AB19" s="219">
        <v>0</v>
      </c>
      <c r="AC19" s="219">
        <v>0</v>
      </c>
      <c r="AD19" s="219"/>
      <c r="AE19" s="219">
        <v>0</v>
      </c>
      <c r="AF19" s="219">
        <v>0</v>
      </c>
      <c r="AG19" s="219">
        <v>0</v>
      </c>
      <c r="AH19" s="219">
        <v>0</v>
      </c>
      <c r="AI19" s="219">
        <v>0</v>
      </c>
      <c r="AJ19" s="219">
        <v>0</v>
      </c>
      <c r="AK19" s="219">
        <v>0</v>
      </c>
      <c r="AL19" s="219">
        <v>0</v>
      </c>
      <c r="AM19" s="219">
        <v>0</v>
      </c>
      <c r="AN19" s="219">
        <v>0</v>
      </c>
    </row>
    <row r="20" spans="2:41" s="89" customFormat="1" ht="17.100000000000001" customHeight="1">
      <c r="B20" s="77"/>
      <c r="C20" s="24" t="s">
        <v>42</v>
      </c>
      <c r="D20" s="219">
        <v>0.10710050825100001</v>
      </c>
      <c r="E20" s="219">
        <v>0</v>
      </c>
      <c r="F20" s="219">
        <v>0</v>
      </c>
      <c r="G20" s="219">
        <v>0.118421753968</v>
      </c>
      <c r="H20" s="219">
        <v>0</v>
      </c>
      <c r="I20" s="219">
        <v>0</v>
      </c>
      <c r="J20" s="219">
        <v>0</v>
      </c>
      <c r="K20" s="219">
        <v>0.16217457999999998</v>
      </c>
      <c r="L20" s="219">
        <v>0</v>
      </c>
      <c r="M20" s="219">
        <v>0</v>
      </c>
      <c r="N20" s="219">
        <v>0</v>
      </c>
      <c r="O20" s="219">
        <v>46.971854773033996</v>
      </c>
      <c r="P20" s="219">
        <v>22.883164911227993</v>
      </c>
      <c r="Q20" s="219">
        <v>0.16217457999999998</v>
      </c>
      <c r="R20" s="219">
        <v>0.06</v>
      </c>
      <c r="S20" s="219">
        <v>0.358263</v>
      </c>
      <c r="T20" s="219">
        <v>0</v>
      </c>
      <c r="U20" s="219">
        <v>0</v>
      </c>
      <c r="V20" s="219">
        <v>0</v>
      </c>
      <c r="W20" s="219">
        <v>0</v>
      </c>
      <c r="X20" s="219">
        <v>0</v>
      </c>
      <c r="Y20" s="219">
        <v>0</v>
      </c>
      <c r="Z20" s="219">
        <v>20.200814083461001</v>
      </c>
      <c r="AA20" s="219">
        <v>0</v>
      </c>
      <c r="AB20" s="219">
        <v>0</v>
      </c>
      <c r="AC20" s="219">
        <v>0</v>
      </c>
      <c r="AD20" s="219"/>
      <c r="AE20" s="219">
        <v>7.8377259868560003</v>
      </c>
      <c r="AF20" s="219">
        <v>0</v>
      </c>
      <c r="AG20" s="219">
        <v>0</v>
      </c>
      <c r="AH20" s="219">
        <v>0</v>
      </c>
      <c r="AI20" s="219">
        <v>0</v>
      </c>
      <c r="AJ20" s="219">
        <v>0</v>
      </c>
      <c r="AK20" s="219">
        <v>0</v>
      </c>
      <c r="AL20" s="219">
        <v>0</v>
      </c>
      <c r="AM20" s="219">
        <v>0</v>
      </c>
      <c r="AN20" s="219">
        <v>1.7989944906209998</v>
      </c>
    </row>
    <row r="21" spans="2:41" s="89" customFormat="1" ht="16.5" customHeight="1">
      <c r="B21" s="77"/>
      <c r="C21" s="24" t="s">
        <v>68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>
        <v>0</v>
      </c>
    </row>
    <row r="22" spans="2:41" s="91" customFormat="1" ht="24.95" customHeight="1">
      <c r="B22" s="78"/>
      <c r="C22" s="27" t="s">
        <v>11</v>
      </c>
      <c r="D22" s="220">
        <v>5.5520716139999995E-2</v>
      </c>
      <c r="E22" s="220">
        <v>0</v>
      </c>
      <c r="F22" s="220">
        <v>0.10844661000000001</v>
      </c>
      <c r="G22" s="220">
        <v>7.1249022906300006</v>
      </c>
      <c r="H22" s="220">
        <v>0</v>
      </c>
      <c r="I22" s="220">
        <v>0</v>
      </c>
      <c r="J22" s="220">
        <v>6.1527200000000004E-3</v>
      </c>
      <c r="K22" s="220">
        <v>2.9355140730240001</v>
      </c>
      <c r="L22" s="220">
        <v>0</v>
      </c>
      <c r="M22" s="220">
        <v>62.145691450088002</v>
      </c>
      <c r="N22" s="220">
        <v>0</v>
      </c>
      <c r="O22" s="220">
        <v>412.64357747606994</v>
      </c>
      <c r="P22" s="220">
        <v>73.39479993682599</v>
      </c>
      <c r="Q22" s="220">
        <v>1.4944895988899998</v>
      </c>
      <c r="R22" s="220">
        <v>0.26</v>
      </c>
      <c r="S22" s="220">
        <v>61.719832490599998</v>
      </c>
      <c r="T22" s="220">
        <v>0</v>
      </c>
      <c r="U22" s="220">
        <v>0.20769950000000004</v>
      </c>
      <c r="V22" s="220">
        <v>0</v>
      </c>
      <c r="W22" s="220">
        <v>0</v>
      </c>
      <c r="X22" s="220">
        <v>0.132354</v>
      </c>
      <c r="Y22" s="220">
        <v>0</v>
      </c>
      <c r="Z22" s="220">
        <v>151.6782390520352</v>
      </c>
      <c r="AA22" s="220">
        <v>0.54690099999999997</v>
      </c>
      <c r="AB22" s="220">
        <v>0</v>
      </c>
      <c r="AC22" s="220">
        <v>0</v>
      </c>
      <c r="AD22" s="220"/>
      <c r="AE22" s="220">
        <v>49.426665177256993</v>
      </c>
      <c r="AF22" s="220">
        <v>18.139460889999999</v>
      </c>
      <c r="AG22" s="220">
        <v>0</v>
      </c>
      <c r="AH22" s="220">
        <v>0.12592793691599999</v>
      </c>
      <c r="AI22" s="220">
        <v>8.2341999999999999E-2</v>
      </c>
      <c r="AJ22" s="220">
        <v>0.16</v>
      </c>
      <c r="AK22" s="220">
        <v>2.0548163183000003</v>
      </c>
      <c r="AL22" s="220">
        <v>0</v>
      </c>
      <c r="AM22" s="220">
        <v>4.0442396932279996</v>
      </c>
      <c r="AN22" s="220">
        <v>27.706756771370447</v>
      </c>
    </row>
    <row r="23" spans="2:41" s="92" customFormat="1" ht="17.100000000000001" customHeight="1">
      <c r="B23" s="80"/>
      <c r="C23" s="24" t="s">
        <v>46</v>
      </c>
      <c r="D23" s="219">
        <v>5.5520716139999995E-2</v>
      </c>
      <c r="E23" s="219">
        <v>0</v>
      </c>
      <c r="F23" s="219">
        <v>0.10844661000000001</v>
      </c>
      <c r="G23" s="219">
        <v>7.1249022906300006</v>
      </c>
      <c r="H23" s="219">
        <v>0</v>
      </c>
      <c r="I23" s="219">
        <v>0</v>
      </c>
      <c r="J23" s="219">
        <v>6.1527200000000004E-3</v>
      </c>
      <c r="K23" s="219">
        <v>2.1610529630240003</v>
      </c>
      <c r="L23" s="219">
        <v>0</v>
      </c>
      <c r="M23" s="219">
        <v>61.924914280088004</v>
      </c>
      <c r="N23" s="219">
        <v>0</v>
      </c>
      <c r="O23" s="219">
        <v>399.71615299606992</v>
      </c>
      <c r="P23" s="219">
        <v>73.196236936825997</v>
      </c>
      <c r="Q23" s="219">
        <v>1.4876325988899999</v>
      </c>
      <c r="R23" s="219">
        <v>0.26</v>
      </c>
      <c r="S23" s="219">
        <v>61.2654326806</v>
      </c>
      <c r="T23" s="219">
        <v>0</v>
      </c>
      <c r="U23" s="219">
        <v>0.20769950000000004</v>
      </c>
      <c r="V23" s="219">
        <v>0</v>
      </c>
      <c r="W23" s="219">
        <v>0</v>
      </c>
      <c r="X23" s="219">
        <v>0.132354</v>
      </c>
      <c r="Y23" s="219">
        <v>0</v>
      </c>
      <c r="Z23" s="219">
        <v>151.2391500520352</v>
      </c>
      <c r="AA23" s="219">
        <v>0.15492899999999998</v>
      </c>
      <c r="AB23" s="219">
        <v>0</v>
      </c>
      <c r="AC23" s="219">
        <v>0</v>
      </c>
      <c r="AD23" s="219"/>
      <c r="AE23" s="219">
        <v>46.505086887256994</v>
      </c>
      <c r="AF23" s="219">
        <v>18.136365119999997</v>
      </c>
      <c r="AG23" s="219">
        <v>0</v>
      </c>
      <c r="AH23" s="219">
        <v>0.12129193691599999</v>
      </c>
      <c r="AI23" s="219">
        <v>8.2341999999999999E-2</v>
      </c>
      <c r="AJ23" s="219">
        <v>0.16</v>
      </c>
      <c r="AK23" s="219">
        <v>2.0548163183000003</v>
      </c>
      <c r="AL23" s="219">
        <v>0</v>
      </c>
      <c r="AM23" s="219">
        <v>4.0442396932279996</v>
      </c>
      <c r="AN23" s="219">
        <v>21.269593951370446</v>
      </c>
    </row>
    <row r="24" spans="2:41" s="89" customFormat="1" ht="17.100000000000001" customHeight="1">
      <c r="B24" s="77"/>
      <c r="C24" s="24" t="s">
        <v>47</v>
      </c>
      <c r="D24" s="219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0.77446110999999995</v>
      </c>
      <c r="L24" s="219">
        <v>0</v>
      </c>
      <c r="M24" s="219">
        <v>0.22077716999999999</v>
      </c>
      <c r="N24" s="219">
        <v>0</v>
      </c>
      <c r="O24" s="219">
        <v>12.927424480000003</v>
      </c>
      <c r="P24" s="219">
        <v>0.19856299999999999</v>
      </c>
      <c r="Q24" s="219">
        <v>6.8570000000000002E-3</v>
      </c>
      <c r="R24" s="219">
        <v>0</v>
      </c>
      <c r="S24" s="219">
        <v>0.45439981000000002</v>
      </c>
      <c r="T24" s="219">
        <v>0</v>
      </c>
      <c r="U24" s="219">
        <v>0</v>
      </c>
      <c r="V24" s="219">
        <v>0</v>
      </c>
      <c r="W24" s="219">
        <v>0</v>
      </c>
      <c r="X24" s="219">
        <v>0</v>
      </c>
      <c r="Y24" s="219">
        <v>0</v>
      </c>
      <c r="Z24" s="219">
        <v>0.43908900000000006</v>
      </c>
      <c r="AA24" s="219">
        <v>0.39197199999999999</v>
      </c>
      <c r="AB24" s="219">
        <v>0</v>
      </c>
      <c r="AC24" s="219">
        <v>0</v>
      </c>
      <c r="AD24" s="219"/>
      <c r="AE24" s="219">
        <v>2.9215782900000002</v>
      </c>
      <c r="AF24" s="219">
        <v>3.0957699999999999E-3</v>
      </c>
      <c r="AG24" s="219">
        <v>0</v>
      </c>
      <c r="AH24" s="219">
        <v>4.6360000000000004E-3</v>
      </c>
      <c r="AI24" s="219">
        <v>0</v>
      </c>
      <c r="AJ24" s="219">
        <v>0</v>
      </c>
      <c r="AK24" s="219">
        <v>0</v>
      </c>
      <c r="AL24" s="219">
        <v>0</v>
      </c>
      <c r="AM24" s="219">
        <v>0</v>
      </c>
      <c r="AN24" s="219">
        <v>6.4371628200000011</v>
      </c>
    </row>
    <row r="25" spans="2:41" s="91" customFormat="1" ht="30" customHeight="1">
      <c r="B25" s="81"/>
      <c r="C25" s="27" t="s">
        <v>43</v>
      </c>
      <c r="D25" s="220">
        <f t="shared" ref="D25:L25" si="0">+SUM(D22,D13,D10)</f>
        <v>0.36297653539100005</v>
      </c>
      <c r="E25" s="220">
        <f t="shared" ref="E25" si="1">+SUM(E22,E13,E10)</f>
        <v>0</v>
      </c>
      <c r="F25" s="220">
        <f t="shared" si="0"/>
        <v>0.69712361</v>
      </c>
      <c r="G25" s="220">
        <f t="shared" si="0"/>
        <v>21.642178125598004</v>
      </c>
      <c r="H25" s="220">
        <f t="shared" si="0"/>
        <v>0</v>
      </c>
      <c r="I25" s="220">
        <f t="shared" si="0"/>
        <v>0</v>
      </c>
      <c r="J25" s="220">
        <f t="shared" si="0"/>
        <v>0.44863699000000001</v>
      </c>
      <c r="K25" s="220">
        <f t="shared" si="0"/>
        <v>631.74909505474091</v>
      </c>
      <c r="L25" s="220">
        <f t="shared" si="0"/>
        <v>0</v>
      </c>
      <c r="M25" s="220">
        <f t="shared" ref="M25:AN25" si="2">+SUM(M22,M13,M10)</f>
        <v>85.663853330088003</v>
      </c>
      <c r="N25" s="220">
        <f t="shared" si="2"/>
        <v>0</v>
      </c>
      <c r="O25" s="220">
        <f t="shared" si="2"/>
        <v>1292.2476388574364</v>
      </c>
      <c r="P25" s="220">
        <f t="shared" si="2"/>
        <v>119.42040849018498</v>
      </c>
      <c r="Q25" s="220">
        <f t="shared" si="2"/>
        <v>558.63520524060675</v>
      </c>
      <c r="R25" s="220">
        <f t="shared" si="2"/>
        <v>0.86441154017704891</v>
      </c>
      <c r="S25" s="220">
        <f t="shared" si="2"/>
        <v>133.01896135451602</v>
      </c>
      <c r="T25" s="220">
        <f t="shared" si="2"/>
        <v>0</v>
      </c>
      <c r="U25" s="220">
        <f t="shared" si="2"/>
        <v>3.83832503</v>
      </c>
      <c r="V25" s="220">
        <f t="shared" si="2"/>
        <v>0</v>
      </c>
      <c r="W25" s="220">
        <f t="shared" si="2"/>
        <v>0</v>
      </c>
      <c r="X25" s="220">
        <f t="shared" si="2"/>
        <v>0.29947652978453743</v>
      </c>
      <c r="Y25" s="220">
        <f t="shared" si="2"/>
        <v>0</v>
      </c>
      <c r="Z25" s="220">
        <f t="shared" si="2"/>
        <v>220.13014589915264</v>
      </c>
      <c r="AA25" s="220">
        <f t="shared" si="2"/>
        <v>0.95907299999999995</v>
      </c>
      <c r="AB25" s="220">
        <f t="shared" si="2"/>
        <v>0</v>
      </c>
      <c r="AC25" s="220">
        <f t="shared" si="2"/>
        <v>0</v>
      </c>
      <c r="AD25" s="220">
        <f t="shared" si="2"/>
        <v>0</v>
      </c>
      <c r="AE25" s="220">
        <f t="shared" si="2"/>
        <v>410.72576905112567</v>
      </c>
      <c r="AF25" s="220">
        <f t="shared" si="2"/>
        <v>21.56896089</v>
      </c>
      <c r="AG25" s="220">
        <f t="shared" si="2"/>
        <v>0</v>
      </c>
      <c r="AH25" s="220">
        <f t="shared" si="2"/>
        <v>32.531418960132918</v>
      </c>
      <c r="AI25" s="220">
        <f t="shared" si="2"/>
        <v>8.2341999999999999E-2</v>
      </c>
      <c r="AJ25" s="220">
        <f t="shared" si="2"/>
        <v>0.21000000000000002</v>
      </c>
      <c r="AK25" s="220">
        <f t="shared" si="2"/>
        <v>3.1063874083000003</v>
      </c>
      <c r="AL25" s="220">
        <f t="shared" si="2"/>
        <v>0</v>
      </c>
      <c r="AM25" s="220">
        <f t="shared" si="2"/>
        <v>4.9208183619544705</v>
      </c>
      <c r="AN25" s="220">
        <f t="shared" si="2"/>
        <v>41.26771173823586</v>
      </c>
      <c r="AO25" s="146"/>
    </row>
    <row r="26" spans="2:41" s="92" customFormat="1" ht="17.100000000000001" customHeight="1">
      <c r="B26" s="80"/>
      <c r="C26" s="28" t="s">
        <v>91</v>
      </c>
      <c r="D26" s="221">
        <v>0</v>
      </c>
      <c r="E26" s="221">
        <v>0</v>
      </c>
      <c r="F26" s="221">
        <v>0</v>
      </c>
      <c r="G26" s="221">
        <v>0</v>
      </c>
      <c r="H26" s="221">
        <v>0</v>
      </c>
      <c r="I26" s="221">
        <v>0</v>
      </c>
      <c r="J26" s="221">
        <v>0</v>
      </c>
      <c r="K26" s="221">
        <v>0</v>
      </c>
      <c r="L26" s="221">
        <v>0</v>
      </c>
      <c r="M26" s="221">
        <v>0</v>
      </c>
      <c r="N26" s="221">
        <v>0</v>
      </c>
      <c r="O26" s="221">
        <v>0</v>
      </c>
      <c r="P26" s="221">
        <v>0</v>
      </c>
      <c r="Q26" s="221">
        <v>0</v>
      </c>
      <c r="R26" s="221">
        <v>0</v>
      </c>
      <c r="S26" s="221">
        <v>0</v>
      </c>
      <c r="T26" s="221">
        <v>0</v>
      </c>
      <c r="U26" s="221">
        <v>0</v>
      </c>
      <c r="V26" s="221">
        <v>0</v>
      </c>
      <c r="W26" s="221">
        <v>0</v>
      </c>
      <c r="X26" s="221">
        <v>0</v>
      </c>
      <c r="Y26" s="221">
        <v>0</v>
      </c>
      <c r="Z26" s="221">
        <v>0</v>
      </c>
      <c r="AA26" s="221">
        <v>0</v>
      </c>
      <c r="AB26" s="221">
        <v>0</v>
      </c>
      <c r="AC26" s="221">
        <v>0</v>
      </c>
      <c r="AD26" s="221"/>
      <c r="AE26" s="221">
        <v>0</v>
      </c>
      <c r="AF26" s="221">
        <v>0</v>
      </c>
      <c r="AG26" s="221">
        <v>0</v>
      </c>
      <c r="AH26" s="221">
        <v>0</v>
      </c>
      <c r="AI26" s="221">
        <v>0</v>
      </c>
      <c r="AJ26" s="221">
        <v>0</v>
      </c>
      <c r="AK26" s="221">
        <v>0</v>
      </c>
      <c r="AL26" s="221">
        <v>0</v>
      </c>
      <c r="AM26" s="221">
        <v>0</v>
      </c>
      <c r="AN26" s="221">
        <v>0</v>
      </c>
      <c r="AO26" s="148"/>
    </row>
    <row r="27" spans="2:41" s="92" customFormat="1" ht="17.100000000000001" customHeight="1">
      <c r="B27" s="80"/>
      <c r="C27" s="28" t="s">
        <v>92</v>
      </c>
      <c r="D27" s="221">
        <v>0</v>
      </c>
      <c r="E27" s="221">
        <v>0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0</v>
      </c>
      <c r="L27" s="221">
        <v>0</v>
      </c>
      <c r="M27" s="221">
        <v>0</v>
      </c>
      <c r="N27" s="221">
        <v>0</v>
      </c>
      <c r="O27" s="221">
        <v>0</v>
      </c>
      <c r="P27" s="221">
        <v>0</v>
      </c>
      <c r="Q27" s="221">
        <v>0</v>
      </c>
      <c r="R27" s="221">
        <v>0</v>
      </c>
      <c r="S27" s="221">
        <v>0</v>
      </c>
      <c r="T27" s="221">
        <v>0</v>
      </c>
      <c r="U27" s="221">
        <v>0</v>
      </c>
      <c r="V27" s="221">
        <v>0</v>
      </c>
      <c r="W27" s="221">
        <v>0</v>
      </c>
      <c r="X27" s="221">
        <v>0</v>
      </c>
      <c r="Y27" s="221">
        <v>0</v>
      </c>
      <c r="Z27" s="221">
        <v>0</v>
      </c>
      <c r="AA27" s="221">
        <v>0</v>
      </c>
      <c r="AB27" s="221">
        <v>0</v>
      </c>
      <c r="AC27" s="221">
        <v>0</v>
      </c>
      <c r="AD27" s="221"/>
      <c r="AE27" s="221">
        <v>0</v>
      </c>
      <c r="AF27" s="221">
        <v>0</v>
      </c>
      <c r="AG27" s="221">
        <v>0</v>
      </c>
      <c r="AH27" s="221">
        <v>0</v>
      </c>
      <c r="AI27" s="221">
        <v>0</v>
      </c>
      <c r="AJ27" s="221">
        <v>0</v>
      </c>
      <c r="AK27" s="221">
        <v>0</v>
      </c>
      <c r="AL27" s="221">
        <v>0</v>
      </c>
      <c r="AM27" s="221">
        <v>0</v>
      </c>
      <c r="AN27" s="221">
        <v>0</v>
      </c>
      <c r="AO27" s="148"/>
    </row>
    <row r="28" spans="2:41" s="92" customFormat="1" ht="17.100000000000001" customHeight="1">
      <c r="B28" s="80"/>
      <c r="C28" s="28" t="s">
        <v>73</v>
      </c>
      <c r="D28" s="221">
        <v>2.6018383355999999E-2</v>
      </c>
      <c r="E28" s="221">
        <v>0</v>
      </c>
      <c r="F28" s="221">
        <v>0.10808061000000001</v>
      </c>
      <c r="G28" s="221">
        <v>0.42116700000000007</v>
      </c>
      <c r="H28" s="221">
        <v>0</v>
      </c>
      <c r="I28" s="221">
        <v>0</v>
      </c>
      <c r="J28" s="221">
        <v>0</v>
      </c>
      <c r="K28" s="221">
        <v>2.0186579630240002</v>
      </c>
      <c r="L28" s="221">
        <v>0</v>
      </c>
      <c r="M28" s="221">
        <v>0.64932913666600001</v>
      </c>
      <c r="N28" s="221">
        <v>0</v>
      </c>
      <c r="O28" s="221">
        <v>18.545216199999995</v>
      </c>
      <c r="P28" s="221">
        <v>35.868949274227994</v>
      </c>
      <c r="Q28" s="221">
        <v>1.2851741488899999</v>
      </c>
      <c r="R28" s="221">
        <v>0.26</v>
      </c>
      <c r="S28" s="221">
        <v>25.763435626599996</v>
      </c>
      <c r="T28" s="221">
        <v>0</v>
      </c>
      <c r="U28" s="221">
        <v>0.19000000000000003</v>
      </c>
      <c r="V28" s="221">
        <v>0</v>
      </c>
      <c r="W28" s="221">
        <v>0</v>
      </c>
      <c r="X28" s="221">
        <v>0.11089899999999998</v>
      </c>
      <c r="Y28" s="221">
        <v>0</v>
      </c>
      <c r="Z28" s="221">
        <v>113.928619630171</v>
      </c>
      <c r="AA28" s="221">
        <v>0</v>
      </c>
      <c r="AB28" s="221">
        <v>0</v>
      </c>
      <c r="AC28" s="221">
        <v>0</v>
      </c>
      <c r="AD28" s="221"/>
      <c r="AE28" s="221">
        <v>3.5023150000000003</v>
      </c>
      <c r="AF28" s="221">
        <v>0.75894700000000004</v>
      </c>
      <c r="AG28" s="221">
        <v>0</v>
      </c>
      <c r="AH28" s="221">
        <v>8.4800178256000003E-2</v>
      </c>
      <c r="AI28" s="221">
        <v>0</v>
      </c>
      <c r="AJ28" s="221">
        <v>0.16</v>
      </c>
      <c r="AK28" s="221">
        <v>0.82768700000000017</v>
      </c>
      <c r="AL28" s="221">
        <v>0</v>
      </c>
      <c r="AM28" s="221">
        <v>3.0824820900000001</v>
      </c>
      <c r="AN28" s="221">
        <v>14.071000530115992</v>
      </c>
      <c r="AO28" s="148"/>
    </row>
    <row r="29" spans="2:41" s="91" customFormat="1" ht="30" customHeight="1">
      <c r="B29" s="83"/>
      <c r="C29" s="30" t="s">
        <v>70</v>
      </c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146"/>
    </row>
    <row r="30" spans="2:41" s="89" customFormat="1" ht="17.100000000000001" customHeight="1">
      <c r="B30" s="75"/>
      <c r="C30" s="23" t="s">
        <v>9</v>
      </c>
      <c r="D30" s="219">
        <v>0</v>
      </c>
      <c r="E30" s="219">
        <v>0</v>
      </c>
      <c r="F30" s="219">
        <v>11.49330710836</v>
      </c>
      <c r="G30" s="219">
        <v>4.1448199999999996E-3</v>
      </c>
      <c r="H30" s="219">
        <v>0</v>
      </c>
      <c r="I30" s="219">
        <v>0</v>
      </c>
      <c r="J30" s="219">
        <v>0.88439245999999994</v>
      </c>
      <c r="K30" s="219">
        <v>1.2804424736883628</v>
      </c>
      <c r="L30" s="219">
        <v>0</v>
      </c>
      <c r="M30" s="219">
        <v>0</v>
      </c>
      <c r="N30" s="219">
        <v>0</v>
      </c>
      <c r="O30" s="219">
        <v>0.17810132000000001</v>
      </c>
      <c r="P30" s="219">
        <v>0.03</v>
      </c>
      <c r="Q30" s="219">
        <v>39.428948640000002</v>
      </c>
      <c r="R30" s="219">
        <v>0</v>
      </c>
      <c r="S30" s="219">
        <v>0.26500000000000001</v>
      </c>
      <c r="T30" s="219">
        <v>0</v>
      </c>
      <c r="U30" s="219">
        <v>0</v>
      </c>
      <c r="V30" s="219">
        <v>0</v>
      </c>
      <c r="W30" s="219">
        <v>0</v>
      </c>
      <c r="X30" s="219">
        <v>0</v>
      </c>
      <c r="Y30" s="219">
        <v>0</v>
      </c>
      <c r="Z30" s="219">
        <v>0.54072814000000002</v>
      </c>
      <c r="AA30" s="219">
        <v>3.4533317483600001</v>
      </c>
      <c r="AB30" s="219">
        <v>0</v>
      </c>
      <c r="AC30" s="219">
        <v>0</v>
      </c>
      <c r="AD30" s="219"/>
      <c r="AE30" s="219">
        <v>0</v>
      </c>
      <c r="AF30" s="219">
        <v>0</v>
      </c>
      <c r="AG30" s="219">
        <v>0</v>
      </c>
      <c r="AH30" s="219">
        <v>0</v>
      </c>
      <c r="AI30" s="219">
        <v>0</v>
      </c>
      <c r="AJ30" s="219">
        <v>0</v>
      </c>
      <c r="AK30" s="219">
        <v>2.1680000000000001E-4</v>
      </c>
      <c r="AL30" s="219">
        <v>0</v>
      </c>
      <c r="AM30" s="219">
        <v>1.32577E-3</v>
      </c>
      <c r="AN30" s="219">
        <v>0</v>
      </c>
    </row>
    <row r="31" spans="2:41" s="89" customFormat="1" ht="17.100000000000001" customHeight="1">
      <c r="B31" s="77"/>
      <c r="C31" s="24" t="s">
        <v>46</v>
      </c>
      <c r="D31" s="219">
        <v>0</v>
      </c>
      <c r="E31" s="219">
        <v>0</v>
      </c>
      <c r="F31" s="219">
        <v>0</v>
      </c>
      <c r="G31" s="219">
        <v>0</v>
      </c>
      <c r="H31" s="219">
        <v>0</v>
      </c>
      <c r="I31" s="219">
        <v>0</v>
      </c>
      <c r="J31" s="219">
        <v>0</v>
      </c>
      <c r="K31" s="219">
        <v>0</v>
      </c>
      <c r="L31" s="219">
        <v>0</v>
      </c>
      <c r="M31" s="219">
        <v>0</v>
      </c>
      <c r="N31" s="219">
        <v>0</v>
      </c>
      <c r="O31" s="219">
        <v>0</v>
      </c>
      <c r="P31" s="219">
        <v>0</v>
      </c>
      <c r="Q31" s="219">
        <v>0</v>
      </c>
      <c r="R31" s="219">
        <v>0</v>
      </c>
      <c r="S31" s="219">
        <v>0</v>
      </c>
      <c r="T31" s="219">
        <v>0</v>
      </c>
      <c r="U31" s="219">
        <v>0</v>
      </c>
      <c r="V31" s="219">
        <v>0</v>
      </c>
      <c r="W31" s="219">
        <v>0</v>
      </c>
      <c r="X31" s="219">
        <v>0</v>
      </c>
      <c r="Y31" s="219">
        <v>0</v>
      </c>
      <c r="Z31" s="219">
        <v>0</v>
      </c>
      <c r="AA31" s="219">
        <v>0</v>
      </c>
      <c r="AB31" s="219">
        <v>0</v>
      </c>
      <c r="AC31" s="219">
        <v>0</v>
      </c>
      <c r="AD31" s="219"/>
      <c r="AE31" s="219">
        <v>0</v>
      </c>
      <c r="AF31" s="219">
        <v>0</v>
      </c>
      <c r="AG31" s="219">
        <v>0</v>
      </c>
      <c r="AH31" s="219">
        <v>0</v>
      </c>
      <c r="AI31" s="219">
        <v>0</v>
      </c>
      <c r="AJ31" s="219">
        <v>0</v>
      </c>
      <c r="AK31" s="219">
        <v>0</v>
      </c>
      <c r="AL31" s="219">
        <v>0</v>
      </c>
      <c r="AM31" s="219">
        <v>0</v>
      </c>
      <c r="AN31" s="219">
        <v>0</v>
      </c>
    </row>
    <row r="32" spans="2:41" s="89" customFormat="1" ht="17.100000000000001" customHeight="1">
      <c r="B32" s="77"/>
      <c r="C32" s="24" t="s">
        <v>47</v>
      </c>
      <c r="D32" s="219">
        <v>0</v>
      </c>
      <c r="E32" s="219">
        <v>0</v>
      </c>
      <c r="F32" s="219">
        <v>11.49330710836</v>
      </c>
      <c r="G32" s="219">
        <v>4.1448199999999996E-3</v>
      </c>
      <c r="H32" s="219">
        <v>0</v>
      </c>
      <c r="I32" s="219">
        <v>0</v>
      </c>
      <c r="J32" s="219">
        <v>0.88439245999999994</v>
      </c>
      <c r="K32" s="219">
        <v>1.2804424736883628</v>
      </c>
      <c r="L32" s="219">
        <v>0</v>
      </c>
      <c r="M32" s="219">
        <v>0</v>
      </c>
      <c r="N32" s="219">
        <v>0</v>
      </c>
      <c r="O32" s="219">
        <v>0.17810132000000001</v>
      </c>
      <c r="P32" s="219">
        <v>0.03</v>
      </c>
      <c r="Q32" s="219">
        <v>39.428948640000002</v>
      </c>
      <c r="R32" s="219">
        <v>0</v>
      </c>
      <c r="S32" s="219">
        <v>0.26500000000000001</v>
      </c>
      <c r="T32" s="219">
        <v>0</v>
      </c>
      <c r="U32" s="219">
        <v>0</v>
      </c>
      <c r="V32" s="219">
        <v>0</v>
      </c>
      <c r="W32" s="219">
        <v>0</v>
      </c>
      <c r="X32" s="219">
        <v>0</v>
      </c>
      <c r="Y32" s="219">
        <v>0</v>
      </c>
      <c r="Z32" s="219">
        <v>0.54072814000000002</v>
      </c>
      <c r="AA32" s="219">
        <v>3.4533317483600001</v>
      </c>
      <c r="AB32" s="219">
        <v>0</v>
      </c>
      <c r="AC32" s="219">
        <v>0</v>
      </c>
      <c r="AD32" s="219"/>
      <c r="AE32" s="219">
        <v>0</v>
      </c>
      <c r="AF32" s="219">
        <v>0</v>
      </c>
      <c r="AG32" s="219">
        <v>0</v>
      </c>
      <c r="AH32" s="219">
        <v>0</v>
      </c>
      <c r="AI32" s="219">
        <v>0</v>
      </c>
      <c r="AJ32" s="219">
        <v>0</v>
      </c>
      <c r="AK32" s="219">
        <v>2.1680000000000001E-4</v>
      </c>
      <c r="AL32" s="219">
        <v>0</v>
      </c>
      <c r="AM32" s="219">
        <v>1.32577E-3</v>
      </c>
      <c r="AN32" s="219">
        <v>0</v>
      </c>
    </row>
    <row r="33" spans="2:41" s="89" customFormat="1" ht="30" customHeight="1">
      <c r="B33" s="75"/>
      <c r="C33" s="23" t="s">
        <v>10</v>
      </c>
      <c r="D33" s="219">
        <v>0</v>
      </c>
      <c r="E33" s="219">
        <v>0</v>
      </c>
      <c r="F33" s="219">
        <v>0</v>
      </c>
      <c r="G33" s="219">
        <v>0.32722699999999999</v>
      </c>
      <c r="H33" s="219">
        <v>0</v>
      </c>
      <c r="I33" s="219">
        <v>0</v>
      </c>
      <c r="J33" s="219">
        <v>0</v>
      </c>
      <c r="K33" s="219">
        <v>0</v>
      </c>
      <c r="L33" s="219">
        <v>0</v>
      </c>
      <c r="M33" s="219">
        <v>0</v>
      </c>
      <c r="N33" s="219">
        <v>0</v>
      </c>
      <c r="O33" s="219">
        <v>64.479426469999979</v>
      </c>
      <c r="P33" s="219">
        <v>15.33774556</v>
      </c>
      <c r="Q33" s="219">
        <v>0</v>
      </c>
      <c r="R33" s="219">
        <v>0</v>
      </c>
      <c r="S33" s="219">
        <v>43.868492552438852</v>
      </c>
      <c r="T33" s="219">
        <v>0</v>
      </c>
      <c r="U33" s="219">
        <v>0</v>
      </c>
      <c r="V33" s="219">
        <v>0</v>
      </c>
      <c r="W33" s="219">
        <v>0</v>
      </c>
      <c r="X33" s="219">
        <v>0</v>
      </c>
      <c r="Y33" s="219">
        <v>0</v>
      </c>
      <c r="Z33" s="219">
        <v>0.64469020649999997</v>
      </c>
      <c r="AA33" s="219">
        <v>0</v>
      </c>
      <c r="AB33" s="219">
        <v>0</v>
      </c>
      <c r="AC33" s="219">
        <v>0</v>
      </c>
      <c r="AD33" s="219"/>
      <c r="AE33" s="219">
        <v>34.462743258691418</v>
      </c>
      <c r="AF33" s="219">
        <v>0</v>
      </c>
      <c r="AG33" s="219">
        <v>0</v>
      </c>
      <c r="AH33" s="219">
        <v>0</v>
      </c>
      <c r="AI33" s="219">
        <v>0</v>
      </c>
      <c r="AJ33" s="219">
        <v>0</v>
      </c>
      <c r="AK33" s="219">
        <v>0.26630520000000002</v>
      </c>
      <c r="AL33" s="219">
        <v>0</v>
      </c>
      <c r="AM33" s="219">
        <v>6.6655379927709708</v>
      </c>
      <c r="AN33" s="219">
        <v>22.996744050000007</v>
      </c>
    </row>
    <row r="34" spans="2:41" s="89" customFormat="1" ht="17.100000000000001" customHeight="1">
      <c r="B34" s="75"/>
      <c r="C34" s="24" t="s">
        <v>46</v>
      </c>
      <c r="D34" s="219">
        <v>0</v>
      </c>
      <c r="E34" s="219">
        <v>0</v>
      </c>
      <c r="F34" s="219">
        <v>0</v>
      </c>
      <c r="G34" s="219">
        <v>0.32722699999999999</v>
      </c>
      <c r="H34" s="219">
        <v>0</v>
      </c>
      <c r="I34" s="219">
        <v>0</v>
      </c>
      <c r="J34" s="219">
        <v>0</v>
      </c>
      <c r="K34" s="219">
        <v>0</v>
      </c>
      <c r="L34" s="219">
        <v>0</v>
      </c>
      <c r="M34" s="219">
        <v>0</v>
      </c>
      <c r="N34" s="219">
        <v>0</v>
      </c>
      <c r="O34" s="219">
        <v>64.479426469999979</v>
      </c>
      <c r="P34" s="219">
        <v>15.33774556</v>
      </c>
      <c r="Q34" s="219">
        <v>0</v>
      </c>
      <c r="R34" s="219">
        <v>0</v>
      </c>
      <c r="S34" s="219">
        <v>43.868492552438852</v>
      </c>
      <c r="T34" s="219">
        <v>0</v>
      </c>
      <c r="U34" s="219">
        <v>0</v>
      </c>
      <c r="V34" s="219">
        <v>0</v>
      </c>
      <c r="W34" s="219">
        <v>0</v>
      </c>
      <c r="X34" s="219">
        <v>0</v>
      </c>
      <c r="Y34" s="219">
        <v>0</v>
      </c>
      <c r="Z34" s="219">
        <v>0.64469020649999997</v>
      </c>
      <c r="AA34" s="219">
        <v>0</v>
      </c>
      <c r="AB34" s="219">
        <v>0</v>
      </c>
      <c r="AC34" s="219">
        <v>0</v>
      </c>
      <c r="AD34" s="219"/>
      <c r="AE34" s="219">
        <v>34.462743258691418</v>
      </c>
      <c r="AF34" s="219">
        <v>0</v>
      </c>
      <c r="AG34" s="219">
        <v>0</v>
      </c>
      <c r="AH34" s="219">
        <v>0</v>
      </c>
      <c r="AI34" s="219">
        <v>0</v>
      </c>
      <c r="AJ34" s="219">
        <v>0</v>
      </c>
      <c r="AK34" s="219">
        <v>0.26630520000000002</v>
      </c>
      <c r="AL34" s="219">
        <v>0</v>
      </c>
      <c r="AM34" s="219">
        <v>6.6655379927709708</v>
      </c>
      <c r="AN34" s="219">
        <v>22.996744050000007</v>
      </c>
    </row>
    <row r="35" spans="2:41" s="89" customFormat="1" ht="17.100000000000001" customHeight="1">
      <c r="B35" s="75"/>
      <c r="C35" s="24" t="s">
        <v>47</v>
      </c>
      <c r="D35" s="219">
        <v>0</v>
      </c>
      <c r="E35" s="219">
        <v>0</v>
      </c>
      <c r="F35" s="219">
        <v>0</v>
      </c>
      <c r="G35" s="219">
        <v>0</v>
      </c>
      <c r="H35" s="219">
        <v>0</v>
      </c>
      <c r="I35" s="219">
        <v>0</v>
      </c>
      <c r="J35" s="219">
        <v>0</v>
      </c>
      <c r="K35" s="219">
        <v>0</v>
      </c>
      <c r="L35" s="219">
        <v>0</v>
      </c>
      <c r="M35" s="219">
        <v>0</v>
      </c>
      <c r="N35" s="219">
        <v>0</v>
      </c>
      <c r="O35" s="219">
        <v>0</v>
      </c>
      <c r="P35" s="219">
        <v>0</v>
      </c>
      <c r="Q35" s="219">
        <v>0</v>
      </c>
      <c r="R35" s="219">
        <v>0</v>
      </c>
      <c r="S35" s="219">
        <v>0</v>
      </c>
      <c r="T35" s="219">
        <v>0</v>
      </c>
      <c r="U35" s="219">
        <v>0</v>
      </c>
      <c r="V35" s="219">
        <v>0</v>
      </c>
      <c r="W35" s="219">
        <v>0</v>
      </c>
      <c r="X35" s="219">
        <v>0</v>
      </c>
      <c r="Y35" s="219">
        <v>0</v>
      </c>
      <c r="Z35" s="219">
        <v>0</v>
      </c>
      <c r="AA35" s="219">
        <v>0</v>
      </c>
      <c r="AB35" s="219">
        <v>0</v>
      </c>
      <c r="AC35" s="219">
        <v>0</v>
      </c>
      <c r="AD35" s="219"/>
      <c r="AE35" s="219">
        <v>0</v>
      </c>
      <c r="AF35" s="219">
        <v>0</v>
      </c>
      <c r="AG35" s="219">
        <v>0</v>
      </c>
      <c r="AH35" s="219">
        <v>0</v>
      </c>
      <c r="AI35" s="219">
        <v>0</v>
      </c>
      <c r="AJ35" s="219">
        <v>0</v>
      </c>
      <c r="AK35" s="219">
        <v>0</v>
      </c>
      <c r="AL35" s="219">
        <v>0</v>
      </c>
      <c r="AM35" s="219">
        <v>0</v>
      </c>
      <c r="AN35" s="219">
        <v>0</v>
      </c>
    </row>
    <row r="36" spans="2:41" s="91" customFormat="1" ht="30" customHeight="1">
      <c r="B36" s="78"/>
      <c r="C36" s="25" t="s">
        <v>63</v>
      </c>
      <c r="D36" s="220">
        <v>0</v>
      </c>
      <c r="E36" s="220">
        <v>0</v>
      </c>
      <c r="F36" s="220">
        <v>0</v>
      </c>
      <c r="G36" s="220">
        <v>0</v>
      </c>
      <c r="H36" s="220">
        <v>0</v>
      </c>
      <c r="I36" s="220">
        <v>0</v>
      </c>
      <c r="J36" s="220">
        <v>0</v>
      </c>
      <c r="K36" s="220">
        <v>0</v>
      </c>
      <c r="L36" s="220">
        <v>0</v>
      </c>
      <c r="M36" s="220">
        <v>0</v>
      </c>
      <c r="N36" s="220">
        <v>0</v>
      </c>
      <c r="O36" s="220">
        <v>0</v>
      </c>
      <c r="P36" s="220">
        <v>0</v>
      </c>
      <c r="Q36" s="220">
        <v>0</v>
      </c>
      <c r="R36" s="220">
        <v>0</v>
      </c>
      <c r="S36" s="220">
        <v>0</v>
      </c>
      <c r="T36" s="220">
        <v>0</v>
      </c>
      <c r="U36" s="220">
        <v>0</v>
      </c>
      <c r="V36" s="220">
        <v>0</v>
      </c>
      <c r="W36" s="220">
        <v>0</v>
      </c>
      <c r="X36" s="220">
        <v>0</v>
      </c>
      <c r="Y36" s="220">
        <v>0</v>
      </c>
      <c r="Z36" s="220">
        <v>0</v>
      </c>
      <c r="AA36" s="220">
        <v>0</v>
      </c>
      <c r="AB36" s="220">
        <v>0</v>
      </c>
      <c r="AC36" s="220">
        <v>0</v>
      </c>
      <c r="AD36" s="220"/>
      <c r="AE36" s="220">
        <v>0</v>
      </c>
      <c r="AF36" s="220">
        <v>0</v>
      </c>
      <c r="AG36" s="220">
        <v>0</v>
      </c>
      <c r="AH36" s="220">
        <v>0</v>
      </c>
      <c r="AI36" s="220">
        <v>0</v>
      </c>
      <c r="AJ36" s="220">
        <v>0</v>
      </c>
      <c r="AK36" s="220">
        <v>0</v>
      </c>
      <c r="AL36" s="220">
        <v>0</v>
      </c>
      <c r="AM36" s="220">
        <v>0</v>
      </c>
      <c r="AN36" s="220">
        <v>0</v>
      </c>
    </row>
    <row r="37" spans="2:41" s="89" customFormat="1" ht="17.100000000000001" customHeight="1">
      <c r="B37" s="77"/>
      <c r="C37" s="24" t="s">
        <v>51</v>
      </c>
      <c r="D37" s="219">
        <v>0</v>
      </c>
      <c r="E37" s="219">
        <v>0</v>
      </c>
      <c r="F37" s="219">
        <v>0</v>
      </c>
      <c r="G37" s="219">
        <v>0</v>
      </c>
      <c r="H37" s="219">
        <v>0</v>
      </c>
      <c r="I37" s="219">
        <v>0</v>
      </c>
      <c r="J37" s="219">
        <v>0</v>
      </c>
      <c r="K37" s="219">
        <v>0</v>
      </c>
      <c r="L37" s="219">
        <v>0</v>
      </c>
      <c r="M37" s="219">
        <v>0</v>
      </c>
      <c r="N37" s="219">
        <v>0</v>
      </c>
      <c r="O37" s="219">
        <v>64.479426469999993</v>
      </c>
      <c r="P37" s="219">
        <v>14.86792896</v>
      </c>
      <c r="Q37" s="219">
        <v>0</v>
      </c>
      <c r="R37" s="219">
        <v>0</v>
      </c>
      <c r="S37" s="219">
        <v>43.868492552438852</v>
      </c>
      <c r="T37" s="219">
        <v>0</v>
      </c>
      <c r="U37" s="219">
        <v>0</v>
      </c>
      <c r="V37" s="219">
        <v>0</v>
      </c>
      <c r="W37" s="219">
        <v>0</v>
      </c>
      <c r="X37" s="219">
        <v>0</v>
      </c>
      <c r="Y37" s="219">
        <v>0</v>
      </c>
      <c r="Z37" s="219">
        <v>0.50355795650000001</v>
      </c>
      <c r="AA37" s="219">
        <v>0</v>
      </c>
      <c r="AB37" s="219">
        <v>0</v>
      </c>
      <c r="AC37" s="219">
        <v>0</v>
      </c>
      <c r="AD37" s="219">
        <v>0</v>
      </c>
      <c r="AE37" s="219">
        <v>34.462743258691418</v>
      </c>
      <c r="AF37" s="219">
        <v>0</v>
      </c>
      <c r="AG37" s="219">
        <v>0</v>
      </c>
      <c r="AH37" s="219">
        <v>0</v>
      </c>
      <c r="AI37" s="219">
        <v>0</v>
      </c>
      <c r="AJ37" s="219">
        <v>0</v>
      </c>
      <c r="AK37" s="219">
        <v>0.26630520000000002</v>
      </c>
      <c r="AL37" s="219">
        <v>0</v>
      </c>
      <c r="AM37" s="219">
        <v>6.6655379927709708</v>
      </c>
      <c r="AN37" s="219">
        <v>22.996744050000007</v>
      </c>
    </row>
    <row r="38" spans="2:41" s="89" customFormat="1" ht="17.100000000000001" customHeight="1">
      <c r="B38" s="77"/>
      <c r="C38" s="24" t="s">
        <v>78</v>
      </c>
      <c r="D38" s="219">
        <v>0</v>
      </c>
      <c r="E38" s="219">
        <v>0</v>
      </c>
      <c r="F38" s="219">
        <v>0</v>
      </c>
      <c r="G38" s="219">
        <v>0</v>
      </c>
      <c r="H38" s="219">
        <v>0</v>
      </c>
      <c r="I38" s="219">
        <v>0</v>
      </c>
      <c r="J38" s="219">
        <v>0</v>
      </c>
      <c r="K38" s="219">
        <v>0</v>
      </c>
      <c r="L38" s="219">
        <v>0</v>
      </c>
      <c r="M38" s="219">
        <v>0</v>
      </c>
      <c r="N38" s="219">
        <v>0</v>
      </c>
      <c r="O38" s="219">
        <v>0</v>
      </c>
      <c r="P38" s="219">
        <v>0</v>
      </c>
      <c r="Q38" s="219">
        <v>0</v>
      </c>
      <c r="R38" s="219">
        <v>0</v>
      </c>
      <c r="S38" s="219">
        <v>0</v>
      </c>
      <c r="T38" s="219">
        <v>0</v>
      </c>
      <c r="U38" s="219">
        <v>0</v>
      </c>
      <c r="V38" s="219">
        <v>0</v>
      </c>
      <c r="W38" s="219">
        <v>0</v>
      </c>
      <c r="X38" s="219">
        <v>0</v>
      </c>
      <c r="Y38" s="219">
        <v>0</v>
      </c>
      <c r="Z38" s="219">
        <v>0</v>
      </c>
      <c r="AA38" s="219">
        <v>0</v>
      </c>
      <c r="AB38" s="219">
        <v>0</v>
      </c>
      <c r="AC38" s="219">
        <v>0</v>
      </c>
      <c r="AD38" s="219"/>
      <c r="AE38" s="219">
        <v>0</v>
      </c>
      <c r="AF38" s="219">
        <v>0</v>
      </c>
      <c r="AG38" s="219">
        <v>0</v>
      </c>
      <c r="AH38" s="219">
        <v>0</v>
      </c>
      <c r="AI38" s="219">
        <v>0</v>
      </c>
      <c r="AJ38" s="219">
        <v>0</v>
      </c>
      <c r="AK38" s="219">
        <v>0</v>
      </c>
      <c r="AL38" s="219">
        <v>0</v>
      </c>
      <c r="AM38" s="219">
        <v>0</v>
      </c>
      <c r="AN38" s="219">
        <v>0</v>
      </c>
    </row>
    <row r="39" spans="2:41" s="89" customFormat="1" ht="17.100000000000001" customHeight="1">
      <c r="B39" s="77"/>
      <c r="C39" s="24" t="s">
        <v>64</v>
      </c>
      <c r="D39" s="219">
        <v>0</v>
      </c>
      <c r="E39" s="219">
        <v>0</v>
      </c>
      <c r="F39" s="219">
        <v>0</v>
      </c>
      <c r="G39" s="219">
        <v>0</v>
      </c>
      <c r="H39" s="219">
        <v>0</v>
      </c>
      <c r="I39" s="219">
        <v>0</v>
      </c>
      <c r="J39" s="219">
        <v>0</v>
      </c>
      <c r="K39" s="219">
        <v>0</v>
      </c>
      <c r="L39" s="219">
        <v>0</v>
      </c>
      <c r="M39" s="219">
        <v>0</v>
      </c>
      <c r="N39" s="219">
        <v>0</v>
      </c>
      <c r="O39" s="219">
        <v>0</v>
      </c>
      <c r="P39" s="219">
        <v>0</v>
      </c>
      <c r="Q39" s="219">
        <v>0</v>
      </c>
      <c r="R39" s="219">
        <v>0</v>
      </c>
      <c r="S39" s="219">
        <v>0</v>
      </c>
      <c r="T39" s="219">
        <v>0</v>
      </c>
      <c r="U39" s="219">
        <v>0</v>
      </c>
      <c r="V39" s="219">
        <v>0</v>
      </c>
      <c r="W39" s="219">
        <v>0</v>
      </c>
      <c r="X39" s="219">
        <v>0</v>
      </c>
      <c r="Y39" s="219">
        <v>0</v>
      </c>
      <c r="Z39" s="219">
        <v>0</v>
      </c>
      <c r="AA39" s="219">
        <v>0</v>
      </c>
      <c r="AB39" s="219">
        <v>0</v>
      </c>
      <c r="AC39" s="219">
        <v>0</v>
      </c>
      <c r="AD39" s="219"/>
      <c r="AE39" s="219">
        <v>0</v>
      </c>
      <c r="AF39" s="219">
        <v>0</v>
      </c>
      <c r="AG39" s="219">
        <v>0</v>
      </c>
      <c r="AH39" s="219">
        <v>0</v>
      </c>
      <c r="AI39" s="219">
        <v>0</v>
      </c>
      <c r="AJ39" s="219">
        <v>0</v>
      </c>
      <c r="AK39" s="219">
        <v>0</v>
      </c>
      <c r="AL39" s="219">
        <v>0</v>
      </c>
      <c r="AM39" s="219">
        <v>0</v>
      </c>
      <c r="AN39" s="219">
        <v>0</v>
      </c>
    </row>
    <row r="40" spans="2:41" s="89" customFormat="1" ht="17.100000000000001" customHeight="1">
      <c r="B40" s="77"/>
      <c r="C40" s="24" t="s">
        <v>42</v>
      </c>
      <c r="D40" s="219">
        <v>0</v>
      </c>
      <c r="E40" s="219">
        <v>0</v>
      </c>
      <c r="F40" s="219">
        <v>0</v>
      </c>
      <c r="G40" s="219">
        <v>0.32722734162279909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0.46981659999999997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0.14113225000000001</v>
      </c>
      <c r="AA40" s="219">
        <v>0</v>
      </c>
      <c r="AB40" s="219">
        <v>0</v>
      </c>
      <c r="AC40" s="219">
        <v>0</v>
      </c>
      <c r="AD40" s="219"/>
      <c r="AE40" s="219">
        <v>0</v>
      </c>
      <c r="AF40" s="219">
        <v>0</v>
      </c>
      <c r="AG40" s="219">
        <v>0</v>
      </c>
      <c r="AH40" s="219">
        <v>0</v>
      </c>
      <c r="AI40" s="219">
        <v>0</v>
      </c>
      <c r="AJ40" s="219">
        <v>0</v>
      </c>
      <c r="AK40" s="219">
        <v>0</v>
      </c>
      <c r="AL40" s="219">
        <v>0</v>
      </c>
      <c r="AM40" s="219">
        <v>0</v>
      </c>
      <c r="AN40" s="219">
        <v>0</v>
      </c>
    </row>
    <row r="41" spans="2:41" s="89" customFormat="1" ht="16.5" customHeight="1">
      <c r="B41" s="77"/>
      <c r="C41" s="24" t="s">
        <v>68</v>
      </c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>
        <v>0</v>
      </c>
    </row>
    <row r="42" spans="2:41" s="91" customFormat="1" ht="24.95" customHeight="1">
      <c r="B42" s="78"/>
      <c r="C42" s="27" t="s">
        <v>11</v>
      </c>
      <c r="D42" s="220">
        <v>0</v>
      </c>
      <c r="E42" s="220">
        <v>0</v>
      </c>
      <c r="F42" s="220">
        <v>11.49330710836</v>
      </c>
      <c r="G42" s="220">
        <v>0.98064012</v>
      </c>
      <c r="H42" s="220">
        <v>0</v>
      </c>
      <c r="I42" s="220">
        <v>0</v>
      </c>
      <c r="J42" s="220">
        <v>1.22286852</v>
      </c>
      <c r="K42" s="220">
        <v>2.0811031336883627</v>
      </c>
      <c r="L42" s="220">
        <v>0</v>
      </c>
      <c r="M42" s="220">
        <v>32.489688000000001</v>
      </c>
      <c r="N42" s="220">
        <v>0</v>
      </c>
      <c r="O42" s="220">
        <v>450.12029579999995</v>
      </c>
      <c r="P42" s="220">
        <v>3.883759</v>
      </c>
      <c r="Q42" s="220">
        <v>40.15604536</v>
      </c>
      <c r="R42" s="220">
        <v>0</v>
      </c>
      <c r="S42" s="220">
        <v>4.4039099999999998</v>
      </c>
      <c r="T42" s="220">
        <v>0</v>
      </c>
      <c r="U42" s="220">
        <v>0.41204000000000002</v>
      </c>
      <c r="V42" s="220">
        <v>0</v>
      </c>
      <c r="W42" s="220">
        <v>0</v>
      </c>
      <c r="X42" s="220">
        <v>0</v>
      </c>
      <c r="Y42" s="220">
        <v>0</v>
      </c>
      <c r="Z42" s="220">
        <v>53.506375030000001</v>
      </c>
      <c r="AA42" s="220">
        <v>3.4533317483600001</v>
      </c>
      <c r="AB42" s="220">
        <v>0</v>
      </c>
      <c r="AC42" s="220">
        <v>0</v>
      </c>
      <c r="AD42" s="220"/>
      <c r="AE42" s="220">
        <v>22.869050690000002</v>
      </c>
      <c r="AF42" s="220">
        <v>1.7504649999999999</v>
      </c>
      <c r="AG42" s="220">
        <v>0</v>
      </c>
      <c r="AH42" s="220">
        <v>0</v>
      </c>
      <c r="AI42" s="220">
        <v>0</v>
      </c>
      <c r="AJ42" s="220">
        <v>0</v>
      </c>
      <c r="AK42" s="220">
        <v>0.1051448</v>
      </c>
      <c r="AL42" s="220">
        <v>0</v>
      </c>
      <c r="AM42" s="220">
        <v>7.3055309999999998E-2</v>
      </c>
      <c r="AN42" s="220">
        <v>10.07247198</v>
      </c>
    </row>
    <row r="43" spans="2:41" s="92" customFormat="1" ht="17.100000000000001" customHeight="1">
      <c r="B43" s="80"/>
      <c r="C43" s="24" t="s">
        <v>46</v>
      </c>
      <c r="D43" s="219">
        <v>0</v>
      </c>
      <c r="E43" s="219">
        <v>0</v>
      </c>
      <c r="F43" s="219">
        <v>11.49330710836</v>
      </c>
      <c r="G43" s="219">
        <v>0.98064012</v>
      </c>
      <c r="H43" s="219">
        <v>0</v>
      </c>
      <c r="I43" s="219">
        <v>0</v>
      </c>
      <c r="J43" s="219">
        <v>1.22286852</v>
      </c>
      <c r="K43" s="219">
        <v>2.0811031336883627</v>
      </c>
      <c r="L43" s="219">
        <v>0</v>
      </c>
      <c r="M43" s="219">
        <v>32.489688000000001</v>
      </c>
      <c r="N43" s="219">
        <v>0</v>
      </c>
      <c r="O43" s="219">
        <v>443.46029579999993</v>
      </c>
      <c r="P43" s="219">
        <v>3.883759</v>
      </c>
      <c r="Q43" s="219">
        <v>40.15604536</v>
      </c>
      <c r="R43" s="219">
        <v>0</v>
      </c>
      <c r="S43" s="219">
        <v>3.929792</v>
      </c>
      <c r="T43" s="219">
        <v>0</v>
      </c>
      <c r="U43" s="219">
        <v>0.41204000000000002</v>
      </c>
      <c r="V43" s="219">
        <v>0</v>
      </c>
      <c r="W43" s="219">
        <v>0</v>
      </c>
      <c r="X43" s="219">
        <v>0</v>
      </c>
      <c r="Y43" s="219">
        <v>0</v>
      </c>
      <c r="Z43" s="219">
        <v>53.506375030000001</v>
      </c>
      <c r="AA43" s="219">
        <v>3.4533317483600001</v>
      </c>
      <c r="AB43" s="219">
        <v>0</v>
      </c>
      <c r="AC43" s="219">
        <v>0</v>
      </c>
      <c r="AD43" s="219"/>
      <c r="AE43" s="219">
        <v>22.869050690000002</v>
      </c>
      <c r="AF43" s="219">
        <v>1.7504649999999999</v>
      </c>
      <c r="AG43" s="219">
        <v>0</v>
      </c>
      <c r="AH43" s="219">
        <v>0</v>
      </c>
      <c r="AI43" s="219">
        <v>0</v>
      </c>
      <c r="AJ43" s="219">
        <v>0</v>
      </c>
      <c r="AK43" s="219">
        <v>0.1051448</v>
      </c>
      <c r="AL43" s="219">
        <v>0</v>
      </c>
      <c r="AM43" s="219">
        <v>7.3055309999999998E-2</v>
      </c>
      <c r="AN43" s="219">
        <v>10.07247198</v>
      </c>
    </row>
    <row r="44" spans="2:41" s="89" customFormat="1" ht="17.100000000000001" customHeight="1">
      <c r="B44" s="77"/>
      <c r="C44" s="24" t="s">
        <v>47</v>
      </c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219">
        <v>0</v>
      </c>
      <c r="K44" s="219">
        <v>0</v>
      </c>
      <c r="L44" s="219">
        <v>0</v>
      </c>
      <c r="M44" s="219">
        <v>0</v>
      </c>
      <c r="N44" s="219">
        <v>0</v>
      </c>
      <c r="O44" s="219">
        <v>6.66</v>
      </c>
      <c r="P44" s="219">
        <v>0</v>
      </c>
      <c r="Q44" s="219">
        <v>0</v>
      </c>
      <c r="R44" s="219">
        <v>0</v>
      </c>
      <c r="S44" s="219">
        <v>0.47411799999999998</v>
      </c>
      <c r="T44" s="219">
        <v>0</v>
      </c>
      <c r="U44" s="219">
        <v>0</v>
      </c>
      <c r="V44" s="219">
        <v>0</v>
      </c>
      <c r="W44" s="219">
        <v>0</v>
      </c>
      <c r="X44" s="219">
        <v>0</v>
      </c>
      <c r="Y44" s="219">
        <v>0</v>
      </c>
      <c r="Z44" s="219">
        <v>0</v>
      </c>
      <c r="AA44" s="219">
        <v>0</v>
      </c>
      <c r="AB44" s="219">
        <v>0</v>
      </c>
      <c r="AC44" s="219">
        <v>0</v>
      </c>
      <c r="AD44" s="219"/>
      <c r="AE44" s="219">
        <v>0</v>
      </c>
      <c r="AF44" s="219">
        <v>0</v>
      </c>
      <c r="AG44" s="219">
        <v>0</v>
      </c>
      <c r="AH44" s="219">
        <v>0</v>
      </c>
      <c r="AI44" s="219">
        <v>0</v>
      </c>
      <c r="AJ44" s="219">
        <v>0</v>
      </c>
      <c r="AK44" s="219">
        <v>0</v>
      </c>
      <c r="AL44" s="219">
        <v>0</v>
      </c>
      <c r="AM44" s="219">
        <v>0</v>
      </c>
      <c r="AN44" s="219">
        <v>0</v>
      </c>
    </row>
    <row r="45" spans="2:41" s="91" customFormat="1" ht="30" customHeight="1">
      <c r="B45" s="81"/>
      <c r="C45" s="27" t="s">
        <v>44</v>
      </c>
      <c r="D45" s="220">
        <f t="shared" ref="D45:L45" si="3">+SUM(D42,D33,D30)</f>
        <v>0</v>
      </c>
      <c r="E45" s="220">
        <f t="shared" ref="E45" si="4">+SUM(E42,E33,E30)</f>
        <v>0</v>
      </c>
      <c r="F45" s="220">
        <f t="shared" si="3"/>
        <v>22.98661421672</v>
      </c>
      <c r="G45" s="220">
        <f t="shared" si="3"/>
        <v>1.3120119400000001</v>
      </c>
      <c r="H45" s="220">
        <f t="shared" si="3"/>
        <v>0</v>
      </c>
      <c r="I45" s="220">
        <f t="shared" si="3"/>
        <v>0</v>
      </c>
      <c r="J45" s="220">
        <f t="shared" si="3"/>
        <v>2.10726098</v>
      </c>
      <c r="K45" s="220">
        <f t="shared" si="3"/>
        <v>3.3615456073767254</v>
      </c>
      <c r="L45" s="220">
        <f t="shared" si="3"/>
        <v>0</v>
      </c>
      <c r="M45" s="220">
        <f t="shared" ref="M45:AN45" si="5">+SUM(M42,M33,M30)</f>
        <v>32.489688000000001</v>
      </c>
      <c r="N45" s="220">
        <f t="shared" si="5"/>
        <v>0</v>
      </c>
      <c r="O45" s="220">
        <f t="shared" si="5"/>
        <v>514.77782358999991</v>
      </c>
      <c r="P45" s="220">
        <f t="shared" si="5"/>
        <v>19.251504560000001</v>
      </c>
      <c r="Q45" s="220">
        <f t="shared" si="5"/>
        <v>79.584993999999995</v>
      </c>
      <c r="R45" s="220">
        <f t="shared" si="5"/>
        <v>0</v>
      </c>
      <c r="S45" s="220">
        <f t="shared" si="5"/>
        <v>48.537402552438849</v>
      </c>
      <c r="T45" s="220">
        <f t="shared" si="5"/>
        <v>0</v>
      </c>
      <c r="U45" s="220">
        <f t="shared" si="5"/>
        <v>0.41204000000000002</v>
      </c>
      <c r="V45" s="220">
        <f t="shared" si="5"/>
        <v>0</v>
      </c>
      <c r="W45" s="220">
        <f t="shared" si="5"/>
        <v>0</v>
      </c>
      <c r="X45" s="220">
        <f t="shared" si="5"/>
        <v>0</v>
      </c>
      <c r="Y45" s="220">
        <f t="shared" si="5"/>
        <v>0</v>
      </c>
      <c r="Z45" s="220">
        <f t="shared" si="5"/>
        <v>54.691793376500002</v>
      </c>
      <c r="AA45" s="220">
        <f t="shared" si="5"/>
        <v>6.9066634967200002</v>
      </c>
      <c r="AB45" s="220">
        <f t="shared" si="5"/>
        <v>0</v>
      </c>
      <c r="AC45" s="220">
        <f t="shared" si="5"/>
        <v>0</v>
      </c>
      <c r="AD45" s="220">
        <f t="shared" si="5"/>
        <v>0</v>
      </c>
      <c r="AE45" s="220">
        <f t="shared" si="5"/>
        <v>57.33179394869142</v>
      </c>
      <c r="AF45" s="220">
        <f t="shared" si="5"/>
        <v>1.7504649999999999</v>
      </c>
      <c r="AG45" s="220">
        <f t="shared" si="5"/>
        <v>0</v>
      </c>
      <c r="AH45" s="220">
        <f t="shared" si="5"/>
        <v>0</v>
      </c>
      <c r="AI45" s="220">
        <f t="shared" si="5"/>
        <v>0</v>
      </c>
      <c r="AJ45" s="220">
        <f t="shared" si="5"/>
        <v>0</v>
      </c>
      <c r="AK45" s="220">
        <f t="shared" si="5"/>
        <v>0.37166680000000002</v>
      </c>
      <c r="AL45" s="220">
        <f t="shared" si="5"/>
        <v>0</v>
      </c>
      <c r="AM45" s="220">
        <f t="shared" si="5"/>
        <v>6.739919072770971</v>
      </c>
      <c r="AN45" s="220">
        <f t="shared" si="5"/>
        <v>33.069216030000007</v>
      </c>
      <c r="AO45" s="146"/>
    </row>
    <row r="46" spans="2:41" s="92" customFormat="1" ht="17.100000000000001" customHeight="1">
      <c r="B46" s="80"/>
      <c r="C46" s="28" t="s">
        <v>91</v>
      </c>
      <c r="D46" s="221">
        <v>0</v>
      </c>
      <c r="E46" s="221">
        <v>0</v>
      </c>
      <c r="F46" s="221">
        <v>0</v>
      </c>
      <c r="G46" s="221">
        <v>0</v>
      </c>
      <c r="H46" s="221">
        <v>0</v>
      </c>
      <c r="I46" s="221">
        <v>0</v>
      </c>
      <c r="J46" s="221">
        <v>0</v>
      </c>
      <c r="K46" s="221">
        <v>0</v>
      </c>
      <c r="L46" s="221">
        <v>0</v>
      </c>
      <c r="M46" s="221">
        <v>0</v>
      </c>
      <c r="N46" s="221">
        <v>0</v>
      </c>
      <c r="O46" s="221">
        <v>0</v>
      </c>
      <c r="P46" s="221">
        <v>0</v>
      </c>
      <c r="Q46" s="221">
        <v>0</v>
      </c>
      <c r="R46" s="221">
        <v>0</v>
      </c>
      <c r="S46" s="221">
        <v>0</v>
      </c>
      <c r="T46" s="221">
        <v>0</v>
      </c>
      <c r="U46" s="221">
        <v>0</v>
      </c>
      <c r="V46" s="221">
        <v>0</v>
      </c>
      <c r="W46" s="221">
        <v>0</v>
      </c>
      <c r="X46" s="221">
        <v>0</v>
      </c>
      <c r="Y46" s="221">
        <v>0</v>
      </c>
      <c r="Z46" s="221">
        <v>0</v>
      </c>
      <c r="AA46" s="221">
        <v>0</v>
      </c>
      <c r="AB46" s="221">
        <v>0</v>
      </c>
      <c r="AC46" s="221">
        <v>0</v>
      </c>
      <c r="AD46" s="221"/>
      <c r="AE46" s="221">
        <v>0</v>
      </c>
      <c r="AF46" s="221">
        <v>0</v>
      </c>
      <c r="AG46" s="221">
        <v>0</v>
      </c>
      <c r="AH46" s="221">
        <v>0</v>
      </c>
      <c r="AI46" s="221">
        <v>0</v>
      </c>
      <c r="AJ46" s="221">
        <v>0</v>
      </c>
      <c r="AK46" s="221">
        <v>0</v>
      </c>
      <c r="AL46" s="221">
        <v>0</v>
      </c>
      <c r="AM46" s="221">
        <v>0</v>
      </c>
      <c r="AN46" s="221">
        <v>0</v>
      </c>
      <c r="AO46" s="148"/>
    </row>
    <row r="47" spans="2:41" s="92" customFormat="1" ht="17.100000000000001" customHeight="1">
      <c r="B47" s="80"/>
      <c r="C47" s="28" t="s">
        <v>92</v>
      </c>
      <c r="D47" s="221">
        <v>0</v>
      </c>
      <c r="E47" s="221">
        <v>0</v>
      </c>
      <c r="F47" s="221">
        <v>0</v>
      </c>
      <c r="G47" s="221">
        <v>0</v>
      </c>
      <c r="H47" s="221">
        <v>0</v>
      </c>
      <c r="I47" s="221">
        <v>0</v>
      </c>
      <c r="J47" s="221">
        <v>0</v>
      </c>
      <c r="K47" s="221">
        <v>0</v>
      </c>
      <c r="L47" s="221">
        <v>0</v>
      </c>
      <c r="M47" s="221">
        <v>0</v>
      </c>
      <c r="N47" s="221">
        <v>0</v>
      </c>
      <c r="O47" s="221">
        <v>0</v>
      </c>
      <c r="P47" s="221">
        <v>0</v>
      </c>
      <c r="Q47" s="221">
        <v>0</v>
      </c>
      <c r="R47" s="221">
        <v>0</v>
      </c>
      <c r="S47" s="221">
        <v>0</v>
      </c>
      <c r="T47" s="221">
        <v>0</v>
      </c>
      <c r="U47" s="221">
        <v>0</v>
      </c>
      <c r="V47" s="221">
        <v>0</v>
      </c>
      <c r="W47" s="221">
        <v>0</v>
      </c>
      <c r="X47" s="221">
        <v>0</v>
      </c>
      <c r="Y47" s="221">
        <v>0</v>
      </c>
      <c r="Z47" s="221">
        <v>0</v>
      </c>
      <c r="AA47" s="221">
        <v>0</v>
      </c>
      <c r="AB47" s="221">
        <v>0</v>
      </c>
      <c r="AC47" s="221">
        <v>0</v>
      </c>
      <c r="AD47" s="221"/>
      <c r="AE47" s="221">
        <v>0</v>
      </c>
      <c r="AF47" s="221">
        <v>0</v>
      </c>
      <c r="AG47" s="221">
        <v>0</v>
      </c>
      <c r="AH47" s="221">
        <v>0</v>
      </c>
      <c r="AI47" s="221">
        <v>0</v>
      </c>
      <c r="AJ47" s="221">
        <v>0</v>
      </c>
      <c r="AK47" s="221">
        <v>0</v>
      </c>
      <c r="AL47" s="221">
        <v>0</v>
      </c>
      <c r="AM47" s="221">
        <v>0</v>
      </c>
      <c r="AN47" s="221">
        <v>0</v>
      </c>
      <c r="AO47" s="148"/>
    </row>
    <row r="48" spans="2:41" s="92" customFormat="1" ht="16.5" customHeight="1">
      <c r="B48" s="80"/>
      <c r="C48" s="28" t="s">
        <v>73</v>
      </c>
      <c r="D48" s="221">
        <v>0</v>
      </c>
      <c r="E48" s="221">
        <v>0</v>
      </c>
      <c r="F48" s="221">
        <v>11.49330710836</v>
      </c>
      <c r="G48" s="221">
        <v>0</v>
      </c>
      <c r="H48" s="221">
        <v>0</v>
      </c>
      <c r="I48" s="221">
        <v>0</v>
      </c>
      <c r="J48" s="221">
        <v>0.88439245999999994</v>
      </c>
      <c r="K48" s="221">
        <v>1.2804424736883628</v>
      </c>
      <c r="L48" s="221">
        <v>0</v>
      </c>
      <c r="M48" s="221">
        <v>0</v>
      </c>
      <c r="N48" s="221">
        <v>0</v>
      </c>
      <c r="O48" s="221">
        <v>0</v>
      </c>
      <c r="P48" s="221">
        <v>8.1198999999999993E-2</v>
      </c>
      <c r="Q48" s="221">
        <v>39.428948640000002</v>
      </c>
      <c r="R48" s="221">
        <v>0</v>
      </c>
      <c r="S48" s="221">
        <v>0.26500000000000001</v>
      </c>
      <c r="T48" s="221">
        <v>0</v>
      </c>
      <c r="U48" s="221">
        <v>0</v>
      </c>
      <c r="V48" s="221">
        <v>0</v>
      </c>
      <c r="W48" s="221">
        <v>0</v>
      </c>
      <c r="X48" s="221">
        <v>0</v>
      </c>
      <c r="Y48" s="221">
        <v>0</v>
      </c>
      <c r="Z48" s="221">
        <v>0</v>
      </c>
      <c r="AA48" s="221">
        <v>3.4533317483600001</v>
      </c>
      <c r="AB48" s="221">
        <v>0</v>
      </c>
      <c r="AC48" s="221">
        <v>0</v>
      </c>
      <c r="AD48" s="221"/>
      <c r="AE48" s="221">
        <v>0</v>
      </c>
      <c r="AF48" s="221">
        <v>0</v>
      </c>
      <c r="AG48" s="221">
        <v>0</v>
      </c>
      <c r="AH48" s="221">
        <v>0</v>
      </c>
      <c r="AI48" s="221">
        <v>0</v>
      </c>
      <c r="AJ48" s="221">
        <v>0</v>
      </c>
      <c r="AK48" s="221">
        <v>0</v>
      </c>
      <c r="AL48" s="221">
        <v>0</v>
      </c>
      <c r="AM48" s="221">
        <v>0</v>
      </c>
      <c r="AN48" s="221">
        <v>0</v>
      </c>
      <c r="AO48" s="148"/>
    </row>
    <row r="49" spans="2:41" s="192" customFormat="1" ht="17.100000000000001" customHeight="1">
      <c r="B49" s="18"/>
      <c r="C49" s="70" t="s">
        <v>82</v>
      </c>
      <c r="D49" s="222">
        <v>0</v>
      </c>
      <c r="E49" s="222">
        <v>0</v>
      </c>
      <c r="F49" s="222">
        <v>22.98661421672</v>
      </c>
      <c r="G49" s="222">
        <v>0</v>
      </c>
      <c r="H49" s="222">
        <v>0</v>
      </c>
      <c r="I49" s="222">
        <v>0</v>
      </c>
      <c r="J49" s="222">
        <v>1.7687849199999999</v>
      </c>
      <c r="K49" s="222">
        <v>2.5608849473767257</v>
      </c>
      <c r="L49" s="222">
        <v>0</v>
      </c>
      <c r="M49" s="222">
        <v>7.005185</v>
      </c>
      <c r="N49" s="222">
        <v>0</v>
      </c>
      <c r="O49" s="222">
        <v>0.47798600000000002</v>
      </c>
      <c r="P49" s="222">
        <v>7.4758999999999992E-2</v>
      </c>
      <c r="Q49" s="222">
        <v>78.857897280000003</v>
      </c>
      <c r="R49" s="222">
        <v>0</v>
      </c>
      <c r="S49" s="222">
        <v>1.3965000000000001</v>
      </c>
      <c r="T49" s="222">
        <v>0</v>
      </c>
      <c r="U49" s="222">
        <v>0</v>
      </c>
      <c r="V49" s="222">
        <v>0</v>
      </c>
      <c r="W49" s="222">
        <v>0</v>
      </c>
      <c r="X49" s="222">
        <v>0</v>
      </c>
      <c r="Y49" s="222">
        <v>0</v>
      </c>
      <c r="Z49" s="222">
        <v>49.793928999999999</v>
      </c>
      <c r="AA49" s="222">
        <v>6.9066634967200002</v>
      </c>
      <c r="AB49" s="222">
        <v>0</v>
      </c>
      <c r="AC49" s="222">
        <v>0</v>
      </c>
      <c r="AD49" s="222"/>
      <c r="AE49" s="222">
        <v>8.7561859999999996</v>
      </c>
      <c r="AF49" s="222">
        <v>0</v>
      </c>
      <c r="AG49" s="222">
        <v>0</v>
      </c>
      <c r="AH49" s="222">
        <v>0</v>
      </c>
      <c r="AI49" s="222">
        <v>0</v>
      </c>
      <c r="AJ49" s="222">
        <v>0</v>
      </c>
      <c r="AK49" s="222">
        <v>0</v>
      </c>
      <c r="AL49" s="222">
        <v>0</v>
      </c>
      <c r="AM49" s="222">
        <v>0</v>
      </c>
      <c r="AN49" s="222">
        <v>0</v>
      </c>
      <c r="AO49" s="191"/>
    </row>
    <row r="50" spans="2:41" s="89" customFormat="1" ht="24.95" customHeight="1">
      <c r="B50" s="75"/>
      <c r="C50" s="31" t="s">
        <v>50</v>
      </c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147"/>
    </row>
    <row r="51" spans="2:41" s="89" customFormat="1" ht="17.100000000000001" customHeight="1">
      <c r="B51" s="77"/>
      <c r="C51" s="84" t="s">
        <v>95</v>
      </c>
      <c r="D51" s="219">
        <v>0</v>
      </c>
      <c r="E51" s="219">
        <v>0</v>
      </c>
      <c r="F51" s="219">
        <v>0</v>
      </c>
      <c r="G51" s="219">
        <v>0</v>
      </c>
      <c r="H51" s="219">
        <v>0</v>
      </c>
      <c r="I51" s="219">
        <v>0</v>
      </c>
      <c r="J51" s="219">
        <v>0</v>
      </c>
      <c r="K51" s="219">
        <v>0.20602000000000001</v>
      </c>
      <c r="L51" s="219">
        <v>0</v>
      </c>
      <c r="M51" s="219">
        <v>0</v>
      </c>
      <c r="N51" s="219">
        <v>0</v>
      </c>
      <c r="O51" s="219">
        <v>4.4656002199999998</v>
      </c>
      <c r="P51" s="219">
        <v>0.1051836</v>
      </c>
      <c r="Q51" s="219">
        <v>0</v>
      </c>
      <c r="R51" s="219">
        <v>0</v>
      </c>
      <c r="S51" s="219">
        <v>0</v>
      </c>
      <c r="T51" s="219">
        <v>0</v>
      </c>
      <c r="U51" s="219">
        <v>0.20602000000000001</v>
      </c>
      <c r="V51" s="219">
        <v>0</v>
      </c>
      <c r="W51" s="219">
        <v>0</v>
      </c>
      <c r="X51" s="219">
        <v>0</v>
      </c>
      <c r="Y51" s="219">
        <v>0</v>
      </c>
      <c r="Z51" s="219">
        <v>2.3624099999999999E-2</v>
      </c>
      <c r="AA51" s="219">
        <v>0</v>
      </c>
      <c r="AB51" s="219">
        <v>0</v>
      </c>
      <c r="AC51" s="219">
        <v>0</v>
      </c>
      <c r="AD51" s="219"/>
      <c r="AE51" s="219">
        <v>2.3397000000000001</v>
      </c>
      <c r="AF51" s="219">
        <v>1.7504649999999999</v>
      </c>
      <c r="AG51" s="219">
        <v>0</v>
      </c>
      <c r="AH51" s="219">
        <v>0</v>
      </c>
      <c r="AI51" s="219">
        <v>0</v>
      </c>
      <c r="AJ51" s="219">
        <v>0</v>
      </c>
      <c r="AK51" s="219">
        <v>0</v>
      </c>
      <c r="AL51" s="219">
        <v>0</v>
      </c>
      <c r="AM51" s="219">
        <v>0.88986600000000005</v>
      </c>
      <c r="AN51" s="219">
        <v>1.1237974999999993</v>
      </c>
      <c r="AO51" s="147"/>
    </row>
    <row r="52" spans="2:41" s="89" customFormat="1" ht="17.100000000000001" customHeight="1">
      <c r="B52" s="77"/>
      <c r="C52" s="84" t="s">
        <v>96</v>
      </c>
      <c r="D52" s="219">
        <v>0</v>
      </c>
      <c r="E52" s="219">
        <v>0</v>
      </c>
      <c r="F52" s="219">
        <v>22.98661421672</v>
      </c>
      <c r="G52" s="219">
        <v>0.32747749999999998</v>
      </c>
      <c r="H52" s="219">
        <v>0</v>
      </c>
      <c r="I52" s="219">
        <v>0</v>
      </c>
      <c r="J52" s="219">
        <v>1.7687849199999999</v>
      </c>
      <c r="K52" s="219">
        <v>2.7551952773767256</v>
      </c>
      <c r="L52" s="219">
        <v>0</v>
      </c>
      <c r="M52" s="219">
        <v>4.0445080000000004</v>
      </c>
      <c r="N52" s="219">
        <v>0</v>
      </c>
      <c r="O52" s="219">
        <v>35.314440000000005</v>
      </c>
      <c r="P52" s="219">
        <v>0.96149609999999996</v>
      </c>
      <c r="Q52" s="219">
        <v>79.052207609999996</v>
      </c>
      <c r="R52" s="219">
        <v>0</v>
      </c>
      <c r="S52" s="219">
        <v>24.207746767313409</v>
      </c>
      <c r="T52" s="219">
        <v>0</v>
      </c>
      <c r="U52" s="219">
        <v>0</v>
      </c>
      <c r="V52" s="219">
        <v>0</v>
      </c>
      <c r="W52" s="219">
        <v>0</v>
      </c>
      <c r="X52" s="219">
        <v>0</v>
      </c>
      <c r="Y52" s="219">
        <v>0</v>
      </c>
      <c r="Z52" s="219">
        <v>2.4498971099999998</v>
      </c>
      <c r="AA52" s="219">
        <v>6.9066634967200002</v>
      </c>
      <c r="AB52" s="219">
        <v>0</v>
      </c>
      <c r="AC52" s="219">
        <v>0</v>
      </c>
      <c r="AD52" s="219"/>
      <c r="AE52" s="219">
        <v>0.26710699999999998</v>
      </c>
      <c r="AF52" s="219">
        <v>0</v>
      </c>
      <c r="AG52" s="219">
        <v>0</v>
      </c>
      <c r="AH52" s="219">
        <v>0</v>
      </c>
      <c r="AI52" s="219">
        <v>0</v>
      </c>
      <c r="AJ52" s="219">
        <v>0</v>
      </c>
      <c r="AK52" s="219">
        <v>0.26738772</v>
      </c>
      <c r="AL52" s="219">
        <v>0</v>
      </c>
      <c r="AM52" s="219">
        <v>0.92854722277097124</v>
      </c>
      <c r="AN52" s="219">
        <v>0.80624999999999947</v>
      </c>
      <c r="AO52" s="147"/>
    </row>
    <row r="53" spans="2:41" s="89" customFormat="1" ht="17.100000000000001" customHeight="1">
      <c r="B53" s="77"/>
      <c r="C53" s="24" t="s">
        <v>88</v>
      </c>
      <c r="D53" s="219">
        <v>0</v>
      </c>
      <c r="E53" s="219">
        <v>0</v>
      </c>
      <c r="F53" s="219">
        <v>0</v>
      </c>
      <c r="G53" s="219">
        <v>0.10072646999999998</v>
      </c>
      <c r="H53" s="219">
        <v>0</v>
      </c>
      <c r="I53" s="219">
        <v>0</v>
      </c>
      <c r="J53" s="219">
        <v>0.33847606000000002</v>
      </c>
      <c r="K53" s="219">
        <v>0.40033033000000001</v>
      </c>
      <c r="L53" s="219">
        <v>0</v>
      </c>
      <c r="M53" s="219">
        <v>2.3675999999999999E-2</v>
      </c>
      <c r="N53" s="219">
        <v>0</v>
      </c>
      <c r="O53" s="219">
        <v>136.26210692000001</v>
      </c>
      <c r="P53" s="219">
        <v>10.388361740000001</v>
      </c>
      <c r="Q53" s="219">
        <v>0.53278639000000005</v>
      </c>
      <c r="R53" s="219">
        <v>0</v>
      </c>
      <c r="S53" s="219">
        <v>10.261432614893419</v>
      </c>
      <c r="T53" s="219">
        <v>0</v>
      </c>
      <c r="U53" s="219">
        <v>0.20602000000000001</v>
      </c>
      <c r="V53" s="219">
        <v>0</v>
      </c>
      <c r="W53" s="219">
        <v>0</v>
      </c>
      <c r="X53" s="219">
        <v>0</v>
      </c>
      <c r="Y53" s="219">
        <v>0</v>
      </c>
      <c r="Z53" s="219">
        <v>1.1214379800000001</v>
      </c>
      <c r="AA53" s="219">
        <v>0</v>
      </c>
      <c r="AB53" s="219">
        <v>0</v>
      </c>
      <c r="AC53" s="219">
        <v>0</v>
      </c>
      <c r="AD53" s="219"/>
      <c r="AE53" s="219">
        <v>34.705665948691419</v>
      </c>
      <c r="AF53" s="219">
        <v>0</v>
      </c>
      <c r="AG53" s="219">
        <v>0</v>
      </c>
      <c r="AH53" s="219">
        <v>0</v>
      </c>
      <c r="AI53" s="219">
        <v>0</v>
      </c>
      <c r="AJ53" s="219">
        <v>0</v>
      </c>
      <c r="AK53" s="219">
        <v>1.1236480000000002E-2</v>
      </c>
      <c r="AL53" s="219">
        <v>0</v>
      </c>
      <c r="AM53" s="219">
        <v>4.8540250399999998</v>
      </c>
      <c r="AN53" s="219">
        <v>8.7367124999999994</v>
      </c>
      <c r="AO53" s="147"/>
    </row>
    <row r="54" spans="2:41" s="89" customFormat="1" ht="17.100000000000001" customHeight="1">
      <c r="B54" s="77"/>
      <c r="C54" s="24" t="s">
        <v>89</v>
      </c>
      <c r="D54" s="219">
        <v>0</v>
      </c>
      <c r="E54" s="219">
        <v>0</v>
      </c>
      <c r="F54" s="219">
        <v>0</v>
      </c>
      <c r="G54" s="219">
        <v>0.25910282000000001</v>
      </c>
      <c r="H54" s="219">
        <v>0</v>
      </c>
      <c r="I54" s="219">
        <v>0</v>
      </c>
      <c r="J54" s="219">
        <v>0</v>
      </c>
      <c r="K54" s="219">
        <v>0</v>
      </c>
      <c r="L54" s="219">
        <v>0</v>
      </c>
      <c r="M54" s="219">
        <v>0.59640000000000004</v>
      </c>
      <c r="N54" s="219">
        <v>0</v>
      </c>
      <c r="O54" s="219">
        <v>139.89910465</v>
      </c>
      <c r="P54" s="219">
        <v>6.3470231200000002</v>
      </c>
      <c r="Q54" s="219">
        <v>0</v>
      </c>
      <c r="R54" s="219">
        <v>0</v>
      </c>
      <c r="S54" s="219">
        <v>12.058223170232027</v>
      </c>
      <c r="T54" s="219">
        <v>0</v>
      </c>
      <c r="U54" s="219">
        <v>0</v>
      </c>
      <c r="V54" s="219">
        <v>0</v>
      </c>
      <c r="W54" s="219">
        <v>0</v>
      </c>
      <c r="X54" s="219">
        <v>0</v>
      </c>
      <c r="Y54" s="219">
        <v>0</v>
      </c>
      <c r="Z54" s="219">
        <v>1.3029051865000001</v>
      </c>
      <c r="AA54" s="219">
        <v>0</v>
      </c>
      <c r="AB54" s="219">
        <v>0</v>
      </c>
      <c r="AC54" s="219">
        <v>0</v>
      </c>
      <c r="AD54" s="219"/>
      <c r="AE54" s="219">
        <v>2.2230350000000003</v>
      </c>
      <c r="AF54" s="219">
        <v>0</v>
      </c>
      <c r="AG54" s="219">
        <v>0</v>
      </c>
      <c r="AH54" s="219">
        <v>0</v>
      </c>
      <c r="AI54" s="219">
        <v>0</v>
      </c>
      <c r="AJ54" s="219">
        <v>0</v>
      </c>
      <c r="AK54" s="219">
        <v>0</v>
      </c>
      <c r="AL54" s="219">
        <v>0</v>
      </c>
      <c r="AM54" s="219">
        <v>0</v>
      </c>
      <c r="AN54" s="219">
        <v>21.374855549999999</v>
      </c>
      <c r="AO54" s="147"/>
    </row>
    <row r="55" spans="2:41" s="89" customFormat="1" ht="17.100000000000001" customHeight="1">
      <c r="B55" s="77"/>
      <c r="C55" s="24" t="s">
        <v>90</v>
      </c>
      <c r="D55" s="219">
        <v>0</v>
      </c>
      <c r="E55" s="219">
        <v>0</v>
      </c>
      <c r="F55" s="219">
        <v>0</v>
      </c>
      <c r="G55" s="219">
        <v>0.62470514999999993</v>
      </c>
      <c r="H55" s="219">
        <v>0</v>
      </c>
      <c r="I55" s="219">
        <v>0</v>
      </c>
      <c r="J55" s="219">
        <v>0</v>
      </c>
      <c r="K55" s="219">
        <v>0</v>
      </c>
      <c r="L55" s="219">
        <v>0</v>
      </c>
      <c r="M55" s="219">
        <v>0</v>
      </c>
      <c r="N55" s="219">
        <v>0</v>
      </c>
      <c r="O55" s="219">
        <v>67.425397800000013</v>
      </c>
      <c r="P55" s="219">
        <v>1.4494400000000001</v>
      </c>
      <c r="Q55" s="219">
        <v>0</v>
      </c>
      <c r="R55" s="219">
        <v>0</v>
      </c>
      <c r="S55" s="219">
        <v>0.87</v>
      </c>
      <c r="T55" s="219">
        <v>0</v>
      </c>
      <c r="U55" s="219">
        <v>0</v>
      </c>
      <c r="V55" s="219">
        <v>0</v>
      </c>
      <c r="W55" s="219">
        <v>0</v>
      </c>
      <c r="X55" s="219">
        <v>0</v>
      </c>
      <c r="Y55" s="219">
        <v>0</v>
      </c>
      <c r="Z55" s="219">
        <v>0</v>
      </c>
      <c r="AA55" s="219">
        <v>0</v>
      </c>
      <c r="AB55" s="219">
        <v>0</v>
      </c>
      <c r="AC55" s="219">
        <v>0</v>
      </c>
      <c r="AD55" s="219"/>
      <c r="AE55" s="219">
        <v>0.1067</v>
      </c>
      <c r="AF55" s="219">
        <v>0</v>
      </c>
      <c r="AG55" s="219">
        <v>0</v>
      </c>
      <c r="AH55" s="219">
        <v>0</v>
      </c>
      <c r="AI55" s="219">
        <v>0</v>
      </c>
      <c r="AJ55" s="219">
        <v>0</v>
      </c>
      <c r="AK55" s="219">
        <v>9.3042600000000003E-2</v>
      </c>
      <c r="AL55" s="219">
        <v>0</v>
      </c>
      <c r="AM55" s="219">
        <v>6.7480810000000002E-2</v>
      </c>
      <c r="AN55" s="219">
        <v>1.02760048</v>
      </c>
      <c r="AO55" s="147"/>
    </row>
    <row r="56" spans="2:41" s="89" customFormat="1" ht="17.100000000000001" customHeight="1">
      <c r="B56" s="75"/>
      <c r="C56" s="24" t="s">
        <v>87</v>
      </c>
      <c r="D56" s="219">
        <v>0</v>
      </c>
      <c r="E56" s="219">
        <v>0</v>
      </c>
      <c r="F56" s="219">
        <v>0</v>
      </c>
      <c r="G56" s="219">
        <v>0</v>
      </c>
      <c r="H56" s="219">
        <v>0</v>
      </c>
      <c r="I56" s="219">
        <v>0</v>
      </c>
      <c r="J56" s="219">
        <v>0</v>
      </c>
      <c r="K56" s="219">
        <v>0</v>
      </c>
      <c r="L56" s="219">
        <v>0</v>
      </c>
      <c r="M56" s="219">
        <v>27.825104</v>
      </c>
      <c r="N56" s="219">
        <v>0</v>
      </c>
      <c r="O56" s="219">
        <v>131.41117299999999</v>
      </c>
      <c r="P56" s="219">
        <v>0</v>
      </c>
      <c r="Q56" s="219">
        <v>0</v>
      </c>
      <c r="R56" s="219">
        <v>0</v>
      </c>
      <c r="S56" s="219">
        <v>1.1399999999999999</v>
      </c>
      <c r="T56" s="219">
        <v>0</v>
      </c>
      <c r="U56" s="219">
        <v>0</v>
      </c>
      <c r="V56" s="219">
        <v>0</v>
      </c>
      <c r="W56" s="219">
        <v>0</v>
      </c>
      <c r="X56" s="219">
        <v>0</v>
      </c>
      <c r="Y56" s="219">
        <v>0</v>
      </c>
      <c r="Z56" s="219">
        <v>49.793928999999999</v>
      </c>
      <c r="AA56" s="219">
        <v>0</v>
      </c>
      <c r="AB56" s="219">
        <v>0</v>
      </c>
      <c r="AC56" s="219">
        <v>0</v>
      </c>
      <c r="AD56" s="219"/>
      <c r="AE56" s="219">
        <v>17.689585999999998</v>
      </c>
      <c r="AF56" s="219">
        <v>0</v>
      </c>
      <c r="AG56" s="219">
        <v>0</v>
      </c>
      <c r="AH56" s="219">
        <v>0</v>
      </c>
      <c r="AI56" s="219">
        <v>0</v>
      </c>
      <c r="AJ56" s="219">
        <v>0</v>
      </c>
      <c r="AK56" s="219">
        <v>0</v>
      </c>
      <c r="AL56" s="219">
        <v>0</v>
      </c>
      <c r="AM56" s="219">
        <v>0</v>
      </c>
      <c r="AN56" s="219">
        <v>0</v>
      </c>
      <c r="AO56" s="147"/>
    </row>
    <row r="57" spans="2:41" s="91" customFormat="1" ht="30" customHeight="1">
      <c r="B57" s="83"/>
      <c r="C57" s="30" t="s">
        <v>71</v>
      </c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146"/>
    </row>
    <row r="58" spans="2:41" s="89" customFormat="1" ht="17.100000000000001" customHeight="1">
      <c r="B58" s="75"/>
      <c r="C58" s="23" t="s">
        <v>9</v>
      </c>
      <c r="D58" s="219">
        <v>0</v>
      </c>
      <c r="E58" s="219">
        <v>0</v>
      </c>
      <c r="F58" s="219">
        <v>0</v>
      </c>
      <c r="G58" s="219">
        <v>2.2527332599999994</v>
      </c>
      <c r="H58" s="219">
        <v>0</v>
      </c>
      <c r="I58" s="219">
        <v>0</v>
      </c>
      <c r="J58" s="219">
        <v>2.507071929706588</v>
      </c>
      <c r="K58" s="219">
        <v>0</v>
      </c>
      <c r="L58" s="219">
        <v>0</v>
      </c>
      <c r="M58" s="219">
        <v>4.6896129999999996</v>
      </c>
      <c r="N58" s="219">
        <v>0</v>
      </c>
      <c r="O58" s="219">
        <v>2735.1719940406674</v>
      </c>
      <c r="P58" s="219">
        <v>166.86886319727995</v>
      </c>
      <c r="Q58" s="219">
        <v>4.3873758769865292</v>
      </c>
      <c r="R58" s="219">
        <v>0</v>
      </c>
      <c r="S58" s="219">
        <v>181.02819284248207</v>
      </c>
      <c r="T58" s="219">
        <v>0</v>
      </c>
      <c r="U58" s="219">
        <v>1.02100978</v>
      </c>
      <c r="V58" s="219">
        <v>0</v>
      </c>
      <c r="W58" s="219">
        <v>0</v>
      </c>
      <c r="X58" s="219">
        <v>9.8762000000000003E-2</v>
      </c>
      <c r="Y58" s="219">
        <v>0</v>
      </c>
      <c r="Z58" s="219">
        <v>0</v>
      </c>
      <c r="AA58" s="219">
        <v>0.345939</v>
      </c>
      <c r="AB58" s="219">
        <v>0</v>
      </c>
      <c r="AC58" s="219">
        <v>0</v>
      </c>
      <c r="AD58" s="219"/>
      <c r="AE58" s="219">
        <v>384.53850899655811</v>
      </c>
      <c r="AF58" s="219">
        <v>0</v>
      </c>
      <c r="AG58" s="219">
        <v>0</v>
      </c>
      <c r="AH58" s="219">
        <v>0</v>
      </c>
      <c r="AI58" s="219">
        <v>0</v>
      </c>
      <c r="AJ58" s="219">
        <v>0</v>
      </c>
      <c r="AK58" s="219">
        <v>0</v>
      </c>
      <c r="AL58" s="219">
        <v>0</v>
      </c>
      <c r="AM58" s="219">
        <v>4.1180666693631709</v>
      </c>
      <c r="AN58" s="219">
        <v>19.467250218551921</v>
      </c>
    </row>
    <row r="59" spans="2:41" s="89" customFormat="1" ht="17.100000000000001" customHeight="1">
      <c r="B59" s="77"/>
      <c r="C59" s="24" t="s">
        <v>46</v>
      </c>
      <c r="D59" s="219">
        <v>0</v>
      </c>
      <c r="E59" s="219">
        <v>0</v>
      </c>
      <c r="F59" s="219">
        <v>0</v>
      </c>
      <c r="G59" s="219">
        <v>0</v>
      </c>
      <c r="H59" s="219">
        <v>0</v>
      </c>
      <c r="I59" s="219">
        <v>0</v>
      </c>
      <c r="J59" s="219">
        <v>2.507071929706588</v>
      </c>
      <c r="K59" s="219">
        <v>0</v>
      </c>
      <c r="L59" s="219">
        <v>0</v>
      </c>
      <c r="M59" s="219">
        <v>0</v>
      </c>
      <c r="N59" s="219">
        <v>0</v>
      </c>
      <c r="O59" s="219">
        <v>129.22238609932521</v>
      </c>
      <c r="P59" s="219">
        <v>1.880303947279941</v>
      </c>
      <c r="Q59" s="219">
        <v>4.3873758769865292</v>
      </c>
      <c r="R59" s="219">
        <v>0</v>
      </c>
      <c r="S59" s="219">
        <v>28.981664907356624</v>
      </c>
      <c r="T59" s="219">
        <v>0</v>
      </c>
      <c r="U59" s="219">
        <v>0</v>
      </c>
      <c r="V59" s="219">
        <v>0</v>
      </c>
      <c r="W59" s="219">
        <v>0</v>
      </c>
      <c r="X59" s="219">
        <v>0</v>
      </c>
      <c r="Y59" s="219">
        <v>0</v>
      </c>
      <c r="Z59" s="219">
        <v>0</v>
      </c>
      <c r="AA59" s="219">
        <v>0</v>
      </c>
      <c r="AB59" s="219">
        <v>0</v>
      </c>
      <c r="AC59" s="219">
        <v>0</v>
      </c>
      <c r="AD59" s="219"/>
      <c r="AE59" s="219">
        <v>39.051337876558065</v>
      </c>
      <c r="AF59" s="219">
        <v>0</v>
      </c>
      <c r="AG59" s="219">
        <v>0</v>
      </c>
      <c r="AH59" s="219">
        <v>0</v>
      </c>
      <c r="AI59" s="219">
        <v>0</v>
      </c>
      <c r="AJ59" s="219">
        <v>0</v>
      </c>
      <c r="AK59" s="219">
        <v>0</v>
      </c>
      <c r="AL59" s="219">
        <v>0</v>
      </c>
      <c r="AM59" s="219">
        <v>0.10256891936317099</v>
      </c>
      <c r="AN59" s="219">
        <v>6.0189990785519285</v>
      </c>
    </row>
    <row r="60" spans="2:41" s="89" customFormat="1" ht="17.100000000000001" customHeight="1">
      <c r="B60" s="77"/>
      <c r="C60" s="24" t="s">
        <v>47</v>
      </c>
      <c r="D60" s="219">
        <v>0</v>
      </c>
      <c r="E60" s="219">
        <v>0</v>
      </c>
      <c r="F60" s="219">
        <v>0</v>
      </c>
      <c r="G60" s="219">
        <v>2.2527332599999994</v>
      </c>
      <c r="H60" s="219">
        <v>0</v>
      </c>
      <c r="I60" s="219">
        <v>0</v>
      </c>
      <c r="J60" s="219">
        <v>0</v>
      </c>
      <c r="K60" s="219">
        <v>0</v>
      </c>
      <c r="L60" s="219">
        <v>0</v>
      </c>
      <c r="M60" s="219">
        <v>4.6896129999999996</v>
      </c>
      <c r="N60" s="219">
        <v>0</v>
      </c>
      <c r="O60" s="219">
        <v>2605.949607941342</v>
      </c>
      <c r="P60" s="219">
        <v>164.98855925000001</v>
      </c>
      <c r="Q60" s="219">
        <v>0</v>
      </c>
      <c r="R60" s="219">
        <v>0</v>
      </c>
      <c r="S60" s="219">
        <v>152.04652793512545</v>
      </c>
      <c r="T60" s="219">
        <v>0</v>
      </c>
      <c r="U60" s="219">
        <v>1.02100978</v>
      </c>
      <c r="V60" s="219">
        <v>0</v>
      </c>
      <c r="W60" s="219">
        <v>0</v>
      </c>
      <c r="X60" s="219">
        <v>9.8762000000000003E-2</v>
      </c>
      <c r="Y60" s="219">
        <v>0</v>
      </c>
      <c r="Z60" s="219">
        <v>0</v>
      </c>
      <c r="AA60" s="219">
        <v>0.345939</v>
      </c>
      <c r="AB60" s="219">
        <v>0</v>
      </c>
      <c r="AC60" s="219">
        <v>0</v>
      </c>
      <c r="AD60" s="219"/>
      <c r="AE60" s="219">
        <v>345.48717112000003</v>
      </c>
      <c r="AF60" s="219">
        <v>0</v>
      </c>
      <c r="AG60" s="219">
        <v>0</v>
      </c>
      <c r="AH60" s="219">
        <v>0</v>
      </c>
      <c r="AI60" s="219">
        <v>0</v>
      </c>
      <c r="AJ60" s="219">
        <v>0</v>
      </c>
      <c r="AK60" s="219">
        <v>0</v>
      </c>
      <c r="AL60" s="219">
        <v>0</v>
      </c>
      <c r="AM60" s="219">
        <v>4.0154977499999998</v>
      </c>
      <c r="AN60" s="219">
        <v>13.448251139999993</v>
      </c>
    </row>
    <row r="61" spans="2:41" s="89" customFormat="1" ht="30" customHeight="1">
      <c r="B61" s="75"/>
      <c r="C61" s="23" t="s">
        <v>10</v>
      </c>
      <c r="D61" s="219">
        <v>0</v>
      </c>
      <c r="E61" s="219">
        <v>0</v>
      </c>
      <c r="F61" s="219">
        <v>0</v>
      </c>
      <c r="G61" s="219">
        <v>0</v>
      </c>
      <c r="H61" s="219">
        <v>0</v>
      </c>
      <c r="I61" s="219">
        <v>0</v>
      </c>
      <c r="J61" s="219">
        <v>0</v>
      </c>
      <c r="K61" s="219">
        <v>0</v>
      </c>
      <c r="L61" s="219">
        <v>0</v>
      </c>
      <c r="M61" s="219">
        <v>0</v>
      </c>
      <c r="N61" s="219">
        <v>0</v>
      </c>
      <c r="O61" s="219">
        <v>265.32397009234205</v>
      </c>
      <c r="P61" s="219">
        <v>13.247759456804374</v>
      </c>
      <c r="Q61" s="219">
        <v>0</v>
      </c>
      <c r="R61" s="219">
        <v>0</v>
      </c>
      <c r="S61" s="219">
        <v>21.115884169999994</v>
      </c>
      <c r="T61" s="219">
        <v>0</v>
      </c>
      <c r="U61" s="219">
        <v>0.21830895</v>
      </c>
      <c r="V61" s="219">
        <v>0</v>
      </c>
      <c r="W61" s="219">
        <v>0</v>
      </c>
      <c r="X61" s="219">
        <v>0</v>
      </c>
      <c r="Y61" s="219">
        <v>0</v>
      </c>
      <c r="Z61" s="219">
        <v>5.2540766799999998</v>
      </c>
      <c r="AA61" s="219">
        <v>0</v>
      </c>
      <c r="AB61" s="219">
        <v>0</v>
      </c>
      <c r="AC61" s="219">
        <v>0</v>
      </c>
      <c r="AD61" s="219"/>
      <c r="AE61" s="219">
        <v>13.117290910000001</v>
      </c>
      <c r="AF61" s="219">
        <v>0</v>
      </c>
      <c r="AG61" s="219">
        <v>0</v>
      </c>
      <c r="AH61" s="219">
        <v>0</v>
      </c>
      <c r="AI61" s="219">
        <v>0</v>
      </c>
      <c r="AJ61" s="219">
        <v>0</v>
      </c>
      <c r="AK61" s="219">
        <v>0</v>
      </c>
      <c r="AL61" s="219">
        <v>0</v>
      </c>
      <c r="AM61" s="219">
        <v>3.3509772400000002</v>
      </c>
      <c r="AN61" s="219">
        <v>8.7825456599999967</v>
      </c>
    </row>
    <row r="62" spans="2:41" s="89" customFormat="1" ht="17.100000000000001" customHeight="1">
      <c r="B62" s="75"/>
      <c r="C62" s="24" t="s">
        <v>46</v>
      </c>
      <c r="D62" s="219">
        <v>0</v>
      </c>
      <c r="E62" s="219">
        <v>0</v>
      </c>
      <c r="F62" s="219">
        <v>0</v>
      </c>
      <c r="G62" s="219">
        <v>0</v>
      </c>
      <c r="H62" s="219">
        <v>0</v>
      </c>
      <c r="I62" s="219">
        <v>0</v>
      </c>
      <c r="J62" s="219">
        <v>0</v>
      </c>
      <c r="K62" s="219">
        <v>0</v>
      </c>
      <c r="L62" s="219">
        <v>0</v>
      </c>
      <c r="M62" s="219">
        <v>0</v>
      </c>
      <c r="N62" s="219">
        <v>0</v>
      </c>
      <c r="O62" s="219">
        <v>98.382564712342059</v>
      </c>
      <c r="P62" s="219">
        <v>1.6577594568043752</v>
      </c>
      <c r="Q62" s="219">
        <v>0</v>
      </c>
      <c r="R62" s="219">
        <v>0</v>
      </c>
      <c r="S62" s="219">
        <v>21.115884169999994</v>
      </c>
      <c r="T62" s="219">
        <v>0</v>
      </c>
      <c r="U62" s="219">
        <v>0</v>
      </c>
      <c r="V62" s="219">
        <v>0</v>
      </c>
      <c r="W62" s="219">
        <v>0</v>
      </c>
      <c r="X62" s="219">
        <v>0</v>
      </c>
      <c r="Y62" s="219">
        <v>0</v>
      </c>
      <c r="Z62" s="219">
        <v>0.12407667999999999</v>
      </c>
      <c r="AA62" s="219">
        <v>0</v>
      </c>
      <c r="AB62" s="219">
        <v>0</v>
      </c>
      <c r="AC62" s="219">
        <v>0</v>
      </c>
      <c r="AD62" s="219"/>
      <c r="AE62" s="219">
        <v>1.6963819</v>
      </c>
      <c r="AF62" s="219">
        <v>0</v>
      </c>
      <c r="AG62" s="219">
        <v>0</v>
      </c>
      <c r="AH62" s="219">
        <v>0</v>
      </c>
      <c r="AI62" s="219">
        <v>0</v>
      </c>
      <c r="AJ62" s="219">
        <v>0</v>
      </c>
      <c r="AK62" s="219">
        <v>0</v>
      </c>
      <c r="AL62" s="219">
        <v>0</v>
      </c>
      <c r="AM62" s="219">
        <v>3.3509772400000002</v>
      </c>
      <c r="AN62" s="219">
        <v>0</v>
      </c>
    </row>
    <row r="63" spans="2:41" s="89" customFormat="1" ht="17.100000000000001" customHeight="1">
      <c r="B63" s="75"/>
      <c r="C63" s="24" t="s">
        <v>47</v>
      </c>
      <c r="D63" s="219">
        <v>0</v>
      </c>
      <c r="E63" s="219">
        <v>0</v>
      </c>
      <c r="F63" s="219">
        <v>0</v>
      </c>
      <c r="G63" s="219">
        <v>0</v>
      </c>
      <c r="H63" s="219">
        <v>0</v>
      </c>
      <c r="I63" s="219">
        <v>0</v>
      </c>
      <c r="J63" s="219">
        <v>0</v>
      </c>
      <c r="K63" s="219">
        <v>0</v>
      </c>
      <c r="L63" s="219">
        <v>0</v>
      </c>
      <c r="M63" s="219">
        <v>0</v>
      </c>
      <c r="N63" s="219">
        <v>0</v>
      </c>
      <c r="O63" s="219">
        <v>166.94140537999999</v>
      </c>
      <c r="P63" s="219">
        <v>11.59</v>
      </c>
      <c r="Q63" s="219">
        <v>0</v>
      </c>
      <c r="R63" s="219">
        <v>0</v>
      </c>
      <c r="S63" s="219">
        <v>0</v>
      </c>
      <c r="T63" s="219">
        <v>0</v>
      </c>
      <c r="U63" s="219">
        <v>0.21830895</v>
      </c>
      <c r="V63" s="219">
        <v>0</v>
      </c>
      <c r="W63" s="219">
        <v>0</v>
      </c>
      <c r="X63" s="219">
        <v>0</v>
      </c>
      <c r="Y63" s="219">
        <v>0</v>
      </c>
      <c r="Z63" s="219">
        <v>5.13</v>
      </c>
      <c r="AA63" s="219">
        <v>0</v>
      </c>
      <c r="AB63" s="219">
        <v>0</v>
      </c>
      <c r="AC63" s="219">
        <v>0</v>
      </c>
      <c r="AD63" s="219"/>
      <c r="AE63" s="219">
        <v>11.420909010000001</v>
      </c>
      <c r="AF63" s="219">
        <v>0</v>
      </c>
      <c r="AG63" s="219">
        <v>0</v>
      </c>
      <c r="AH63" s="219">
        <v>0</v>
      </c>
      <c r="AI63" s="219">
        <v>0</v>
      </c>
      <c r="AJ63" s="219">
        <v>0</v>
      </c>
      <c r="AK63" s="219">
        <v>0</v>
      </c>
      <c r="AL63" s="219">
        <v>0</v>
      </c>
      <c r="AM63" s="219">
        <v>0</v>
      </c>
      <c r="AN63" s="219">
        <v>8.7825456599999967</v>
      </c>
    </row>
    <row r="64" spans="2:41" s="91" customFormat="1" ht="30" customHeight="1">
      <c r="B64" s="78"/>
      <c r="C64" s="25" t="s">
        <v>63</v>
      </c>
      <c r="D64" s="220">
        <v>0</v>
      </c>
      <c r="E64" s="220">
        <v>0</v>
      </c>
      <c r="F64" s="220">
        <v>0</v>
      </c>
      <c r="G64" s="220">
        <v>0</v>
      </c>
      <c r="H64" s="220">
        <v>0</v>
      </c>
      <c r="I64" s="220">
        <v>0</v>
      </c>
      <c r="J64" s="220">
        <v>0</v>
      </c>
      <c r="K64" s="220">
        <v>0</v>
      </c>
      <c r="L64" s="220">
        <v>0</v>
      </c>
      <c r="M64" s="220">
        <v>0</v>
      </c>
      <c r="N64" s="220">
        <v>0</v>
      </c>
      <c r="O64" s="220">
        <v>166.94140537999999</v>
      </c>
      <c r="P64" s="220">
        <v>11.59</v>
      </c>
      <c r="Q64" s="220">
        <v>0</v>
      </c>
      <c r="R64" s="220">
        <v>0</v>
      </c>
      <c r="S64" s="220">
        <v>1.4</v>
      </c>
      <c r="T64" s="220">
        <v>0</v>
      </c>
      <c r="U64" s="220">
        <v>0.21830895</v>
      </c>
      <c r="V64" s="220">
        <v>0</v>
      </c>
      <c r="W64" s="220">
        <v>0</v>
      </c>
      <c r="X64" s="220">
        <v>0</v>
      </c>
      <c r="Y64" s="220">
        <v>0</v>
      </c>
      <c r="Z64" s="220">
        <v>5.13</v>
      </c>
      <c r="AA64" s="220">
        <v>0</v>
      </c>
      <c r="AB64" s="220">
        <v>0</v>
      </c>
      <c r="AC64" s="220">
        <v>0</v>
      </c>
      <c r="AD64" s="220"/>
      <c r="AE64" s="220">
        <v>11.420909010000001</v>
      </c>
      <c r="AF64" s="220">
        <v>0</v>
      </c>
      <c r="AG64" s="220">
        <v>0</v>
      </c>
      <c r="AH64" s="220">
        <v>0</v>
      </c>
      <c r="AI64" s="220">
        <v>0</v>
      </c>
      <c r="AJ64" s="220">
        <v>0</v>
      </c>
      <c r="AK64" s="220">
        <v>0</v>
      </c>
      <c r="AL64" s="220">
        <v>0</v>
      </c>
      <c r="AM64" s="220">
        <v>0</v>
      </c>
      <c r="AN64" s="220">
        <v>8.7825456599999967</v>
      </c>
    </row>
    <row r="65" spans="2:41" s="89" customFormat="1" ht="17.100000000000001" customHeight="1">
      <c r="B65" s="77"/>
      <c r="C65" s="24" t="s">
        <v>51</v>
      </c>
      <c r="D65" s="219">
        <v>0</v>
      </c>
      <c r="E65" s="219">
        <v>0</v>
      </c>
      <c r="F65" s="219">
        <v>0</v>
      </c>
      <c r="G65" s="219">
        <v>0</v>
      </c>
      <c r="H65" s="219">
        <v>0</v>
      </c>
      <c r="I65" s="219">
        <v>0</v>
      </c>
      <c r="J65" s="219">
        <v>0</v>
      </c>
      <c r="K65" s="219">
        <v>0</v>
      </c>
      <c r="L65" s="219">
        <v>0</v>
      </c>
      <c r="M65" s="219">
        <v>0</v>
      </c>
      <c r="N65" s="219">
        <v>0</v>
      </c>
      <c r="O65" s="219">
        <v>98.382564712342059</v>
      </c>
      <c r="P65" s="219">
        <v>1.6577594568043752</v>
      </c>
      <c r="Q65" s="219">
        <v>0</v>
      </c>
      <c r="R65" s="219">
        <v>0</v>
      </c>
      <c r="S65" s="219">
        <v>19.715884169999995</v>
      </c>
      <c r="T65" s="219">
        <v>0</v>
      </c>
      <c r="U65" s="219">
        <v>0</v>
      </c>
      <c r="V65" s="219">
        <v>0</v>
      </c>
      <c r="W65" s="219">
        <v>0</v>
      </c>
      <c r="X65" s="219">
        <v>0</v>
      </c>
      <c r="Y65" s="219">
        <v>0</v>
      </c>
      <c r="Z65" s="219">
        <v>0.107073</v>
      </c>
      <c r="AA65" s="219">
        <v>0</v>
      </c>
      <c r="AB65" s="219">
        <v>0</v>
      </c>
      <c r="AC65" s="219">
        <v>0</v>
      </c>
      <c r="AD65" s="219">
        <v>0</v>
      </c>
      <c r="AE65" s="219">
        <v>1.6963819</v>
      </c>
      <c r="AF65" s="219">
        <v>0</v>
      </c>
      <c r="AG65" s="219">
        <v>0</v>
      </c>
      <c r="AH65" s="219">
        <v>0</v>
      </c>
      <c r="AI65" s="219">
        <v>0</v>
      </c>
      <c r="AJ65" s="219">
        <v>0</v>
      </c>
      <c r="AK65" s="219">
        <v>0</v>
      </c>
      <c r="AL65" s="219">
        <v>0</v>
      </c>
      <c r="AM65" s="219">
        <v>3.3509772400000002</v>
      </c>
      <c r="AN65" s="219">
        <v>0</v>
      </c>
    </row>
    <row r="66" spans="2:41" s="89" customFormat="1" ht="17.100000000000001" customHeight="1">
      <c r="B66" s="77"/>
      <c r="C66" s="24" t="s">
        <v>78</v>
      </c>
      <c r="D66" s="219">
        <v>0</v>
      </c>
      <c r="E66" s="219">
        <v>0</v>
      </c>
      <c r="F66" s="219">
        <v>0</v>
      </c>
      <c r="G66" s="219">
        <v>0</v>
      </c>
      <c r="H66" s="219">
        <v>0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219">
        <v>0</v>
      </c>
      <c r="P66" s="219">
        <v>0</v>
      </c>
      <c r="Q66" s="219">
        <v>0</v>
      </c>
      <c r="R66" s="219">
        <v>0</v>
      </c>
      <c r="S66" s="219">
        <v>0</v>
      </c>
      <c r="T66" s="219">
        <v>0</v>
      </c>
      <c r="U66" s="219">
        <v>0</v>
      </c>
      <c r="V66" s="219">
        <v>0</v>
      </c>
      <c r="W66" s="219">
        <v>0</v>
      </c>
      <c r="X66" s="219">
        <v>0</v>
      </c>
      <c r="Y66" s="219">
        <v>0</v>
      </c>
      <c r="Z66" s="219">
        <v>0</v>
      </c>
      <c r="AA66" s="219">
        <v>0</v>
      </c>
      <c r="AB66" s="219">
        <v>0</v>
      </c>
      <c r="AC66" s="219">
        <v>0</v>
      </c>
      <c r="AD66" s="219"/>
      <c r="AE66" s="219">
        <v>0</v>
      </c>
      <c r="AF66" s="219">
        <v>0</v>
      </c>
      <c r="AG66" s="219">
        <v>0</v>
      </c>
      <c r="AH66" s="219">
        <v>0</v>
      </c>
      <c r="AI66" s="219">
        <v>0</v>
      </c>
      <c r="AJ66" s="219">
        <v>0</v>
      </c>
      <c r="AK66" s="219">
        <v>0</v>
      </c>
      <c r="AL66" s="219">
        <v>0</v>
      </c>
      <c r="AM66" s="219">
        <v>0</v>
      </c>
      <c r="AN66" s="219">
        <v>0</v>
      </c>
    </row>
    <row r="67" spans="2:41" s="89" customFormat="1" ht="17.100000000000001" customHeight="1">
      <c r="B67" s="77"/>
      <c r="C67" s="24" t="s">
        <v>64</v>
      </c>
      <c r="D67" s="219">
        <v>0</v>
      </c>
      <c r="E67" s="219">
        <v>0</v>
      </c>
      <c r="F67" s="219">
        <v>0</v>
      </c>
      <c r="G67" s="219">
        <v>0</v>
      </c>
      <c r="H67" s="219">
        <v>0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219">
        <v>0</v>
      </c>
      <c r="P67" s="219">
        <v>0</v>
      </c>
      <c r="Q67" s="219">
        <v>0</v>
      </c>
      <c r="R67" s="219">
        <v>0</v>
      </c>
      <c r="S67" s="219">
        <v>0</v>
      </c>
      <c r="T67" s="219">
        <v>0</v>
      </c>
      <c r="U67" s="219">
        <v>0</v>
      </c>
      <c r="V67" s="219">
        <v>0</v>
      </c>
      <c r="W67" s="219">
        <v>0</v>
      </c>
      <c r="X67" s="219">
        <v>0</v>
      </c>
      <c r="Y67" s="219">
        <v>0</v>
      </c>
      <c r="Z67" s="219">
        <v>0</v>
      </c>
      <c r="AA67" s="219">
        <v>0</v>
      </c>
      <c r="AB67" s="219">
        <v>0</v>
      </c>
      <c r="AC67" s="219">
        <v>0</v>
      </c>
      <c r="AD67" s="219"/>
      <c r="AE67" s="219">
        <v>0</v>
      </c>
      <c r="AF67" s="219">
        <v>0</v>
      </c>
      <c r="AG67" s="219">
        <v>0</v>
      </c>
      <c r="AH67" s="219">
        <v>0</v>
      </c>
      <c r="AI67" s="219">
        <v>0</v>
      </c>
      <c r="AJ67" s="219">
        <v>0</v>
      </c>
      <c r="AK67" s="219">
        <v>0</v>
      </c>
      <c r="AL67" s="219">
        <v>0</v>
      </c>
      <c r="AM67" s="219">
        <v>0</v>
      </c>
      <c r="AN67" s="219">
        <v>0</v>
      </c>
    </row>
    <row r="68" spans="2:41" s="89" customFormat="1" ht="17.100000000000001" customHeight="1">
      <c r="B68" s="77"/>
      <c r="C68" s="24" t="s">
        <v>42</v>
      </c>
      <c r="D68" s="219">
        <v>0</v>
      </c>
      <c r="E68" s="219">
        <v>0</v>
      </c>
      <c r="F68" s="219">
        <v>0</v>
      </c>
      <c r="G68" s="219">
        <v>0</v>
      </c>
      <c r="H68" s="219">
        <v>0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219">
        <v>0</v>
      </c>
      <c r="P68" s="219">
        <v>0</v>
      </c>
      <c r="Q68" s="219">
        <v>0</v>
      </c>
      <c r="R68" s="219">
        <v>0</v>
      </c>
      <c r="S68" s="219">
        <v>0</v>
      </c>
      <c r="T68" s="219">
        <v>0</v>
      </c>
      <c r="U68" s="219">
        <v>0</v>
      </c>
      <c r="V68" s="219">
        <v>0</v>
      </c>
      <c r="W68" s="219">
        <v>0</v>
      </c>
      <c r="X68" s="219">
        <v>0</v>
      </c>
      <c r="Y68" s="219">
        <v>0</v>
      </c>
      <c r="Z68" s="219">
        <v>1.700368E-2</v>
      </c>
      <c r="AA68" s="219">
        <v>0</v>
      </c>
      <c r="AB68" s="219">
        <v>0</v>
      </c>
      <c r="AC68" s="219">
        <v>0</v>
      </c>
      <c r="AD68" s="219"/>
      <c r="AE68" s="219">
        <v>0</v>
      </c>
      <c r="AF68" s="219">
        <v>0</v>
      </c>
      <c r="AG68" s="219">
        <v>0</v>
      </c>
      <c r="AH68" s="219">
        <v>0</v>
      </c>
      <c r="AI68" s="219">
        <v>0</v>
      </c>
      <c r="AJ68" s="219">
        <v>0</v>
      </c>
      <c r="AK68" s="219">
        <v>0</v>
      </c>
      <c r="AL68" s="219">
        <v>0</v>
      </c>
      <c r="AM68" s="219">
        <v>0</v>
      </c>
      <c r="AN68" s="219">
        <v>0</v>
      </c>
    </row>
    <row r="69" spans="2:41" s="89" customFormat="1" ht="16.5" customHeight="1">
      <c r="B69" s="77"/>
      <c r="C69" s="24" t="s">
        <v>68</v>
      </c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>
        <v>0</v>
      </c>
    </row>
    <row r="70" spans="2:41" s="91" customFormat="1" ht="24.95" customHeight="1">
      <c r="B70" s="78"/>
      <c r="C70" s="27" t="s">
        <v>11</v>
      </c>
      <c r="D70" s="220">
        <v>0</v>
      </c>
      <c r="E70" s="220">
        <v>0</v>
      </c>
      <c r="F70" s="220">
        <v>0</v>
      </c>
      <c r="G70" s="220">
        <v>0</v>
      </c>
      <c r="H70" s="220">
        <v>0</v>
      </c>
      <c r="I70" s="220">
        <v>0</v>
      </c>
      <c r="J70" s="220">
        <v>0</v>
      </c>
      <c r="K70" s="220">
        <v>0</v>
      </c>
      <c r="L70" s="220">
        <v>0</v>
      </c>
      <c r="M70" s="220">
        <v>15.66334</v>
      </c>
      <c r="N70" s="220">
        <v>0</v>
      </c>
      <c r="O70" s="220">
        <v>0.31029600000000002</v>
      </c>
      <c r="P70" s="220">
        <v>0.44762200000000002</v>
      </c>
      <c r="Q70" s="220">
        <v>0</v>
      </c>
      <c r="R70" s="220">
        <v>0</v>
      </c>
      <c r="S70" s="220">
        <v>0.13653383999999999</v>
      </c>
      <c r="T70" s="220">
        <v>0</v>
      </c>
      <c r="U70" s="220">
        <v>0</v>
      </c>
      <c r="V70" s="220">
        <v>0</v>
      </c>
      <c r="W70" s="220">
        <v>0</v>
      </c>
      <c r="X70" s="220">
        <v>0</v>
      </c>
      <c r="Y70" s="220">
        <v>0</v>
      </c>
      <c r="Z70" s="220">
        <v>8.3052510000000002</v>
      </c>
      <c r="AA70" s="220">
        <v>0</v>
      </c>
      <c r="AB70" s="220">
        <v>0</v>
      </c>
      <c r="AC70" s="220">
        <v>0</v>
      </c>
      <c r="AD70" s="220"/>
      <c r="AE70" s="220">
        <v>1.05724811</v>
      </c>
      <c r="AF70" s="220">
        <v>0</v>
      </c>
      <c r="AG70" s="220">
        <v>0</v>
      </c>
      <c r="AH70" s="220">
        <v>0</v>
      </c>
      <c r="AI70" s="220">
        <v>0</v>
      </c>
      <c r="AJ70" s="220">
        <v>0</v>
      </c>
      <c r="AK70" s="220">
        <v>0</v>
      </c>
      <c r="AL70" s="220">
        <v>0</v>
      </c>
      <c r="AM70" s="220">
        <v>0</v>
      </c>
      <c r="AN70" s="220">
        <v>0</v>
      </c>
    </row>
    <row r="71" spans="2:41" s="92" customFormat="1" ht="17.100000000000001" customHeight="1">
      <c r="B71" s="80"/>
      <c r="C71" s="24" t="s">
        <v>46</v>
      </c>
      <c r="D71" s="219">
        <v>0</v>
      </c>
      <c r="E71" s="219">
        <v>0</v>
      </c>
      <c r="F71" s="219">
        <v>0</v>
      </c>
      <c r="G71" s="219">
        <v>0</v>
      </c>
      <c r="H71" s="219">
        <v>0</v>
      </c>
      <c r="I71" s="219">
        <v>0</v>
      </c>
      <c r="J71" s="219">
        <v>0</v>
      </c>
      <c r="K71" s="219">
        <v>0</v>
      </c>
      <c r="L71" s="219">
        <v>0</v>
      </c>
      <c r="M71" s="219">
        <v>15.66334</v>
      </c>
      <c r="N71" s="219">
        <v>0</v>
      </c>
      <c r="O71" s="219">
        <v>0.31029600000000002</v>
      </c>
      <c r="P71" s="219">
        <v>0.44762200000000002</v>
      </c>
      <c r="Q71" s="219">
        <v>0</v>
      </c>
      <c r="R71" s="219">
        <v>0</v>
      </c>
      <c r="S71" s="219">
        <v>0.13653383999999999</v>
      </c>
      <c r="T71" s="219">
        <v>0</v>
      </c>
      <c r="U71" s="219">
        <v>0</v>
      </c>
      <c r="V71" s="219">
        <v>0</v>
      </c>
      <c r="W71" s="219">
        <v>0</v>
      </c>
      <c r="X71" s="219">
        <v>0</v>
      </c>
      <c r="Y71" s="219">
        <v>0</v>
      </c>
      <c r="Z71" s="219">
        <v>8.3052510000000002</v>
      </c>
      <c r="AA71" s="219">
        <v>0</v>
      </c>
      <c r="AB71" s="219">
        <v>0</v>
      </c>
      <c r="AC71" s="219">
        <v>0</v>
      </c>
      <c r="AD71" s="219"/>
      <c r="AE71" s="219">
        <v>1.05724811</v>
      </c>
      <c r="AF71" s="219">
        <v>0</v>
      </c>
      <c r="AG71" s="219">
        <v>0</v>
      </c>
      <c r="AH71" s="219">
        <v>0</v>
      </c>
      <c r="AI71" s="219">
        <v>0</v>
      </c>
      <c r="AJ71" s="219">
        <v>0</v>
      </c>
      <c r="AK71" s="219">
        <v>0</v>
      </c>
      <c r="AL71" s="219">
        <v>0</v>
      </c>
      <c r="AM71" s="219">
        <v>0</v>
      </c>
      <c r="AN71" s="219">
        <v>0</v>
      </c>
    </row>
    <row r="72" spans="2:41" s="89" customFormat="1" ht="17.100000000000001" customHeight="1">
      <c r="B72" s="77"/>
      <c r="C72" s="24" t="s">
        <v>47</v>
      </c>
      <c r="D72" s="219">
        <v>0</v>
      </c>
      <c r="E72" s="219">
        <v>0</v>
      </c>
      <c r="F72" s="219">
        <v>0</v>
      </c>
      <c r="G72" s="219">
        <v>0</v>
      </c>
      <c r="H72" s="219">
        <v>0</v>
      </c>
      <c r="I72" s="219">
        <v>0</v>
      </c>
      <c r="J72" s="219">
        <v>0</v>
      </c>
      <c r="K72" s="219">
        <v>0</v>
      </c>
      <c r="L72" s="219">
        <v>0</v>
      </c>
      <c r="M72" s="219">
        <v>0</v>
      </c>
      <c r="N72" s="219">
        <v>0</v>
      </c>
      <c r="O72" s="219">
        <v>0</v>
      </c>
      <c r="P72" s="219">
        <v>0</v>
      </c>
      <c r="Q72" s="219">
        <v>0</v>
      </c>
      <c r="R72" s="219">
        <v>0</v>
      </c>
      <c r="S72" s="219">
        <v>0</v>
      </c>
      <c r="T72" s="219">
        <v>0</v>
      </c>
      <c r="U72" s="219">
        <v>0</v>
      </c>
      <c r="V72" s="219">
        <v>0</v>
      </c>
      <c r="W72" s="219">
        <v>0</v>
      </c>
      <c r="X72" s="219">
        <v>0</v>
      </c>
      <c r="Y72" s="219">
        <v>0</v>
      </c>
      <c r="Z72" s="219">
        <v>0</v>
      </c>
      <c r="AA72" s="219">
        <v>0</v>
      </c>
      <c r="AB72" s="219">
        <v>0</v>
      </c>
      <c r="AC72" s="219">
        <v>0</v>
      </c>
      <c r="AD72" s="219"/>
      <c r="AE72" s="219">
        <v>0</v>
      </c>
      <c r="AF72" s="219">
        <v>0</v>
      </c>
      <c r="AG72" s="219">
        <v>0</v>
      </c>
      <c r="AH72" s="219">
        <v>0</v>
      </c>
      <c r="AI72" s="219">
        <v>0</v>
      </c>
      <c r="AJ72" s="219">
        <v>0</v>
      </c>
      <c r="AK72" s="219">
        <v>0</v>
      </c>
      <c r="AL72" s="219">
        <v>0</v>
      </c>
      <c r="AM72" s="219">
        <v>0</v>
      </c>
      <c r="AN72" s="219">
        <v>0</v>
      </c>
    </row>
    <row r="73" spans="2:41" s="91" customFormat="1" ht="30" customHeight="1">
      <c r="B73" s="81"/>
      <c r="C73" s="27" t="s">
        <v>45</v>
      </c>
      <c r="D73" s="220">
        <f t="shared" ref="D73:L73" si="6">+SUM(D70,D61,D58)</f>
        <v>0</v>
      </c>
      <c r="E73" s="220">
        <f t="shared" ref="E73" si="7">+SUM(E70,E61,E58)</f>
        <v>0</v>
      </c>
      <c r="F73" s="220">
        <f t="shared" si="6"/>
        <v>0</v>
      </c>
      <c r="G73" s="220">
        <f t="shared" si="6"/>
        <v>2.2527332599999994</v>
      </c>
      <c r="H73" s="220">
        <f t="shared" si="6"/>
        <v>0</v>
      </c>
      <c r="I73" s="220">
        <f t="shared" si="6"/>
        <v>0</v>
      </c>
      <c r="J73" s="220">
        <f t="shared" si="6"/>
        <v>2.507071929706588</v>
      </c>
      <c r="K73" s="220">
        <f t="shared" si="6"/>
        <v>0</v>
      </c>
      <c r="L73" s="220">
        <f t="shared" si="6"/>
        <v>0</v>
      </c>
      <c r="M73" s="220">
        <f t="shared" ref="M73:AN73" si="8">+SUM(M70,M61,M58)</f>
        <v>20.352952999999999</v>
      </c>
      <c r="N73" s="220">
        <f t="shared" si="8"/>
        <v>0</v>
      </c>
      <c r="O73" s="220">
        <f t="shared" si="8"/>
        <v>3000.8062601330093</v>
      </c>
      <c r="P73" s="220">
        <f t="shared" si="8"/>
        <v>180.56424465408432</v>
      </c>
      <c r="Q73" s="220">
        <f t="shared" si="8"/>
        <v>4.3873758769865292</v>
      </c>
      <c r="R73" s="220">
        <f t="shared" si="8"/>
        <v>0</v>
      </c>
      <c r="S73" s="220">
        <f t="shared" si="8"/>
        <v>202.28061085248206</v>
      </c>
      <c r="T73" s="220">
        <f t="shared" si="8"/>
        <v>0</v>
      </c>
      <c r="U73" s="220">
        <f t="shared" si="8"/>
        <v>1.2393187299999999</v>
      </c>
      <c r="V73" s="220">
        <f t="shared" si="8"/>
        <v>0</v>
      </c>
      <c r="W73" s="220">
        <f t="shared" si="8"/>
        <v>0</v>
      </c>
      <c r="X73" s="220">
        <f t="shared" si="8"/>
        <v>9.8762000000000003E-2</v>
      </c>
      <c r="Y73" s="220">
        <f t="shared" si="8"/>
        <v>0</v>
      </c>
      <c r="Z73" s="220">
        <f t="shared" si="8"/>
        <v>13.559327679999999</v>
      </c>
      <c r="AA73" s="220">
        <f t="shared" si="8"/>
        <v>0.345939</v>
      </c>
      <c r="AB73" s="220">
        <f t="shared" si="8"/>
        <v>0</v>
      </c>
      <c r="AC73" s="220">
        <f t="shared" si="8"/>
        <v>0</v>
      </c>
      <c r="AD73" s="220">
        <f t="shared" si="8"/>
        <v>0</v>
      </c>
      <c r="AE73" s="220">
        <f t="shared" si="8"/>
        <v>398.7130480165581</v>
      </c>
      <c r="AF73" s="220">
        <f t="shared" si="8"/>
        <v>0</v>
      </c>
      <c r="AG73" s="220">
        <f t="shared" si="8"/>
        <v>0</v>
      </c>
      <c r="AH73" s="220">
        <f t="shared" si="8"/>
        <v>0</v>
      </c>
      <c r="AI73" s="220">
        <f t="shared" si="8"/>
        <v>0</v>
      </c>
      <c r="AJ73" s="220">
        <f t="shared" si="8"/>
        <v>0</v>
      </c>
      <c r="AK73" s="220">
        <f t="shared" si="8"/>
        <v>0</v>
      </c>
      <c r="AL73" s="220">
        <f t="shared" si="8"/>
        <v>0</v>
      </c>
      <c r="AM73" s="220">
        <f t="shared" si="8"/>
        <v>7.4690439093631706</v>
      </c>
      <c r="AN73" s="220">
        <f t="shared" si="8"/>
        <v>28.249795878551918</v>
      </c>
      <c r="AO73" s="146"/>
    </row>
    <row r="74" spans="2:41" s="92" customFormat="1" ht="17.100000000000001" customHeight="1">
      <c r="B74" s="80"/>
      <c r="C74" s="28" t="s">
        <v>91</v>
      </c>
      <c r="D74" s="221">
        <v>0</v>
      </c>
      <c r="E74" s="221">
        <v>0</v>
      </c>
      <c r="F74" s="221">
        <v>0</v>
      </c>
      <c r="G74" s="221">
        <v>0</v>
      </c>
      <c r="H74" s="221">
        <v>0</v>
      </c>
      <c r="I74" s="221">
        <v>0</v>
      </c>
      <c r="J74" s="221">
        <v>0</v>
      </c>
      <c r="K74" s="221">
        <v>0</v>
      </c>
      <c r="L74" s="221">
        <v>0</v>
      </c>
      <c r="M74" s="221">
        <v>0</v>
      </c>
      <c r="N74" s="221">
        <v>0</v>
      </c>
      <c r="O74" s="221">
        <v>0</v>
      </c>
      <c r="P74" s="221">
        <v>0</v>
      </c>
      <c r="Q74" s="221">
        <v>0</v>
      </c>
      <c r="R74" s="221">
        <v>0</v>
      </c>
      <c r="S74" s="221">
        <v>0</v>
      </c>
      <c r="T74" s="221">
        <v>0</v>
      </c>
      <c r="U74" s="221">
        <v>0</v>
      </c>
      <c r="V74" s="221">
        <v>0</v>
      </c>
      <c r="W74" s="221">
        <v>0</v>
      </c>
      <c r="X74" s="221">
        <v>0</v>
      </c>
      <c r="Y74" s="221">
        <v>0</v>
      </c>
      <c r="Z74" s="221">
        <v>0</v>
      </c>
      <c r="AA74" s="221">
        <v>0</v>
      </c>
      <c r="AB74" s="221">
        <v>0</v>
      </c>
      <c r="AC74" s="221">
        <v>0</v>
      </c>
      <c r="AD74" s="221"/>
      <c r="AE74" s="221">
        <v>0</v>
      </c>
      <c r="AF74" s="221">
        <v>0</v>
      </c>
      <c r="AG74" s="221">
        <v>0</v>
      </c>
      <c r="AH74" s="221">
        <v>0</v>
      </c>
      <c r="AI74" s="221">
        <v>0</v>
      </c>
      <c r="AJ74" s="221">
        <v>0</v>
      </c>
      <c r="AK74" s="221">
        <v>0</v>
      </c>
      <c r="AL74" s="221">
        <v>0</v>
      </c>
      <c r="AM74" s="221">
        <v>0</v>
      </c>
      <c r="AN74" s="221">
        <v>0</v>
      </c>
      <c r="AO74" s="148"/>
    </row>
    <row r="75" spans="2:41" s="92" customFormat="1" ht="17.100000000000001" customHeight="1">
      <c r="B75" s="80"/>
      <c r="C75" s="28" t="s">
        <v>92</v>
      </c>
      <c r="D75" s="221">
        <v>0</v>
      </c>
      <c r="E75" s="221">
        <v>0</v>
      </c>
      <c r="F75" s="221">
        <v>0</v>
      </c>
      <c r="G75" s="221">
        <v>0</v>
      </c>
      <c r="H75" s="221">
        <v>0</v>
      </c>
      <c r="I75" s="221">
        <v>0</v>
      </c>
      <c r="J75" s="221">
        <v>0</v>
      </c>
      <c r="K75" s="221">
        <v>0</v>
      </c>
      <c r="L75" s="221">
        <v>0</v>
      </c>
      <c r="M75" s="221">
        <v>0</v>
      </c>
      <c r="N75" s="221">
        <v>0</v>
      </c>
      <c r="O75" s="221">
        <v>0</v>
      </c>
      <c r="P75" s="221">
        <v>0</v>
      </c>
      <c r="Q75" s="221">
        <v>0</v>
      </c>
      <c r="R75" s="221">
        <v>0</v>
      </c>
      <c r="S75" s="221">
        <v>0</v>
      </c>
      <c r="T75" s="221">
        <v>0</v>
      </c>
      <c r="U75" s="221">
        <v>0</v>
      </c>
      <c r="V75" s="221">
        <v>0</v>
      </c>
      <c r="W75" s="221">
        <v>0</v>
      </c>
      <c r="X75" s="221">
        <v>0</v>
      </c>
      <c r="Y75" s="221">
        <v>0</v>
      </c>
      <c r="Z75" s="221">
        <v>0</v>
      </c>
      <c r="AA75" s="221">
        <v>0</v>
      </c>
      <c r="AB75" s="221">
        <v>0</v>
      </c>
      <c r="AC75" s="221">
        <v>0</v>
      </c>
      <c r="AD75" s="221"/>
      <c r="AE75" s="221">
        <v>0</v>
      </c>
      <c r="AF75" s="221">
        <v>0</v>
      </c>
      <c r="AG75" s="221">
        <v>0</v>
      </c>
      <c r="AH75" s="221">
        <v>0</v>
      </c>
      <c r="AI75" s="221">
        <v>0</v>
      </c>
      <c r="AJ75" s="221">
        <v>0</v>
      </c>
      <c r="AK75" s="221">
        <v>0</v>
      </c>
      <c r="AL75" s="221">
        <v>0</v>
      </c>
      <c r="AM75" s="221">
        <v>0</v>
      </c>
      <c r="AN75" s="221">
        <v>0</v>
      </c>
      <c r="AO75" s="148"/>
    </row>
    <row r="76" spans="2:41" s="92" customFormat="1" ht="17.100000000000001" customHeight="1">
      <c r="B76" s="80"/>
      <c r="C76" s="28" t="s">
        <v>73</v>
      </c>
      <c r="D76" s="221">
        <v>0</v>
      </c>
      <c r="E76" s="221">
        <v>0</v>
      </c>
      <c r="F76" s="221">
        <v>0</v>
      </c>
      <c r="G76" s="221">
        <v>0</v>
      </c>
      <c r="H76" s="221">
        <v>0</v>
      </c>
      <c r="I76" s="221">
        <v>0</v>
      </c>
      <c r="J76" s="221">
        <v>0</v>
      </c>
      <c r="K76" s="221">
        <v>0</v>
      </c>
      <c r="L76" s="221">
        <v>0</v>
      </c>
      <c r="M76" s="221">
        <v>0</v>
      </c>
      <c r="N76" s="221">
        <v>0</v>
      </c>
      <c r="O76" s="221">
        <v>0</v>
      </c>
      <c r="P76" s="221">
        <v>0</v>
      </c>
      <c r="Q76" s="221">
        <v>0</v>
      </c>
      <c r="R76" s="221">
        <v>0</v>
      </c>
      <c r="S76" s="221">
        <v>0</v>
      </c>
      <c r="T76" s="221">
        <v>0</v>
      </c>
      <c r="U76" s="221">
        <v>0</v>
      </c>
      <c r="V76" s="221">
        <v>0</v>
      </c>
      <c r="W76" s="221">
        <v>0</v>
      </c>
      <c r="X76" s="221">
        <v>0</v>
      </c>
      <c r="Y76" s="221">
        <v>0</v>
      </c>
      <c r="Z76" s="221">
        <v>0</v>
      </c>
      <c r="AA76" s="221">
        <v>0</v>
      </c>
      <c r="AB76" s="221">
        <v>0</v>
      </c>
      <c r="AC76" s="221">
        <v>0</v>
      </c>
      <c r="AD76" s="221"/>
      <c r="AE76" s="221">
        <v>0</v>
      </c>
      <c r="AF76" s="221">
        <v>0</v>
      </c>
      <c r="AG76" s="221">
        <v>0</v>
      </c>
      <c r="AH76" s="221">
        <v>0</v>
      </c>
      <c r="AI76" s="221">
        <v>0</v>
      </c>
      <c r="AJ76" s="221">
        <v>0</v>
      </c>
      <c r="AK76" s="221">
        <v>0</v>
      </c>
      <c r="AL76" s="221">
        <v>0</v>
      </c>
      <c r="AM76" s="221">
        <v>0</v>
      </c>
      <c r="AN76" s="221">
        <v>0</v>
      </c>
      <c r="AO76" s="148"/>
    </row>
    <row r="77" spans="2:41" s="89" customFormat="1" ht="24.95" customHeight="1">
      <c r="B77" s="75"/>
      <c r="C77" s="31" t="s">
        <v>49</v>
      </c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147"/>
    </row>
    <row r="78" spans="2:41" s="89" customFormat="1" ht="17.100000000000001" customHeight="1">
      <c r="B78" s="77"/>
      <c r="C78" s="84" t="s">
        <v>95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  <c r="O78" s="219">
        <v>916.19156517342094</v>
      </c>
      <c r="P78" s="219">
        <v>94.505183000000002</v>
      </c>
      <c r="Q78" s="219">
        <v>0</v>
      </c>
      <c r="R78" s="219">
        <v>0</v>
      </c>
      <c r="S78" s="219">
        <v>23.053755940642034</v>
      </c>
      <c r="T78" s="219">
        <v>0</v>
      </c>
      <c r="U78" s="219">
        <v>0</v>
      </c>
      <c r="V78" s="219">
        <v>0</v>
      </c>
      <c r="W78" s="219">
        <v>0</v>
      </c>
      <c r="X78" s="219">
        <v>9.8762000000000003E-2</v>
      </c>
      <c r="Y78" s="219">
        <v>0</v>
      </c>
      <c r="Z78" s="219">
        <v>0.33472099999999999</v>
      </c>
      <c r="AA78" s="219">
        <v>0</v>
      </c>
      <c r="AB78" s="219">
        <v>0</v>
      </c>
      <c r="AC78" s="219">
        <v>0</v>
      </c>
      <c r="AD78" s="219"/>
      <c r="AE78" s="219">
        <v>101.38443821122443</v>
      </c>
      <c r="AF78" s="219">
        <v>0</v>
      </c>
      <c r="AG78" s="219">
        <v>0</v>
      </c>
      <c r="AH78" s="219">
        <v>0</v>
      </c>
      <c r="AI78" s="219">
        <v>0</v>
      </c>
      <c r="AJ78" s="219">
        <v>0</v>
      </c>
      <c r="AK78" s="219">
        <v>0</v>
      </c>
      <c r="AL78" s="219">
        <v>0</v>
      </c>
      <c r="AM78" s="219">
        <v>0</v>
      </c>
      <c r="AN78" s="219">
        <v>5.7292000000000003E-2</v>
      </c>
      <c r="AO78" s="147"/>
    </row>
    <row r="79" spans="2:41" s="89" customFormat="1" ht="17.100000000000001" customHeight="1">
      <c r="B79" s="77"/>
      <c r="C79" s="84" t="s">
        <v>96</v>
      </c>
      <c r="D79" s="219">
        <v>0</v>
      </c>
      <c r="E79" s="219">
        <v>0</v>
      </c>
      <c r="F79" s="219">
        <v>0</v>
      </c>
      <c r="G79" s="219">
        <v>0.72620745999999992</v>
      </c>
      <c r="H79" s="219">
        <v>0</v>
      </c>
      <c r="I79" s="219">
        <v>0</v>
      </c>
      <c r="J79" s="219">
        <v>0</v>
      </c>
      <c r="K79" s="219">
        <v>0</v>
      </c>
      <c r="L79" s="219">
        <v>0</v>
      </c>
      <c r="M79" s="219">
        <v>11.401686</v>
      </c>
      <c r="N79" s="219">
        <v>0</v>
      </c>
      <c r="O79" s="219">
        <v>958.73000691358686</v>
      </c>
      <c r="P79" s="219">
        <v>30.093484740000001</v>
      </c>
      <c r="Q79" s="219">
        <v>0</v>
      </c>
      <c r="R79" s="219">
        <v>0</v>
      </c>
      <c r="S79" s="219">
        <v>81.947288150000006</v>
      </c>
      <c r="T79" s="219">
        <v>0</v>
      </c>
      <c r="U79" s="219">
        <v>0.39658015000000002</v>
      </c>
      <c r="V79" s="219">
        <v>0</v>
      </c>
      <c r="W79" s="219">
        <v>0</v>
      </c>
      <c r="X79" s="219">
        <v>0</v>
      </c>
      <c r="Y79" s="219">
        <v>0</v>
      </c>
      <c r="Z79" s="219">
        <v>0.51908467999999997</v>
      </c>
      <c r="AA79" s="219">
        <v>0.345939</v>
      </c>
      <c r="AB79" s="219">
        <v>0</v>
      </c>
      <c r="AC79" s="219">
        <v>0</v>
      </c>
      <c r="AD79" s="219"/>
      <c r="AE79" s="219">
        <v>259.56150048729035</v>
      </c>
      <c r="AF79" s="219">
        <v>0</v>
      </c>
      <c r="AG79" s="219">
        <v>0</v>
      </c>
      <c r="AH79" s="219">
        <v>0</v>
      </c>
      <c r="AI79" s="219">
        <v>0</v>
      </c>
      <c r="AJ79" s="219">
        <v>0</v>
      </c>
      <c r="AK79" s="219">
        <v>0</v>
      </c>
      <c r="AL79" s="219">
        <v>0</v>
      </c>
      <c r="AM79" s="219">
        <v>4.1180666693631709</v>
      </c>
      <c r="AN79" s="219">
        <v>17.032638988551927</v>
      </c>
      <c r="AO79" s="147"/>
    </row>
    <row r="80" spans="2:41" s="89" customFormat="1" ht="17.100000000000001" customHeight="1">
      <c r="B80" s="77"/>
      <c r="C80" s="24" t="s">
        <v>88</v>
      </c>
      <c r="D80" s="219">
        <v>0</v>
      </c>
      <c r="E80" s="219">
        <v>0</v>
      </c>
      <c r="F80" s="219">
        <v>0</v>
      </c>
      <c r="G80" s="219">
        <v>1.1879337999999999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  <c r="O80" s="219">
        <v>675.29129943502619</v>
      </c>
      <c r="P80" s="219">
        <v>19.759849514084316</v>
      </c>
      <c r="Q80" s="219">
        <v>1.880303947279941</v>
      </c>
      <c r="R80" s="219">
        <v>0</v>
      </c>
      <c r="S80" s="219">
        <v>66.180764781375984</v>
      </c>
      <c r="T80" s="219">
        <v>0</v>
      </c>
      <c r="U80" s="219">
        <v>0.84273858000000001</v>
      </c>
      <c r="V80" s="219">
        <v>0</v>
      </c>
      <c r="W80" s="219">
        <v>0</v>
      </c>
      <c r="X80" s="219">
        <v>0</v>
      </c>
      <c r="Y80" s="219">
        <v>0</v>
      </c>
      <c r="Z80" s="219">
        <v>7.1330179999999999</v>
      </c>
      <c r="AA80" s="219">
        <v>0</v>
      </c>
      <c r="AB80" s="219">
        <v>0</v>
      </c>
      <c r="AC80" s="219">
        <v>0</v>
      </c>
      <c r="AD80" s="219"/>
      <c r="AE80" s="219">
        <v>2.5662333999999998</v>
      </c>
      <c r="AF80" s="219">
        <v>0</v>
      </c>
      <c r="AG80" s="219">
        <v>0</v>
      </c>
      <c r="AH80" s="219">
        <v>0</v>
      </c>
      <c r="AI80" s="219">
        <v>0</v>
      </c>
      <c r="AJ80" s="219">
        <v>0</v>
      </c>
      <c r="AK80" s="219">
        <v>0</v>
      </c>
      <c r="AL80" s="219">
        <v>0</v>
      </c>
      <c r="AM80" s="219">
        <v>2.1140433400000003</v>
      </c>
      <c r="AN80" s="219">
        <v>5.4780721600000026</v>
      </c>
      <c r="AO80" s="147"/>
    </row>
    <row r="81" spans="2:41" s="89" customFormat="1" ht="17.100000000000001" customHeight="1">
      <c r="B81" s="77"/>
      <c r="C81" s="24" t="s">
        <v>89</v>
      </c>
      <c r="D81" s="219">
        <v>0</v>
      </c>
      <c r="E81" s="219">
        <v>0</v>
      </c>
      <c r="F81" s="219">
        <v>0</v>
      </c>
      <c r="G81" s="219">
        <v>0.338592</v>
      </c>
      <c r="H81" s="219">
        <v>0</v>
      </c>
      <c r="I81" s="219">
        <v>0</v>
      </c>
      <c r="J81" s="219">
        <v>2.507071929706588</v>
      </c>
      <c r="K81" s="219">
        <v>0</v>
      </c>
      <c r="L81" s="219">
        <v>0</v>
      </c>
      <c r="M81" s="219">
        <v>4.7100469999999994</v>
      </c>
      <c r="N81" s="219">
        <v>0</v>
      </c>
      <c r="O81" s="219">
        <v>228.88492752000002</v>
      </c>
      <c r="P81" s="219">
        <v>36.205727400000001</v>
      </c>
      <c r="Q81" s="219">
        <v>2.507071929706588</v>
      </c>
      <c r="R81" s="219">
        <v>0</v>
      </c>
      <c r="S81" s="219">
        <v>8.1171668399999994</v>
      </c>
      <c r="T81" s="219">
        <v>0</v>
      </c>
      <c r="U81" s="219">
        <v>0</v>
      </c>
      <c r="V81" s="219">
        <v>0</v>
      </c>
      <c r="W81" s="219">
        <v>0</v>
      </c>
      <c r="X81" s="219">
        <v>0</v>
      </c>
      <c r="Y81" s="219">
        <v>0</v>
      </c>
      <c r="Z81" s="219">
        <v>4.5485999999999999E-2</v>
      </c>
      <c r="AA81" s="219">
        <v>0</v>
      </c>
      <c r="AB81" s="219">
        <v>0</v>
      </c>
      <c r="AC81" s="219">
        <v>0</v>
      </c>
      <c r="AD81" s="219"/>
      <c r="AE81" s="219">
        <v>23.549433719382826</v>
      </c>
      <c r="AF81" s="219">
        <v>0</v>
      </c>
      <c r="AG81" s="219">
        <v>0</v>
      </c>
      <c r="AH81" s="219">
        <v>0</v>
      </c>
      <c r="AI81" s="219">
        <v>0</v>
      </c>
      <c r="AJ81" s="219">
        <v>0</v>
      </c>
      <c r="AK81" s="219">
        <v>0</v>
      </c>
      <c r="AL81" s="219">
        <v>0</v>
      </c>
      <c r="AM81" s="219">
        <v>1.2369338999999999</v>
      </c>
      <c r="AN81" s="219">
        <v>5.0199999999999996</v>
      </c>
      <c r="AO81" s="147"/>
    </row>
    <row r="82" spans="2:41" s="89" customFormat="1" ht="17.100000000000001" customHeight="1">
      <c r="B82" s="77"/>
      <c r="C82" s="24" t="s">
        <v>90</v>
      </c>
      <c r="D82" s="219">
        <v>0</v>
      </c>
      <c r="E82" s="219">
        <v>0</v>
      </c>
      <c r="F82" s="219">
        <v>0</v>
      </c>
      <c r="G82" s="219">
        <v>0</v>
      </c>
      <c r="H82" s="219">
        <v>0</v>
      </c>
      <c r="I82" s="219">
        <v>0</v>
      </c>
      <c r="J82" s="219">
        <v>0</v>
      </c>
      <c r="K82" s="219">
        <v>0</v>
      </c>
      <c r="L82" s="219">
        <v>0</v>
      </c>
      <c r="M82" s="219">
        <v>1.0593919999999999</v>
      </c>
      <c r="N82" s="219">
        <v>0</v>
      </c>
      <c r="O82" s="219">
        <v>102.29856699999999</v>
      </c>
      <c r="P82" s="219">
        <v>0</v>
      </c>
      <c r="Q82" s="219">
        <v>0</v>
      </c>
      <c r="R82" s="219">
        <v>0</v>
      </c>
      <c r="S82" s="219">
        <v>22.98163514046405</v>
      </c>
      <c r="T82" s="219">
        <v>0</v>
      </c>
      <c r="U82" s="219">
        <v>0</v>
      </c>
      <c r="V82" s="219">
        <v>0</v>
      </c>
      <c r="W82" s="219">
        <v>0</v>
      </c>
      <c r="X82" s="219">
        <v>0</v>
      </c>
      <c r="Y82" s="219">
        <v>0</v>
      </c>
      <c r="Z82" s="219">
        <v>1.58121</v>
      </c>
      <c r="AA82" s="219">
        <v>0</v>
      </c>
      <c r="AB82" s="219">
        <v>0</v>
      </c>
      <c r="AC82" s="219">
        <v>0</v>
      </c>
      <c r="AD82" s="219"/>
      <c r="AE82" s="219">
        <v>2.0575998186603739</v>
      </c>
      <c r="AF82" s="219">
        <v>0</v>
      </c>
      <c r="AG82" s="219">
        <v>0</v>
      </c>
      <c r="AH82" s="219">
        <v>0</v>
      </c>
      <c r="AI82" s="219">
        <v>0</v>
      </c>
      <c r="AJ82" s="219">
        <v>0</v>
      </c>
      <c r="AK82" s="219">
        <v>0</v>
      </c>
      <c r="AL82" s="219">
        <v>0</v>
      </c>
      <c r="AM82" s="219">
        <v>0</v>
      </c>
      <c r="AN82" s="219">
        <v>0.66179272999999994</v>
      </c>
      <c r="AO82" s="147"/>
    </row>
    <row r="83" spans="2:41" s="89" customFormat="1" ht="17.100000000000001" customHeight="1">
      <c r="B83" s="75"/>
      <c r="C83" s="24" t="s">
        <v>87</v>
      </c>
      <c r="D83" s="219">
        <v>0</v>
      </c>
      <c r="E83" s="219">
        <v>0</v>
      </c>
      <c r="F83" s="219">
        <v>0</v>
      </c>
      <c r="G83" s="219">
        <v>0</v>
      </c>
      <c r="H83" s="219">
        <v>0</v>
      </c>
      <c r="I83" s="219">
        <v>0</v>
      </c>
      <c r="J83" s="219">
        <v>0</v>
      </c>
      <c r="K83" s="219">
        <v>0</v>
      </c>
      <c r="L83" s="219">
        <v>0</v>
      </c>
      <c r="M83" s="219">
        <v>3.1818279999999999</v>
      </c>
      <c r="N83" s="219">
        <v>0</v>
      </c>
      <c r="O83" s="219">
        <v>119.40989409097538</v>
      </c>
      <c r="P83" s="219">
        <v>0</v>
      </c>
      <c r="Q83" s="219">
        <v>0</v>
      </c>
      <c r="R83" s="219">
        <v>0</v>
      </c>
      <c r="S83" s="219">
        <v>0</v>
      </c>
      <c r="T83" s="219">
        <v>0</v>
      </c>
      <c r="U83" s="219">
        <v>0</v>
      </c>
      <c r="V83" s="219">
        <v>0</v>
      </c>
      <c r="W83" s="219">
        <v>0</v>
      </c>
      <c r="X83" s="219">
        <v>0</v>
      </c>
      <c r="Y83" s="219">
        <v>0</v>
      </c>
      <c r="Z83" s="219">
        <v>3.945808</v>
      </c>
      <c r="AA83" s="219">
        <v>0</v>
      </c>
      <c r="AB83" s="219">
        <v>0</v>
      </c>
      <c r="AC83" s="219">
        <v>0</v>
      </c>
      <c r="AD83" s="219"/>
      <c r="AE83" s="219">
        <v>9.5938423799999999</v>
      </c>
      <c r="AF83" s="219">
        <v>0</v>
      </c>
      <c r="AG83" s="219">
        <v>0</v>
      </c>
      <c r="AH83" s="219">
        <v>0</v>
      </c>
      <c r="AI83" s="219">
        <v>0</v>
      </c>
      <c r="AJ83" s="219">
        <v>0</v>
      </c>
      <c r="AK83" s="219">
        <v>0</v>
      </c>
      <c r="AL83" s="219">
        <v>0</v>
      </c>
      <c r="AM83" s="219">
        <v>0</v>
      </c>
      <c r="AN83" s="219">
        <v>0</v>
      </c>
      <c r="AO83" s="147"/>
    </row>
    <row r="84" spans="2:41" s="91" customFormat="1" ht="30" customHeight="1">
      <c r="B84" s="83"/>
      <c r="C84" s="30" t="s">
        <v>72</v>
      </c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3"/>
      <c r="AN84" s="223"/>
      <c r="AO84" s="146"/>
    </row>
    <row r="85" spans="2:41" s="89" customFormat="1" ht="17.100000000000001" customHeight="1">
      <c r="B85" s="75"/>
      <c r="C85" s="23" t="s">
        <v>9</v>
      </c>
      <c r="D85" s="219">
        <v>0</v>
      </c>
      <c r="E85" s="219">
        <v>0</v>
      </c>
      <c r="F85" s="219">
        <v>0</v>
      </c>
      <c r="G85" s="219">
        <v>0</v>
      </c>
      <c r="H85" s="219">
        <v>0</v>
      </c>
      <c r="I85" s="219">
        <v>0</v>
      </c>
      <c r="J85" s="219">
        <v>0</v>
      </c>
      <c r="K85" s="219">
        <v>0</v>
      </c>
      <c r="L85" s="219">
        <v>0</v>
      </c>
      <c r="M85" s="219">
        <v>0</v>
      </c>
      <c r="N85" s="219">
        <v>0</v>
      </c>
      <c r="O85" s="219">
        <v>0</v>
      </c>
      <c r="P85" s="219">
        <v>0</v>
      </c>
      <c r="Q85" s="219">
        <v>0</v>
      </c>
      <c r="R85" s="219">
        <v>0</v>
      </c>
      <c r="S85" s="219">
        <v>0</v>
      </c>
      <c r="T85" s="219">
        <v>0</v>
      </c>
      <c r="U85" s="219">
        <v>0</v>
      </c>
      <c r="V85" s="219">
        <v>0</v>
      </c>
      <c r="W85" s="219">
        <v>0</v>
      </c>
      <c r="X85" s="219">
        <v>0</v>
      </c>
      <c r="Y85" s="219">
        <v>0</v>
      </c>
      <c r="Z85" s="219">
        <v>0</v>
      </c>
      <c r="AA85" s="219">
        <v>0</v>
      </c>
      <c r="AB85" s="219">
        <v>0</v>
      </c>
      <c r="AC85" s="219">
        <v>0</v>
      </c>
      <c r="AD85" s="219"/>
      <c r="AE85" s="219">
        <v>0</v>
      </c>
      <c r="AF85" s="219">
        <v>0</v>
      </c>
      <c r="AG85" s="219">
        <v>0</v>
      </c>
      <c r="AH85" s="219">
        <v>0</v>
      </c>
      <c r="AI85" s="219">
        <v>0</v>
      </c>
      <c r="AJ85" s="219">
        <v>0</v>
      </c>
      <c r="AK85" s="219">
        <v>0</v>
      </c>
      <c r="AL85" s="219">
        <v>0</v>
      </c>
      <c r="AM85" s="219">
        <v>0</v>
      </c>
      <c r="AN85" s="219">
        <v>0</v>
      </c>
    </row>
    <row r="86" spans="2:41" s="89" customFormat="1" ht="17.100000000000001" customHeight="1">
      <c r="B86" s="77"/>
      <c r="C86" s="24" t="s">
        <v>46</v>
      </c>
      <c r="D86" s="219">
        <v>0</v>
      </c>
      <c r="E86" s="219">
        <v>0</v>
      </c>
      <c r="F86" s="219">
        <v>0</v>
      </c>
      <c r="G86" s="219">
        <v>0</v>
      </c>
      <c r="H86" s="219">
        <v>0</v>
      </c>
      <c r="I86" s="219">
        <v>0</v>
      </c>
      <c r="J86" s="219">
        <v>0</v>
      </c>
      <c r="K86" s="219">
        <v>0</v>
      </c>
      <c r="L86" s="219">
        <v>0</v>
      </c>
      <c r="M86" s="219">
        <v>0</v>
      </c>
      <c r="N86" s="219">
        <v>0</v>
      </c>
      <c r="O86" s="219">
        <v>0</v>
      </c>
      <c r="P86" s="219">
        <v>0</v>
      </c>
      <c r="Q86" s="219">
        <v>0</v>
      </c>
      <c r="R86" s="219">
        <v>0</v>
      </c>
      <c r="S86" s="219">
        <v>0</v>
      </c>
      <c r="T86" s="219">
        <v>0</v>
      </c>
      <c r="U86" s="219">
        <v>0</v>
      </c>
      <c r="V86" s="219">
        <v>0</v>
      </c>
      <c r="W86" s="219">
        <v>0</v>
      </c>
      <c r="X86" s="219">
        <v>0</v>
      </c>
      <c r="Y86" s="219">
        <v>0</v>
      </c>
      <c r="Z86" s="219">
        <v>0</v>
      </c>
      <c r="AA86" s="219">
        <v>0</v>
      </c>
      <c r="AB86" s="219">
        <v>0</v>
      </c>
      <c r="AC86" s="219">
        <v>0</v>
      </c>
      <c r="AD86" s="219"/>
      <c r="AE86" s="219">
        <v>0</v>
      </c>
      <c r="AF86" s="219">
        <v>0</v>
      </c>
      <c r="AG86" s="219">
        <v>0</v>
      </c>
      <c r="AH86" s="219">
        <v>0</v>
      </c>
      <c r="AI86" s="219">
        <v>0</v>
      </c>
      <c r="AJ86" s="219">
        <v>0</v>
      </c>
      <c r="AK86" s="219">
        <v>0</v>
      </c>
      <c r="AL86" s="219">
        <v>0</v>
      </c>
      <c r="AM86" s="219">
        <v>0</v>
      </c>
      <c r="AN86" s="219">
        <v>0</v>
      </c>
    </row>
    <row r="87" spans="2:41" s="89" customFormat="1" ht="17.100000000000001" customHeight="1">
      <c r="B87" s="77"/>
      <c r="C87" s="24" t="s">
        <v>47</v>
      </c>
      <c r="D87" s="219">
        <v>0</v>
      </c>
      <c r="E87" s="219">
        <v>0</v>
      </c>
      <c r="F87" s="219">
        <v>0</v>
      </c>
      <c r="G87" s="219">
        <v>0</v>
      </c>
      <c r="H87" s="219">
        <v>0</v>
      </c>
      <c r="I87" s="219">
        <v>0</v>
      </c>
      <c r="J87" s="219">
        <v>0</v>
      </c>
      <c r="K87" s="219">
        <v>0</v>
      </c>
      <c r="L87" s="219">
        <v>0</v>
      </c>
      <c r="M87" s="219">
        <v>0</v>
      </c>
      <c r="N87" s="219">
        <v>0</v>
      </c>
      <c r="O87" s="219">
        <v>0</v>
      </c>
      <c r="P87" s="219">
        <v>0</v>
      </c>
      <c r="Q87" s="219">
        <v>0</v>
      </c>
      <c r="R87" s="219">
        <v>0</v>
      </c>
      <c r="S87" s="219">
        <v>0</v>
      </c>
      <c r="T87" s="219">
        <v>0</v>
      </c>
      <c r="U87" s="219">
        <v>0</v>
      </c>
      <c r="V87" s="219">
        <v>0</v>
      </c>
      <c r="W87" s="219">
        <v>0</v>
      </c>
      <c r="X87" s="219">
        <v>0</v>
      </c>
      <c r="Y87" s="219">
        <v>0</v>
      </c>
      <c r="Z87" s="219">
        <v>0</v>
      </c>
      <c r="AA87" s="219">
        <v>0</v>
      </c>
      <c r="AB87" s="219">
        <v>0</v>
      </c>
      <c r="AC87" s="219">
        <v>0</v>
      </c>
      <c r="AD87" s="219"/>
      <c r="AE87" s="219">
        <v>0</v>
      </c>
      <c r="AF87" s="219">
        <v>0</v>
      </c>
      <c r="AG87" s="219">
        <v>0</v>
      </c>
      <c r="AH87" s="219">
        <v>0</v>
      </c>
      <c r="AI87" s="219">
        <v>0</v>
      </c>
      <c r="AJ87" s="219">
        <v>0</v>
      </c>
      <c r="AK87" s="219">
        <v>0</v>
      </c>
      <c r="AL87" s="219">
        <v>0</v>
      </c>
      <c r="AM87" s="219">
        <v>0</v>
      </c>
      <c r="AN87" s="219">
        <v>0</v>
      </c>
    </row>
    <row r="88" spans="2:41" s="89" customFormat="1" ht="30" customHeight="1">
      <c r="B88" s="75"/>
      <c r="C88" s="23" t="s">
        <v>10</v>
      </c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219">
        <v>0</v>
      </c>
      <c r="P88" s="219">
        <v>0</v>
      </c>
      <c r="Q88" s="219">
        <v>0</v>
      </c>
      <c r="R88" s="219">
        <v>0</v>
      </c>
      <c r="S88" s="219">
        <v>0</v>
      </c>
      <c r="T88" s="219">
        <v>0</v>
      </c>
      <c r="U88" s="219">
        <v>0</v>
      </c>
      <c r="V88" s="219">
        <v>0</v>
      </c>
      <c r="W88" s="219">
        <v>0</v>
      </c>
      <c r="X88" s="219">
        <v>0</v>
      </c>
      <c r="Y88" s="219">
        <v>0</v>
      </c>
      <c r="Z88" s="219">
        <v>0</v>
      </c>
      <c r="AA88" s="219">
        <v>0</v>
      </c>
      <c r="AB88" s="219">
        <v>0</v>
      </c>
      <c r="AC88" s="219">
        <v>0</v>
      </c>
      <c r="AD88" s="219"/>
      <c r="AE88" s="219">
        <v>0</v>
      </c>
      <c r="AF88" s="219">
        <v>0</v>
      </c>
      <c r="AG88" s="219">
        <v>0</v>
      </c>
      <c r="AH88" s="219">
        <v>0</v>
      </c>
      <c r="AI88" s="219">
        <v>0</v>
      </c>
      <c r="AJ88" s="219">
        <v>0</v>
      </c>
      <c r="AK88" s="219">
        <v>0</v>
      </c>
      <c r="AL88" s="219">
        <v>0</v>
      </c>
      <c r="AM88" s="219">
        <v>0</v>
      </c>
      <c r="AN88" s="219">
        <v>0</v>
      </c>
    </row>
    <row r="89" spans="2:41" s="89" customFormat="1" ht="17.100000000000001" customHeight="1">
      <c r="B89" s="75"/>
      <c r="C89" s="24" t="s">
        <v>46</v>
      </c>
      <c r="D89" s="219">
        <v>0</v>
      </c>
      <c r="E89" s="219">
        <v>0</v>
      </c>
      <c r="F89" s="219">
        <v>0</v>
      </c>
      <c r="G89" s="219">
        <v>0</v>
      </c>
      <c r="H89" s="219">
        <v>0</v>
      </c>
      <c r="I89" s="219">
        <v>0</v>
      </c>
      <c r="J89" s="219">
        <v>0</v>
      </c>
      <c r="K89" s="219">
        <v>0</v>
      </c>
      <c r="L89" s="219">
        <v>0</v>
      </c>
      <c r="M89" s="219">
        <v>0</v>
      </c>
      <c r="N89" s="219">
        <v>0</v>
      </c>
      <c r="O89" s="219">
        <v>0</v>
      </c>
      <c r="P89" s="219">
        <v>0</v>
      </c>
      <c r="Q89" s="219">
        <v>0</v>
      </c>
      <c r="R89" s="219">
        <v>0</v>
      </c>
      <c r="S89" s="219">
        <v>0</v>
      </c>
      <c r="T89" s="219">
        <v>0</v>
      </c>
      <c r="U89" s="219">
        <v>0</v>
      </c>
      <c r="V89" s="219">
        <v>0</v>
      </c>
      <c r="W89" s="219">
        <v>0</v>
      </c>
      <c r="X89" s="219">
        <v>0</v>
      </c>
      <c r="Y89" s="219">
        <v>0</v>
      </c>
      <c r="Z89" s="219">
        <v>0</v>
      </c>
      <c r="AA89" s="219">
        <v>0</v>
      </c>
      <c r="AB89" s="219">
        <v>0</v>
      </c>
      <c r="AC89" s="219">
        <v>0</v>
      </c>
      <c r="AD89" s="219"/>
      <c r="AE89" s="219">
        <v>0</v>
      </c>
      <c r="AF89" s="219">
        <v>0</v>
      </c>
      <c r="AG89" s="219">
        <v>0</v>
      </c>
      <c r="AH89" s="219">
        <v>0</v>
      </c>
      <c r="AI89" s="219">
        <v>0</v>
      </c>
      <c r="AJ89" s="219">
        <v>0</v>
      </c>
      <c r="AK89" s="219">
        <v>0</v>
      </c>
      <c r="AL89" s="219">
        <v>0</v>
      </c>
      <c r="AM89" s="219">
        <v>0</v>
      </c>
      <c r="AN89" s="219">
        <v>0</v>
      </c>
    </row>
    <row r="90" spans="2:41" s="89" customFormat="1" ht="17.100000000000001" customHeight="1">
      <c r="B90" s="75"/>
      <c r="C90" s="24" t="s">
        <v>47</v>
      </c>
      <c r="D90" s="219">
        <v>0</v>
      </c>
      <c r="E90" s="219">
        <v>0</v>
      </c>
      <c r="F90" s="219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219">
        <v>0</v>
      </c>
      <c r="P90" s="219">
        <v>0</v>
      </c>
      <c r="Q90" s="219">
        <v>0</v>
      </c>
      <c r="R90" s="219">
        <v>0</v>
      </c>
      <c r="S90" s="219">
        <v>0</v>
      </c>
      <c r="T90" s="219">
        <v>0</v>
      </c>
      <c r="U90" s="219">
        <v>0</v>
      </c>
      <c r="V90" s="219">
        <v>0</v>
      </c>
      <c r="W90" s="219">
        <v>0</v>
      </c>
      <c r="X90" s="219">
        <v>0</v>
      </c>
      <c r="Y90" s="219">
        <v>0</v>
      </c>
      <c r="Z90" s="219">
        <v>0</v>
      </c>
      <c r="AA90" s="219">
        <v>0</v>
      </c>
      <c r="AB90" s="219">
        <v>0</v>
      </c>
      <c r="AC90" s="219">
        <v>0</v>
      </c>
      <c r="AD90" s="219"/>
      <c r="AE90" s="219">
        <v>0</v>
      </c>
      <c r="AF90" s="219">
        <v>0</v>
      </c>
      <c r="AG90" s="219">
        <v>0</v>
      </c>
      <c r="AH90" s="219">
        <v>0</v>
      </c>
      <c r="AI90" s="219">
        <v>0</v>
      </c>
      <c r="AJ90" s="219">
        <v>0</v>
      </c>
      <c r="AK90" s="219">
        <v>0</v>
      </c>
      <c r="AL90" s="219">
        <v>0</v>
      </c>
      <c r="AM90" s="219">
        <v>0</v>
      </c>
      <c r="AN90" s="219">
        <v>0</v>
      </c>
    </row>
    <row r="91" spans="2:41" s="91" customFormat="1" ht="30" customHeight="1">
      <c r="B91" s="78"/>
      <c r="C91" s="25" t="s">
        <v>63</v>
      </c>
      <c r="D91" s="220">
        <v>0</v>
      </c>
      <c r="E91" s="220">
        <v>0</v>
      </c>
      <c r="F91" s="220">
        <v>0</v>
      </c>
      <c r="G91" s="220">
        <v>0</v>
      </c>
      <c r="H91" s="220">
        <v>0</v>
      </c>
      <c r="I91" s="220">
        <v>0</v>
      </c>
      <c r="J91" s="220">
        <v>0</v>
      </c>
      <c r="K91" s="220">
        <v>0</v>
      </c>
      <c r="L91" s="220">
        <v>0</v>
      </c>
      <c r="M91" s="220">
        <v>0</v>
      </c>
      <c r="N91" s="220">
        <v>0</v>
      </c>
      <c r="O91" s="220">
        <v>0</v>
      </c>
      <c r="P91" s="220">
        <v>0</v>
      </c>
      <c r="Q91" s="220">
        <v>0</v>
      </c>
      <c r="R91" s="220">
        <v>0</v>
      </c>
      <c r="S91" s="220">
        <v>0</v>
      </c>
      <c r="T91" s="220">
        <v>0</v>
      </c>
      <c r="U91" s="220">
        <v>0</v>
      </c>
      <c r="V91" s="220">
        <v>0</v>
      </c>
      <c r="W91" s="220">
        <v>0</v>
      </c>
      <c r="X91" s="220">
        <v>0</v>
      </c>
      <c r="Y91" s="220">
        <v>0</v>
      </c>
      <c r="Z91" s="220">
        <v>0</v>
      </c>
      <c r="AA91" s="220">
        <v>0</v>
      </c>
      <c r="AB91" s="220">
        <v>0</v>
      </c>
      <c r="AC91" s="220">
        <v>0</v>
      </c>
      <c r="AD91" s="220"/>
      <c r="AE91" s="220">
        <v>0</v>
      </c>
      <c r="AF91" s="220">
        <v>0</v>
      </c>
      <c r="AG91" s="220">
        <v>0</v>
      </c>
      <c r="AH91" s="220">
        <v>0</v>
      </c>
      <c r="AI91" s="220">
        <v>0</v>
      </c>
      <c r="AJ91" s="220">
        <v>0</v>
      </c>
      <c r="AK91" s="220">
        <v>0</v>
      </c>
      <c r="AL91" s="220">
        <v>0</v>
      </c>
      <c r="AM91" s="220">
        <v>0</v>
      </c>
      <c r="AN91" s="220">
        <v>0</v>
      </c>
    </row>
    <row r="92" spans="2:41" s="89" customFormat="1" ht="17.100000000000001" customHeight="1">
      <c r="B92" s="77"/>
      <c r="C92" s="24" t="s">
        <v>51</v>
      </c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219">
        <v>0</v>
      </c>
      <c r="P92" s="219">
        <v>0</v>
      </c>
      <c r="Q92" s="219">
        <v>0</v>
      </c>
      <c r="R92" s="219">
        <v>0</v>
      </c>
      <c r="S92" s="219">
        <v>0</v>
      </c>
      <c r="T92" s="219">
        <v>0</v>
      </c>
      <c r="U92" s="219">
        <v>0</v>
      </c>
      <c r="V92" s="219">
        <v>0</v>
      </c>
      <c r="W92" s="219">
        <v>0</v>
      </c>
      <c r="X92" s="219">
        <v>0</v>
      </c>
      <c r="Y92" s="219">
        <v>0</v>
      </c>
      <c r="Z92" s="219">
        <v>0</v>
      </c>
      <c r="AA92" s="219">
        <v>0</v>
      </c>
      <c r="AB92" s="219">
        <v>0</v>
      </c>
      <c r="AC92" s="219">
        <v>0</v>
      </c>
      <c r="AD92" s="219">
        <v>0</v>
      </c>
      <c r="AE92" s="219">
        <v>0</v>
      </c>
      <c r="AF92" s="219">
        <v>0</v>
      </c>
      <c r="AG92" s="219">
        <v>0</v>
      </c>
      <c r="AH92" s="219">
        <v>0</v>
      </c>
      <c r="AI92" s="219">
        <v>0</v>
      </c>
      <c r="AJ92" s="219">
        <v>0</v>
      </c>
      <c r="AK92" s="219">
        <v>0</v>
      </c>
      <c r="AL92" s="219">
        <v>0</v>
      </c>
      <c r="AM92" s="219">
        <v>0</v>
      </c>
      <c r="AN92" s="219">
        <v>0</v>
      </c>
    </row>
    <row r="93" spans="2:41" s="89" customFormat="1" ht="17.100000000000001" customHeight="1">
      <c r="B93" s="77"/>
      <c r="C93" s="24" t="s">
        <v>78</v>
      </c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219">
        <v>0</v>
      </c>
      <c r="P93" s="219">
        <v>0</v>
      </c>
      <c r="Q93" s="219">
        <v>0</v>
      </c>
      <c r="R93" s="219">
        <v>0</v>
      </c>
      <c r="S93" s="219">
        <v>0</v>
      </c>
      <c r="T93" s="219">
        <v>0</v>
      </c>
      <c r="U93" s="219">
        <v>0</v>
      </c>
      <c r="V93" s="219">
        <v>0</v>
      </c>
      <c r="W93" s="219">
        <v>0</v>
      </c>
      <c r="X93" s="219">
        <v>0</v>
      </c>
      <c r="Y93" s="219">
        <v>0</v>
      </c>
      <c r="Z93" s="219">
        <v>0</v>
      </c>
      <c r="AA93" s="219">
        <v>0</v>
      </c>
      <c r="AB93" s="219">
        <v>0</v>
      </c>
      <c r="AC93" s="219">
        <v>0</v>
      </c>
      <c r="AD93" s="219"/>
      <c r="AE93" s="219">
        <v>0</v>
      </c>
      <c r="AF93" s="219">
        <v>0</v>
      </c>
      <c r="AG93" s="219">
        <v>0</v>
      </c>
      <c r="AH93" s="219">
        <v>0</v>
      </c>
      <c r="AI93" s="219">
        <v>0</v>
      </c>
      <c r="AJ93" s="219">
        <v>0</v>
      </c>
      <c r="AK93" s="219">
        <v>0</v>
      </c>
      <c r="AL93" s="219">
        <v>0</v>
      </c>
      <c r="AM93" s="219">
        <v>0</v>
      </c>
      <c r="AN93" s="219">
        <v>0</v>
      </c>
    </row>
    <row r="94" spans="2:41" s="89" customFormat="1" ht="17.100000000000001" customHeight="1">
      <c r="B94" s="77"/>
      <c r="C94" s="24" t="s">
        <v>64</v>
      </c>
      <c r="D94" s="219">
        <v>0</v>
      </c>
      <c r="E94" s="219">
        <v>0</v>
      </c>
      <c r="F94" s="219">
        <v>0</v>
      </c>
      <c r="G94" s="219">
        <v>0</v>
      </c>
      <c r="H94" s="219">
        <v>0</v>
      </c>
      <c r="I94" s="219">
        <v>0</v>
      </c>
      <c r="J94" s="219">
        <v>0</v>
      </c>
      <c r="K94" s="219">
        <v>0</v>
      </c>
      <c r="L94" s="219">
        <v>0</v>
      </c>
      <c r="M94" s="219">
        <v>0</v>
      </c>
      <c r="N94" s="219">
        <v>0</v>
      </c>
      <c r="O94" s="219">
        <v>0</v>
      </c>
      <c r="P94" s="219">
        <v>0</v>
      </c>
      <c r="Q94" s="219">
        <v>0</v>
      </c>
      <c r="R94" s="219">
        <v>0</v>
      </c>
      <c r="S94" s="219">
        <v>0</v>
      </c>
      <c r="T94" s="219">
        <v>0</v>
      </c>
      <c r="U94" s="219">
        <v>0</v>
      </c>
      <c r="V94" s="219">
        <v>0</v>
      </c>
      <c r="W94" s="219">
        <v>0</v>
      </c>
      <c r="X94" s="219">
        <v>0</v>
      </c>
      <c r="Y94" s="219">
        <v>0</v>
      </c>
      <c r="Z94" s="219">
        <v>0</v>
      </c>
      <c r="AA94" s="219">
        <v>0</v>
      </c>
      <c r="AB94" s="219">
        <v>0</v>
      </c>
      <c r="AC94" s="219">
        <v>0</v>
      </c>
      <c r="AD94" s="219"/>
      <c r="AE94" s="219">
        <v>0</v>
      </c>
      <c r="AF94" s="219">
        <v>0</v>
      </c>
      <c r="AG94" s="219">
        <v>0</v>
      </c>
      <c r="AH94" s="219">
        <v>0</v>
      </c>
      <c r="AI94" s="219">
        <v>0</v>
      </c>
      <c r="AJ94" s="219">
        <v>0</v>
      </c>
      <c r="AK94" s="219">
        <v>0</v>
      </c>
      <c r="AL94" s="219">
        <v>0</v>
      </c>
      <c r="AM94" s="219">
        <v>0</v>
      </c>
      <c r="AN94" s="219">
        <v>0</v>
      </c>
    </row>
    <row r="95" spans="2:41" s="89" customFormat="1" ht="17.100000000000001" customHeight="1">
      <c r="B95" s="77"/>
      <c r="C95" s="24" t="s">
        <v>42</v>
      </c>
      <c r="D95" s="219">
        <v>0</v>
      </c>
      <c r="E95" s="219">
        <v>0</v>
      </c>
      <c r="F95" s="219">
        <v>0</v>
      </c>
      <c r="G95" s="219">
        <v>0</v>
      </c>
      <c r="H95" s="219">
        <v>0</v>
      </c>
      <c r="I95" s="219">
        <v>0</v>
      </c>
      <c r="J95" s="219">
        <v>0</v>
      </c>
      <c r="K95" s="219">
        <v>0</v>
      </c>
      <c r="L95" s="219">
        <v>0</v>
      </c>
      <c r="M95" s="219">
        <v>0</v>
      </c>
      <c r="N95" s="219">
        <v>0</v>
      </c>
      <c r="O95" s="219">
        <v>0</v>
      </c>
      <c r="P95" s="219">
        <v>0</v>
      </c>
      <c r="Q95" s="219">
        <v>0</v>
      </c>
      <c r="R95" s="219">
        <v>0</v>
      </c>
      <c r="S95" s="219">
        <v>0</v>
      </c>
      <c r="T95" s="219">
        <v>0</v>
      </c>
      <c r="U95" s="219">
        <v>0</v>
      </c>
      <c r="V95" s="219">
        <v>0</v>
      </c>
      <c r="W95" s="219">
        <v>0</v>
      </c>
      <c r="X95" s="219">
        <v>0</v>
      </c>
      <c r="Y95" s="219">
        <v>0</v>
      </c>
      <c r="Z95" s="219">
        <v>0</v>
      </c>
      <c r="AA95" s="219">
        <v>0</v>
      </c>
      <c r="AB95" s="219">
        <v>0</v>
      </c>
      <c r="AC95" s="219">
        <v>0</v>
      </c>
      <c r="AD95" s="219"/>
      <c r="AE95" s="219">
        <v>0</v>
      </c>
      <c r="AF95" s="219">
        <v>0</v>
      </c>
      <c r="AG95" s="219">
        <v>0</v>
      </c>
      <c r="AH95" s="219">
        <v>0</v>
      </c>
      <c r="AI95" s="219">
        <v>0</v>
      </c>
      <c r="AJ95" s="219">
        <v>0</v>
      </c>
      <c r="AK95" s="219">
        <v>0</v>
      </c>
      <c r="AL95" s="219">
        <v>0</v>
      </c>
      <c r="AM95" s="219">
        <v>0</v>
      </c>
      <c r="AN95" s="219">
        <v>0</v>
      </c>
    </row>
    <row r="96" spans="2:41" s="89" customFormat="1" ht="16.5" customHeight="1">
      <c r="B96" s="77"/>
      <c r="C96" s="24" t="s">
        <v>68</v>
      </c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>
        <v>0</v>
      </c>
    </row>
    <row r="97" spans="2:41" s="91" customFormat="1" ht="24.95" customHeight="1">
      <c r="B97" s="78"/>
      <c r="C97" s="27" t="s">
        <v>11</v>
      </c>
      <c r="D97" s="220">
        <v>0</v>
      </c>
      <c r="E97" s="220">
        <v>0</v>
      </c>
      <c r="F97" s="220">
        <v>0</v>
      </c>
      <c r="G97" s="220">
        <v>0</v>
      </c>
      <c r="H97" s="220">
        <v>0</v>
      </c>
      <c r="I97" s="220">
        <v>0</v>
      </c>
      <c r="J97" s="220">
        <v>0</v>
      </c>
      <c r="K97" s="220">
        <v>0</v>
      </c>
      <c r="L97" s="220">
        <v>0</v>
      </c>
      <c r="M97" s="220">
        <v>0</v>
      </c>
      <c r="N97" s="220">
        <v>0</v>
      </c>
      <c r="O97" s="220">
        <v>0</v>
      </c>
      <c r="P97" s="220">
        <v>0</v>
      </c>
      <c r="Q97" s="220">
        <v>0</v>
      </c>
      <c r="R97" s="220">
        <v>0</v>
      </c>
      <c r="S97" s="220">
        <v>0</v>
      </c>
      <c r="T97" s="220">
        <v>0</v>
      </c>
      <c r="U97" s="220">
        <v>0</v>
      </c>
      <c r="V97" s="220">
        <v>0</v>
      </c>
      <c r="W97" s="220">
        <v>0</v>
      </c>
      <c r="X97" s="220">
        <v>0</v>
      </c>
      <c r="Y97" s="220">
        <v>0</v>
      </c>
      <c r="Z97" s="220">
        <v>0</v>
      </c>
      <c r="AA97" s="220">
        <v>0</v>
      </c>
      <c r="AB97" s="220">
        <v>0</v>
      </c>
      <c r="AC97" s="220">
        <v>0</v>
      </c>
      <c r="AD97" s="220"/>
      <c r="AE97" s="220">
        <v>0</v>
      </c>
      <c r="AF97" s="220">
        <v>0</v>
      </c>
      <c r="AG97" s="220">
        <v>0</v>
      </c>
      <c r="AH97" s="220">
        <v>0</v>
      </c>
      <c r="AI97" s="220">
        <v>0</v>
      </c>
      <c r="AJ97" s="220">
        <v>0</v>
      </c>
      <c r="AK97" s="220">
        <v>0</v>
      </c>
      <c r="AL97" s="220">
        <v>0</v>
      </c>
      <c r="AM97" s="220">
        <v>0</v>
      </c>
      <c r="AN97" s="220">
        <v>0</v>
      </c>
    </row>
    <row r="98" spans="2:41" s="92" customFormat="1" ht="17.100000000000001" customHeight="1">
      <c r="B98" s="80"/>
      <c r="C98" s="24" t="s">
        <v>46</v>
      </c>
      <c r="D98" s="219">
        <v>0</v>
      </c>
      <c r="E98" s="219">
        <v>0</v>
      </c>
      <c r="F98" s="219">
        <v>0</v>
      </c>
      <c r="G98" s="219">
        <v>0</v>
      </c>
      <c r="H98" s="219">
        <v>0</v>
      </c>
      <c r="I98" s="219">
        <v>0</v>
      </c>
      <c r="J98" s="219">
        <v>0</v>
      </c>
      <c r="K98" s="219">
        <v>0</v>
      </c>
      <c r="L98" s="219">
        <v>0</v>
      </c>
      <c r="M98" s="219">
        <v>0</v>
      </c>
      <c r="N98" s="219">
        <v>0</v>
      </c>
      <c r="O98" s="219">
        <v>0</v>
      </c>
      <c r="P98" s="219">
        <v>0</v>
      </c>
      <c r="Q98" s="219">
        <v>0</v>
      </c>
      <c r="R98" s="219">
        <v>0</v>
      </c>
      <c r="S98" s="219">
        <v>0</v>
      </c>
      <c r="T98" s="219">
        <v>0</v>
      </c>
      <c r="U98" s="219">
        <v>0</v>
      </c>
      <c r="V98" s="219">
        <v>0</v>
      </c>
      <c r="W98" s="219">
        <v>0</v>
      </c>
      <c r="X98" s="219">
        <v>0</v>
      </c>
      <c r="Y98" s="219">
        <v>0</v>
      </c>
      <c r="Z98" s="219">
        <v>0</v>
      </c>
      <c r="AA98" s="219">
        <v>0</v>
      </c>
      <c r="AB98" s="219">
        <v>0</v>
      </c>
      <c r="AC98" s="219">
        <v>0</v>
      </c>
      <c r="AD98" s="219"/>
      <c r="AE98" s="219">
        <v>0</v>
      </c>
      <c r="AF98" s="219">
        <v>0</v>
      </c>
      <c r="AG98" s="219">
        <v>0</v>
      </c>
      <c r="AH98" s="219">
        <v>0</v>
      </c>
      <c r="AI98" s="219">
        <v>0</v>
      </c>
      <c r="AJ98" s="219">
        <v>0</v>
      </c>
      <c r="AK98" s="219">
        <v>0</v>
      </c>
      <c r="AL98" s="219">
        <v>0</v>
      </c>
      <c r="AM98" s="219">
        <v>0</v>
      </c>
      <c r="AN98" s="219">
        <v>0</v>
      </c>
    </row>
    <row r="99" spans="2:41" s="89" customFormat="1" ht="17.100000000000001" customHeight="1">
      <c r="B99" s="77"/>
      <c r="C99" s="24" t="s">
        <v>47</v>
      </c>
      <c r="D99" s="219">
        <v>0</v>
      </c>
      <c r="E99" s="219">
        <v>0</v>
      </c>
      <c r="F99" s="219">
        <v>0</v>
      </c>
      <c r="G99" s="219">
        <v>0</v>
      </c>
      <c r="H99" s="219">
        <v>0</v>
      </c>
      <c r="I99" s="219">
        <v>0</v>
      </c>
      <c r="J99" s="219">
        <v>0</v>
      </c>
      <c r="K99" s="219">
        <v>0</v>
      </c>
      <c r="L99" s="219">
        <v>0</v>
      </c>
      <c r="M99" s="219">
        <v>0</v>
      </c>
      <c r="N99" s="219">
        <v>0</v>
      </c>
      <c r="O99" s="219">
        <v>0</v>
      </c>
      <c r="P99" s="219">
        <v>0</v>
      </c>
      <c r="Q99" s="219">
        <v>0</v>
      </c>
      <c r="R99" s="219">
        <v>0</v>
      </c>
      <c r="S99" s="219">
        <v>0</v>
      </c>
      <c r="T99" s="219">
        <v>0</v>
      </c>
      <c r="U99" s="219">
        <v>0</v>
      </c>
      <c r="V99" s="219">
        <v>0</v>
      </c>
      <c r="W99" s="219">
        <v>0</v>
      </c>
      <c r="X99" s="219">
        <v>0</v>
      </c>
      <c r="Y99" s="219">
        <v>0</v>
      </c>
      <c r="Z99" s="219">
        <v>0</v>
      </c>
      <c r="AA99" s="219">
        <v>0</v>
      </c>
      <c r="AB99" s="219">
        <v>0</v>
      </c>
      <c r="AC99" s="219">
        <v>0</v>
      </c>
      <c r="AD99" s="219"/>
      <c r="AE99" s="219">
        <v>0</v>
      </c>
      <c r="AF99" s="219">
        <v>0</v>
      </c>
      <c r="AG99" s="219">
        <v>0</v>
      </c>
      <c r="AH99" s="219">
        <v>0</v>
      </c>
      <c r="AI99" s="219">
        <v>0</v>
      </c>
      <c r="AJ99" s="219">
        <v>0</v>
      </c>
      <c r="AK99" s="219">
        <v>0</v>
      </c>
      <c r="AL99" s="219">
        <v>0</v>
      </c>
      <c r="AM99" s="219">
        <v>0</v>
      </c>
      <c r="AN99" s="219">
        <v>0</v>
      </c>
    </row>
    <row r="100" spans="2:41" s="91" customFormat="1" ht="30" customHeight="1">
      <c r="B100" s="81"/>
      <c r="C100" s="27" t="s">
        <v>41</v>
      </c>
      <c r="D100" s="220">
        <f t="shared" ref="D100:AN100" si="9">+SUM(D97,D88,D85)</f>
        <v>0</v>
      </c>
      <c r="E100" s="220">
        <f t="shared" si="9"/>
        <v>0</v>
      </c>
      <c r="F100" s="220">
        <f t="shared" si="9"/>
        <v>0</v>
      </c>
      <c r="G100" s="220">
        <f t="shared" si="9"/>
        <v>0</v>
      </c>
      <c r="H100" s="220">
        <f t="shared" si="9"/>
        <v>0</v>
      </c>
      <c r="I100" s="220">
        <f t="shared" si="9"/>
        <v>0</v>
      </c>
      <c r="J100" s="220">
        <f t="shared" si="9"/>
        <v>0</v>
      </c>
      <c r="K100" s="220">
        <f t="shared" si="9"/>
        <v>0</v>
      </c>
      <c r="L100" s="220">
        <f t="shared" si="9"/>
        <v>0</v>
      </c>
      <c r="M100" s="220">
        <f t="shared" si="9"/>
        <v>0</v>
      </c>
      <c r="N100" s="220">
        <f t="shared" si="9"/>
        <v>0</v>
      </c>
      <c r="O100" s="220">
        <f t="shared" si="9"/>
        <v>0</v>
      </c>
      <c r="P100" s="220">
        <f t="shared" si="9"/>
        <v>0</v>
      </c>
      <c r="Q100" s="220">
        <f t="shared" si="9"/>
        <v>0</v>
      </c>
      <c r="R100" s="220">
        <f t="shared" si="9"/>
        <v>0</v>
      </c>
      <c r="S100" s="220">
        <f t="shared" si="9"/>
        <v>0</v>
      </c>
      <c r="T100" s="220">
        <f t="shared" si="9"/>
        <v>0</v>
      </c>
      <c r="U100" s="220">
        <f t="shared" si="9"/>
        <v>0</v>
      </c>
      <c r="V100" s="220">
        <f t="shared" si="9"/>
        <v>0</v>
      </c>
      <c r="W100" s="220">
        <f t="shared" si="9"/>
        <v>0</v>
      </c>
      <c r="X100" s="220">
        <f t="shared" si="9"/>
        <v>0</v>
      </c>
      <c r="Y100" s="220">
        <f t="shared" si="9"/>
        <v>0</v>
      </c>
      <c r="Z100" s="220">
        <f t="shared" si="9"/>
        <v>0</v>
      </c>
      <c r="AA100" s="220">
        <f t="shared" si="9"/>
        <v>0</v>
      </c>
      <c r="AB100" s="220">
        <f t="shared" si="9"/>
        <v>0</v>
      </c>
      <c r="AC100" s="220">
        <f t="shared" si="9"/>
        <v>0</v>
      </c>
      <c r="AD100" s="220">
        <f t="shared" si="9"/>
        <v>0</v>
      </c>
      <c r="AE100" s="220">
        <f t="shared" si="9"/>
        <v>0</v>
      </c>
      <c r="AF100" s="220">
        <f t="shared" si="9"/>
        <v>0</v>
      </c>
      <c r="AG100" s="220">
        <f t="shared" si="9"/>
        <v>0</v>
      </c>
      <c r="AH100" s="220">
        <f t="shared" si="9"/>
        <v>0</v>
      </c>
      <c r="AI100" s="220">
        <f t="shared" si="9"/>
        <v>0</v>
      </c>
      <c r="AJ100" s="220">
        <f t="shared" si="9"/>
        <v>0</v>
      </c>
      <c r="AK100" s="220">
        <f t="shared" si="9"/>
        <v>0</v>
      </c>
      <c r="AL100" s="220">
        <f t="shared" si="9"/>
        <v>0</v>
      </c>
      <c r="AM100" s="220">
        <f t="shared" si="9"/>
        <v>0</v>
      </c>
      <c r="AN100" s="220">
        <f t="shared" si="9"/>
        <v>0</v>
      </c>
      <c r="AO100" s="146"/>
    </row>
    <row r="101" spans="2:41" s="92" customFormat="1" ht="17.100000000000001" customHeight="1">
      <c r="B101" s="80"/>
      <c r="C101" s="28" t="s">
        <v>91</v>
      </c>
      <c r="D101" s="221">
        <v>0</v>
      </c>
      <c r="E101" s="221">
        <v>0</v>
      </c>
      <c r="F101" s="221">
        <v>0</v>
      </c>
      <c r="G101" s="221">
        <v>0</v>
      </c>
      <c r="H101" s="221">
        <v>0</v>
      </c>
      <c r="I101" s="221">
        <v>0</v>
      </c>
      <c r="J101" s="221">
        <v>0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  <c r="Z101" s="221">
        <v>0</v>
      </c>
      <c r="AA101" s="221">
        <v>0</v>
      </c>
      <c r="AB101" s="221">
        <v>0</v>
      </c>
      <c r="AC101" s="221">
        <v>0</v>
      </c>
      <c r="AD101" s="221"/>
      <c r="AE101" s="221">
        <v>0</v>
      </c>
      <c r="AF101" s="221">
        <v>0</v>
      </c>
      <c r="AG101" s="221">
        <v>0</v>
      </c>
      <c r="AH101" s="221">
        <v>0</v>
      </c>
      <c r="AI101" s="221">
        <v>0</v>
      </c>
      <c r="AJ101" s="221">
        <v>0</v>
      </c>
      <c r="AK101" s="221">
        <v>0</v>
      </c>
      <c r="AL101" s="221">
        <v>0</v>
      </c>
      <c r="AM101" s="221">
        <v>0</v>
      </c>
      <c r="AN101" s="221">
        <v>0</v>
      </c>
      <c r="AO101" s="148"/>
    </row>
    <row r="102" spans="2:41" s="92" customFormat="1" ht="17.100000000000001" customHeight="1">
      <c r="B102" s="80"/>
      <c r="C102" s="28" t="s">
        <v>92</v>
      </c>
      <c r="D102" s="221">
        <v>0</v>
      </c>
      <c r="E102" s="221">
        <v>0</v>
      </c>
      <c r="F102" s="221">
        <v>0</v>
      </c>
      <c r="G102" s="221">
        <v>0</v>
      </c>
      <c r="H102" s="221">
        <v>0</v>
      </c>
      <c r="I102" s="221">
        <v>0</v>
      </c>
      <c r="J102" s="221">
        <v>0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  <c r="Z102" s="221">
        <v>0</v>
      </c>
      <c r="AA102" s="221">
        <v>0</v>
      </c>
      <c r="AB102" s="221">
        <v>0</v>
      </c>
      <c r="AC102" s="221">
        <v>0</v>
      </c>
      <c r="AD102" s="221"/>
      <c r="AE102" s="221">
        <v>0</v>
      </c>
      <c r="AF102" s="221">
        <v>0</v>
      </c>
      <c r="AG102" s="221">
        <v>0</v>
      </c>
      <c r="AH102" s="221">
        <v>0</v>
      </c>
      <c r="AI102" s="221">
        <v>0</v>
      </c>
      <c r="AJ102" s="221">
        <v>0</v>
      </c>
      <c r="AK102" s="221">
        <v>0</v>
      </c>
      <c r="AL102" s="221">
        <v>0</v>
      </c>
      <c r="AM102" s="221">
        <v>0</v>
      </c>
      <c r="AN102" s="221">
        <v>0</v>
      </c>
      <c r="AO102" s="148"/>
    </row>
    <row r="103" spans="2:41" s="92" customFormat="1" ht="16.5" customHeight="1">
      <c r="B103" s="80"/>
      <c r="C103" s="28" t="s">
        <v>73</v>
      </c>
      <c r="D103" s="221">
        <v>0</v>
      </c>
      <c r="E103" s="221">
        <v>0</v>
      </c>
      <c r="F103" s="221">
        <v>0</v>
      </c>
      <c r="G103" s="221">
        <v>0</v>
      </c>
      <c r="H103" s="221">
        <v>0</v>
      </c>
      <c r="I103" s="221">
        <v>0</v>
      </c>
      <c r="J103" s="221">
        <v>0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  <c r="Z103" s="221">
        <v>0</v>
      </c>
      <c r="AA103" s="221">
        <v>0</v>
      </c>
      <c r="AB103" s="221">
        <v>0</v>
      </c>
      <c r="AC103" s="221">
        <v>0</v>
      </c>
      <c r="AD103" s="221"/>
      <c r="AE103" s="221">
        <v>0</v>
      </c>
      <c r="AF103" s="221">
        <v>0</v>
      </c>
      <c r="AG103" s="221">
        <v>0</v>
      </c>
      <c r="AH103" s="221">
        <v>0</v>
      </c>
      <c r="AI103" s="221">
        <v>0</v>
      </c>
      <c r="AJ103" s="221">
        <v>0</v>
      </c>
      <c r="AK103" s="221">
        <v>0</v>
      </c>
      <c r="AL103" s="221">
        <v>0</v>
      </c>
      <c r="AM103" s="221">
        <v>0</v>
      </c>
      <c r="AN103" s="221">
        <v>0</v>
      </c>
      <c r="AO103" s="148"/>
    </row>
    <row r="104" spans="2:41" s="91" customFormat="1" ht="24.95" customHeight="1">
      <c r="B104" s="83"/>
      <c r="C104" s="30" t="s">
        <v>86</v>
      </c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23"/>
      <c r="AM104" s="223"/>
      <c r="AN104" s="223"/>
      <c r="AO104" s="146"/>
    </row>
    <row r="105" spans="2:41" s="89" customFormat="1" ht="17.100000000000001" customHeight="1">
      <c r="B105" s="75"/>
      <c r="C105" s="23" t="s">
        <v>9</v>
      </c>
      <c r="D105" s="219">
        <v>0</v>
      </c>
      <c r="E105" s="219">
        <v>0</v>
      </c>
      <c r="F105" s="219">
        <v>0</v>
      </c>
      <c r="G105" s="219">
        <v>0</v>
      </c>
      <c r="H105" s="219">
        <v>0</v>
      </c>
      <c r="I105" s="219">
        <v>0</v>
      </c>
      <c r="J105" s="219">
        <v>0</v>
      </c>
      <c r="K105" s="219">
        <v>0.28266599999999997</v>
      </c>
      <c r="L105" s="219">
        <v>0</v>
      </c>
      <c r="M105" s="219">
        <v>0</v>
      </c>
      <c r="N105" s="219">
        <v>0</v>
      </c>
      <c r="O105" s="219">
        <v>0</v>
      </c>
      <c r="P105" s="219">
        <v>0</v>
      </c>
      <c r="Q105" s="219">
        <v>0.28266599999999997</v>
      </c>
      <c r="R105" s="219">
        <v>0</v>
      </c>
      <c r="S105" s="219">
        <v>0</v>
      </c>
      <c r="T105" s="219">
        <v>0</v>
      </c>
      <c r="U105" s="219">
        <v>0</v>
      </c>
      <c r="V105" s="219">
        <v>0</v>
      </c>
      <c r="W105" s="219">
        <v>0</v>
      </c>
      <c r="X105" s="219">
        <v>0</v>
      </c>
      <c r="Y105" s="219">
        <v>0</v>
      </c>
      <c r="Z105" s="219">
        <v>0</v>
      </c>
      <c r="AA105" s="219">
        <v>0</v>
      </c>
      <c r="AB105" s="219">
        <v>0</v>
      </c>
      <c r="AC105" s="219">
        <v>0</v>
      </c>
      <c r="AD105" s="219">
        <v>0</v>
      </c>
      <c r="AE105" s="219">
        <v>0</v>
      </c>
      <c r="AF105" s="219">
        <v>0</v>
      </c>
      <c r="AG105" s="219">
        <v>0</v>
      </c>
      <c r="AH105" s="219">
        <v>0</v>
      </c>
      <c r="AI105" s="219">
        <v>0</v>
      </c>
      <c r="AJ105" s="219">
        <v>0</v>
      </c>
      <c r="AK105" s="219">
        <v>0</v>
      </c>
      <c r="AL105" s="219">
        <v>0</v>
      </c>
      <c r="AM105" s="219">
        <v>0</v>
      </c>
      <c r="AN105" s="219">
        <v>0</v>
      </c>
    </row>
    <row r="106" spans="2:41" s="89" customFormat="1" ht="17.100000000000001" customHeight="1">
      <c r="B106" s="77"/>
      <c r="C106" s="24" t="s">
        <v>46</v>
      </c>
      <c r="D106" s="219">
        <v>0</v>
      </c>
      <c r="E106" s="219">
        <v>0</v>
      </c>
      <c r="F106" s="219">
        <v>0</v>
      </c>
      <c r="G106" s="219">
        <v>0</v>
      </c>
      <c r="H106" s="219">
        <v>0</v>
      </c>
      <c r="I106" s="219">
        <v>0</v>
      </c>
      <c r="J106" s="219">
        <v>0</v>
      </c>
      <c r="K106" s="219">
        <v>0</v>
      </c>
      <c r="L106" s="219">
        <v>0</v>
      </c>
      <c r="M106" s="219">
        <v>0</v>
      </c>
      <c r="N106" s="219">
        <v>0</v>
      </c>
      <c r="O106" s="219">
        <v>0</v>
      </c>
      <c r="P106" s="219">
        <v>0</v>
      </c>
      <c r="Q106" s="219">
        <v>0</v>
      </c>
      <c r="R106" s="219">
        <v>0</v>
      </c>
      <c r="S106" s="219">
        <v>0</v>
      </c>
      <c r="T106" s="219">
        <v>0</v>
      </c>
      <c r="U106" s="219">
        <v>0</v>
      </c>
      <c r="V106" s="219">
        <v>0</v>
      </c>
      <c r="W106" s="219">
        <v>0</v>
      </c>
      <c r="X106" s="219">
        <v>0</v>
      </c>
      <c r="Y106" s="219">
        <v>0</v>
      </c>
      <c r="Z106" s="219">
        <v>0</v>
      </c>
      <c r="AA106" s="219">
        <v>0</v>
      </c>
      <c r="AB106" s="219">
        <v>0</v>
      </c>
      <c r="AC106" s="219">
        <v>0</v>
      </c>
      <c r="AD106" s="219">
        <v>0</v>
      </c>
      <c r="AE106" s="219">
        <v>0</v>
      </c>
      <c r="AF106" s="219">
        <v>0</v>
      </c>
      <c r="AG106" s="219">
        <v>0</v>
      </c>
      <c r="AH106" s="219">
        <v>0</v>
      </c>
      <c r="AI106" s="219">
        <v>0</v>
      </c>
      <c r="AJ106" s="219">
        <v>0</v>
      </c>
      <c r="AK106" s="219">
        <v>0</v>
      </c>
      <c r="AL106" s="219">
        <v>0</v>
      </c>
      <c r="AM106" s="219">
        <v>0</v>
      </c>
      <c r="AN106" s="219">
        <v>0</v>
      </c>
    </row>
    <row r="107" spans="2:41" s="89" customFormat="1" ht="17.100000000000001" customHeight="1">
      <c r="B107" s="77"/>
      <c r="C107" s="24" t="s">
        <v>47</v>
      </c>
      <c r="D107" s="219">
        <v>0</v>
      </c>
      <c r="E107" s="219">
        <v>0</v>
      </c>
      <c r="F107" s="219">
        <v>0</v>
      </c>
      <c r="G107" s="219">
        <v>0</v>
      </c>
      <c r="H107" s="219">
        <v>0</v>
      </c>
      <c r="I107" s="219">
        <v>0</v>
      </c>
      <c r="J107" s="219">
        <v>0</v>
      </c>
      <c r="K107" s="219">
        <v>0.28266599999999997</v>
      </c>
      <c r="L107" s="219">
        <v>0</v>
      </c>
      <c r="M107" s="219">
        <v>0</v>
      </c>
      <c r="N107" s="219">
        <v>0</v>
      </c>
      <c r="O107" s="219">
        <v>0</v>
      </c>
      <c r="P107" s="219">
        <v>0</v>
      </c>
      <c r="Q107" s="219">
        <v>0.28266599999999997</v>
      </c>
      <c r="R107" s="219">
        <v>0</v>
      </c>
      <c r="S107" s="219">
        <v>0</v>
      </c>
      <c r="T107" s="219">
        <v>0</v>
      </c>
      <c r="U107" s="219">
        <v>0</v>
      </c>
      <c r="V107" s="219">
        <v>0</v>
      </c>
      <c r="W107" s="219">
        <v>0</v>
      </c>
      <c r="X107" s="219">
        <v>0</v>
      </c>
      <c r="Y107" s="219">
        <v>0</v>
      </c>
      <c r="Z107" s="219">
        <v>0</v>
      </c>
      <c r="AA107" s="219">
        <v>0</v>
      </c>
      <c r="AB107" s="219">
        <v>0</v>
      </c>
      <c r="AC107" s="219">
        <v>0</v>
      </c>
      <c r="AD107" s="219">
        <v>0</v>
      </c>
      <c r="AE107" s="219">
        <v>0</v>
      </c>
      <c r="AF107" s="219">
        <v>0</v>
      </c>
      <c r="AG107" s="219">
        <v>0</v>
      </c>
      <c r="AH107" s="219">
        <v>0</v>
      </c>
      <c r="AI107" s="219">
        <v>0</v>
      </c>
      <c r="AJ107" s="219">
        <v>0</v>
      </c>
      <c r="AK107" s="219">
        <v>0</v>
      </c>
      <c r="AL107" s="219">
        <v>0</v>
      </c>
      <c r="AM107" s="219">
        <v>0</v>
      </c>
      <c r="AN107" s="219">
        <v>0</v>
      </c>
    </row>
    <row r="108" spans="2:41" s="89" customFormat="1" ht="30" customHeight="1">
      <c r="B108" s="75"/>
      <c r="C108" s="23" t="s">
        <v>10</v>
      </c>
      <c r="D108" s="219">
        <v>0</v>
      </c>
      <c r="E108" s="219">
        <v>0</v>
      </c>
      <c r="F108" s="219">
        <v>0</v>
      </c>
      <c r="G108" s="219">
        <v>0</v>
      </c>
      <c r="H108" s="219">
        <v>0</v>
      </c>
      <c r="I108" s="219">
        <v>0</v>
      </c>
      <c r="J108" s="219">
        <v>0</v>
      </c>
      <c r="K108" s="219">
        <v>0</v>
      </c>
      <c r="L108" s="219">
        <v>0</v>
      </c>
      <c r="M108" s="219">
        <v>0</v>
      </c>
      <c r="N108" s="219">
        <v>0</v>
      </c>
      <c r="O108" s="219">
        <v>0</v>
      </c>
      <c r="P108" s="219">
        <v>0</v>
      </c>
      <c r="Q108" s="219">
        <v>0</v>
      </c>
      <c r="R108" s="219">
        <v>0</v>
      </c>
      <c r="S108" s="219">
        <v>0</v>
      </c>
      <c r="T108" s="219">
        <v>0</v>
      </c>
      <c r="U108" s="219">
        <v>0</v>
      </c>
      <c r="V108" s="219">
        <v>0</v>
      </c>
      <c r="W108" s="219">
        <v>0</v>
      </c>
      <c r="X108" s="219">
        <v>0</v>
      </c>
      <c r="Y108" s="219">
        <v>0</v>
      </c>
      <c r="Z108" s="219">
        <v>0</v>
      </c>
      <c r="AA108" s="219">
        <v>0</v>
      </c>
      <c r="AB108" s="219">
        <v>0</v>
      </c>
      <c r="AC108" s="219">
        <v>0</v>
      </c>
      <c r="AD108" s="219">
        <v>0</v>
      </c>
      <c r="AE108" s="219">
        <v>0</v>
      </c>
      <c r="AF108" s="219">
        <v>0</v>
      </c>
      <c r="AG108" s="219">
        <v>0</v>
      </c>
      <c r="AH108" s="219">
        <v>0</v>
      </c>
      <c r="AI108" s="219">
        <v>0</v>
      </c>
      <c r="AJ108" s="219">
        <v>0</v>
      </c>
      <c r="AK108" s="219">
        <v>0</v>
      </c>
      <c r="AL108" s="219">
        <v>0</v>
      </c>
      <c r="AM108" s="219">
        <v>0</v>
      </c>
      <c r="AN108" s="219">
        <v>0</v>
      </c>
    </row>
    <row r="109" spans="2:41" s="89" customFormat="1" ht="17.100000000000001" customHeight="1">
      <c r="B109" s="75"/>
      <c r="C109" s="24" t="s">
        <v>46</v>
      </c>
      <c r="D109" s="219">
        <v>0</v>
      </c>
      <c r="E109" s="219">
        <v>0</v>
      </c>
      <c r="F109" s="219">
        <v>0</v>
      </c>
      <c r="G109" s="219">
        <v>0</v>
      </c>
      <c r="H109" s="219">
        <v>0</v>
      </c>
      <c r="I109" s="219">
        <v>0</v>
      </c>
      <c r="J109" s="219">
        <v>0</v>
      </c>
      <c r="K109" s="219">
        <v>0</v>
      </c>
      <c r="L109" s="219">
        <v>0</v>
      </c>
      <c r="M109" s="219">
        <v>0</v>
      </c>
      <c r="N109" s="219">
        <v>0</v>
      </c>
      <c r="O109" s="219">
        <v>0</v>
      </c>
      <c r="P109" s="219">
        <v>0</v>
      </c>
      <c r="Q109" s="219">
        <v>0</v>
      </c>
      <c r="R109" s="219">
        <v>0</v>
      </c>
      <c r="S109" s="219">
        <v>0</v>
      </c>
      <c r="T109" s="219">
        <v>0</v>
      </c>
      <c r="U109" s="219">
        <v>0</v>
      </c>
      <c r="V109" s="219">
        <v>0</v>
      </c>
      <c r="W109" s="219">
        <v>0</v>
      </c>
      <c r="X109" s="219">
        <v>0</v>
      </c>
      <c r="Y109" s="219">
        <v>0</v>
      </c>
      <c r="Z109" s="219">
        <v>0</v>
      </c>
      <c r="AA109" s="219">
        <v>0</v>
      </c>
      <c r="AB109" s="219">
        <v>0</v>
      </c>
      <c r="AC109" s="219">
        <v>0</v>
      </c>
      <c r="AD109" s="219">
        <v>0</v>
      </c>
      <c r="AE109" s="219">
        <v>0</v>
      </c>
      <c r="AF109" s="219">
        <v>0</v>
      </c>
      <c r="AG109" s="219">
        <v>0</v>
      </c>
      <c r="AH109" s="219">
        <v>0</v>
      </c>
      <c r="AI109" s="219">
        <v>0</v>
      </c>
      <c r="AJ109" s="219">
        <v>0</v>
      </c>
      <c r="AK109" s="219">
        <v>0</v>
      </c>
      <c r="AL109" s="219">
        <v>0</v>
      </c>
      <c r="AM109" s="219">
        <v>0</v>
      </c>
      <c r="AN109" s="219">
        <v>0</v>
      </c>
    </row>
    <row r="110" spans="2:41" s="89" customFormat="1" ht="17.100000000000001" customHeight="1">
      <c r="B110" s="75"/>
      <c r="C110" s="24" t="s">
        <v>47</v>
      </c>
      <c r="D110" s="219">
        <v>0</v>
      </c>
      <c r="E110" s="219">
        <v>0</v>
      </c>
      <c r="F110" s="219">
        <v>0</v>
      </c>
      <c r="G110" s="219">
        <v>0</v>
      </c>
      <c r="H110" s="219">
        <v>0</v>
      </c>
      <c r="I110" s="219">
        <v>0</v>
      </c>
      <c r="J110" s="219">
        <v>0</v>
      </c>
      <c r="K110" s="219">
        <v>0</v>
      </c>
      <c r="L110" s="219">
        <v>0</v>
      </c>
      <c r="M110" s="219">
        <v>0</v>
      </c>
      <c r="N110" s="219">
        <v>0</v>
      </c>
      <c r="O110" s="219">
        <v>0</v>
      </c>
      <c r="P110" s="219">
        <v>0</v>
      </c>
      <c r="Q110" s="219">
        <v>0</v>
      </c>
      <c r="R110" s="219">
        <v>0</v>
      </c>
      <c r="S110" s="219">
        <v>0</v>
      </c>
      <c r="T110" s="219">
        <v>0</v>
      </c>
      <c r="U110" s="219">
        <v>0</v>
      </c>
      <c r="V110" s="219">
        <v>0</v>
      </c>
      <c r="W110" s="219">
        <v>0</v>
      </c>
      <c r="X110" s="219">
        <v>0</v>
      </c>
      <c r="Y110" s="219">
        <v>0</v>
      </c>
      <c r="Z110" s="219">
        <v>0</v>
      </c>
      <c r="AA110" s="219">
        <v>0</v>
      </c>
      <c r="AB110" s="219">
        <v>0</v>
      </c>
      <c r="AC110" s="219">
        <v>0</v>
      </c>
      <c r="AD110" s="219">
        <v>0</v>
      </c>
      <c r="AE110" s="219">
        <v>0</v>
      </c>
      <c r="AF110" s="219">
        <v>0</v>
      </c>
      <c r="AG110" s="219">
        <v>0</v>
      </c>
      <c r="AH110" s="219">
        <v>0</v>
      </c>
      <c r="AI110" s="219">
        <v>0</v>
      </c>
      <c r="AJ110" s="219">
        <v>0</v>
      </c>
      <c r="AK110" s="219">
        <v>0</v>
      </c>
      <c r="AL110" s="219">
        <v>0</v>
      </c>
      <c r="AM110" s="219">
        <v>0</v>
      </c>
      <c r="AN110" s="219">
        <v>0</v>
      </c>
    </row>
    <row r="111" spans="2:41" s="91" customFormat="1" ht="30" customHeight="1">
      <c r="B111" s="78"/>
      <c r="C111" s="25" t="s">
        <v>63</v>
      </c>
      <c r="D111" s="220">
        <v>0</v>
      </c>
      <c r="E111" s="220">
        <v>0</v>
      </c>
      <c r="F111" s="220">
        <v>0</v>
      </c>
      <c r="G111" s="220">
        <v>0</v>
      </c>
      <c r="H111" s="220">
        <v>0</v>
      </c>
      <c r="I111" s="220">
        <v>0</v>
      </c>
      <c r="J111" s="220">
        <v>0</v>
      </c>
      <c r="K111" s="220">
        <v>0</v>
      </c>
      <c r="L111" s="220">
        <v>0</v>
      </c>
      <c r="M111" s="220">
        <v>0</v>
      </c>
      <c r="N111" s="220">
        <v>0</v>
      </c>
      <c r="O111" s="220">
        <v>0</v>
      </c>
      <c r="P111" s="220">
        <v>0</v>
      </c>
      <c r="Q111" s="220">
        <v>0</v>
      </c>
      <c r="R111" s="220">
        <v>0</v>
      </c>
      <c r="S111" s="220">
        <v>0</v>
      </c>
      <c r="T111" s="220">
        <v>0</v>
      </c>
      <c r="U111" s="220">
        <v>0</v>
      </c>
      <c r="V111" s="220">
        <v>0</v>
      </c>
      <c r="W111" s="220">
        <v>0</v>
      </c>
      <c r="X111" s="220">
        <v>0</v>
      </c>
      <c r="Y111" s="220">
        <v>0</v>
      </c>
      <c r="Z111" s="220">
        <v>0</v>
      </c>
      <c r="AA111" s="220">
        <v>0</v>
      </c>
      <c r="AB111" s="220">
        <v>0</v>
      </c>
      <c r="AC111" s="220">
        <v>0</v>
      </c>
      <c r="AD111" s="220">
        <v>0</v>
      </c>
      <c r="AE111" s="220">
        <v>0</v>
      </c>
      <c r="AF111" s="220">
        <v>0</v>
      </c>
      <c r="AG111" s="220">
        <v>0</v>
      </c>
      <c r="AH111" s="220">
        <v>0</v>
      </c>
      <c r="AI111" s="220">
        <v>0</v>
      </c>
      <c r="AJ111" s="220">
        <v>0</v>
      </c>
      <c r="AK111" s="220">
        <v>0</v>
      </c>
      <c r="AL111" s="220">
        <v>0</v>
      </c>
      <c r="AM111" s="220">
        <v>0</v>
      </c>
      <c r="AN111" s="220">
        <v>0</v>
      </c>
    </row>
    <row r="112" spans="2:41" s="89" customFormat="1" ht="17.100000000000001" customHeight="1">
      <c r="B112" s="77"/>
      <c r="C112" s="24" t="s">
        <v>51</v>
      </c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  <c r="O112" s="219">
        <v>0</v>
      </c>
      <c r="P112" s="219">
        <v>0</v>
      </c>
      <c r="Q112" s="219">
        <v>0</v>
      </c>
      <c r="R112" s="219">
        <v>0</v>
      </c>
      <c r="S112" s="219">
        <v>0</v>
      </c>
      <c r="T112" s="219">
        <v>0</v>
      </c>
      <c r="U112" s="219">
        <v>0</v>
      </c>
      <c r="V112" s="219">
        <v>0</v>
      </c>
      <c r="W112" s="219">
        <v>0</v>
      </c>
      <c r="X112" s="219">
        <v>0</v>
      </c>
      <c r="Y112" s="219">
        <v>0</v>
      </c>
      <c r="Z112" s="219">
        <v>0</v>
      </c>
      <c r="AA112" s="219">
        <v>0</v>
      </c>
      <c r="AB112" s="219">
        <v>0</v>
      </c>
      <c r="AC112" s="219">
        <v>0</v>
      </c>
      <c r="AD112" s="219">
        <v>0</v>
      </c>
      <c r="AE112" s="219">
        <v>0</v>
      </c>
      <c r="AF112" s="219">
        <v>0</v>
      </c>
      <c r="AG112" s="219">
        <v>0</v>
      </c>
      <c r="AH112" s="219">
        <v>0</v>
      </c>
      <c r="AI112" s="219">
        <v>0</v>
      </c>
      <c r="AJ112" s="219">
        <v>0</v>
      </c>
      <c r="AK112" s="219">
        <v>0</v>
      </c>
      <c r="AL112" s="219">
        <v>0</v>
      </c>
      <c r="AM112" s="219">
        <v>0</v>
      </c>
      <c r="AN112" s="219">
        <v>0</v>
      </c>
    </row>
    <row r="113" spans="2:41" s="89" customFormat="1" ht="17.100000000000001" customHeight="1">
      <c r="B113" s="77"/>
      <c r="C113" s="24" t="s">
        <v>78</v>
      </c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  <c r="O113" s="219">
        <v>0</v>
      </c>
      <c r="P113" s="219">
        <v>0</v>
      </c>
      <c r="Q113" s="219">
        <v>0</v>
      </c>
      <c r="R113" s="219">
        <v>0</v>
      </c>
      <c r="S113" s="219">
        <v>0</v>
      </c>
      <c r="T113" s="219">
        <v>0</v>
      </c>
      <c r="U113" s="219">
        <v>0</v>
      </c>
      <c r="V113" s="219">
        <v>0</v>
      </c>
      <c r="W113" s="219">
        <v>0</v>
      </c>
      <c r="X113" s="219">
        <v>0</v>
      </c>
      <c r="Y113" s="219">
        <v>0</v>
      </c>
      <c r="Z113" s="219">
        <v>0</v>
      </c>
      <c r="AA113" s="219">
        <v>0</v>
      </c>
      <c r="AB113" s="219">
        <v>0</v>
      </c>
      <c r="AC113" s="219">
        <v>0</v>
      </c>
      <c r="AD113" s="219">
        <v>0</v>
      </c>
      <c r="AE113" s="219">
        <v>0</v>
      </c>
      <c r="AF113" s="219">
        <v>0</v>
      </c>
      <c r="AG113" s="219">
        <v>0</v>
      </c>
      <c r="AH113" s="219">
        <v>0</v>
      </c>
      <c r="AI113" s="219">
        <v>0</v>
      </c>
      <c r="AJ113" s="219">
        <v>0</v>
      </c>
      <c r="AK113" s="219">
        <v>0</v>
      </c>
      <c r="AL113" s="219">
        <v>0</v>
      </c>
      <c r="AM113" s="219">
        <v>0</v>
      </c>
      <c r="AN113" s="219">
        <v>0</v>
      </c>
    </row>
    <row r="114" spans="2:41" s="89" customFormat="1" ht="17.100000000000001" customHeight="1">
      <c r="B114" s="77"/>
      <c r="C114" s="24" t="s">
        <v>64</v>
      </c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  <c r="O114" s="219">
        <v>0</v>
      </c>
      <c r="P114" s="219">
        <v>0</v>
      </c>
      <c r="Q114" s="219">
        <v>0</v>
      </c>
      <c r="R114" s="219">
        <v>0</v>
      </c>
      <c r="S114" s="219">
        <v>0</v>
      </c>
      <c r="T114" s="219">
        <v>0</v>
      </c>
      <c r="U114" s="219">
        <v>0</v>
      </c>
      <c r="V114" s="219">
        <v>0</v>
      </c>
      <c r="W114" s="219">
        <v>0</v>
      </c>
      <c r="X114" s="219">
        <v>0</v>
      </c>
      <c r="Y114" s="219">
        <v>0</v>
      </c>
      <c r="Z114" s="219">
        <v>0</v>
      </c>
      <c r="AA114" s="219">
        <v>0</v>
      </c>
      <c r="AB114" s="219">
        <v>0</v>
      </c>
      <c r="AC114" s="219">
        <v>0</v>
      </c>
      <c r="AD114" s="219">
        <v>0</v>
      </c>
      <c r="AE114" s="219">
        <v>0</v>
      </c>
      <c r="AF114" s="219">
        <v>0</v>
      </c>
      <c r="AG114" s="219">
        <v>0</v>
      </c>
      <c r="AH114" s="219">
        <v>0</v>
      </c>
      <c r="AI114" s="219">
        <v>0</v>
      </c>
      <c r="AJ114" s="219">
        <v>0</v>
      </c>
      <c r="AK114" s="219">
        <v>0</v>
      </c>
      <c r="AL114" s="219">
        <v>0</v>
      </c>
      <c r="AM114" s="219">
        <v>0</v>
      </c>
      <c r="AN114" s="219">
        <v>0</v>
      </c>
    </row>
    <row r="115" spans="2:41" s="89" customFormat="1" ht="17.100000000000001" customHeight="1">
      <c r="B115" s="77"/>
      <c r="C115" s="24" t="s">
        <v>42</v>
      </c>
      <c r="D115" s="219">
        <v>0</v>
      </c>
      <c r="E115" s="219">
        <v>0</v>
      </c>
      <c r="F115" s="219">
        <v>0</v>
      </c>
      <c r="G115" s="219">
        <v>0</v>
      </c>
      <c r="H115" s="219">
        <v>0</v>
      </c>
      <c r="I115" s="219">
        <v>0</v>
      </c>
      <c r="J115" s="219">
        <v>0</v>
      </c>
      <c r="K115" s="219">
        <v>0</v>
      </c>
      <c r="L115" s="219">
        <v>0</v>
      </c>
      <c r="M115" s="219">
        <v>0</v>
      </c>
      <c r="N115" s="219">
        <v>0</v>
      </c>
      <c r="O115" s="219">
        <v>0</v>
      </c>
      <c r="P115" s="219">
        <v>0</v>
      </c>
      <c r="Q115" s="219">
        <v>0</v>
      </c>
      <c r="R115" s="219">
        <v>0</v>
      </c>
      <c r="S115" s="219">
        <v>0</v>
      </c>
      <c r="T115" s="219">
        <v>0</v>
      </c>
      <c r="U115" s="219">
        <v>0</v>
      </c>
      <c r="V115" s="219">
        <v>0</v>
      </c>
      <c r="W115" s="219">
        <v>0</v>
      </c>
      <c r="X115" s="219">
        <v>0</v>
      </c>
      <c r="Y115" s="219">
        <v>0</v>
      </c>
      <c r="Z115" s="219">
        <v>0</v>
      </c>
      <c r="AA115" s="219">
        <v>0</v>
      </c>
      <c r="AB115" s="219">
        <v>0</v>
      </c>
      <c r="AC115" s="219">
        <v>0</v>
      </c>
      <c r="AD115" s="219">
        <v>0</v>
      </c>
      <c r="AE115" s="219">
        <v>0</v>
      </c>
      <c r="AF115" s="219">
        <v>0</v>
      </c>
      <c r="AG115" s="219">
        <v>0</v>
      </c>
      <c r="AH115" s="219">
        <v>0</v>
      </c>
      <c r="AI115" s="219">
        <v>0</v>
      </c>
      <c r="AJ115" s="219">
        <v>0</v>
      </c>
      <c r="AK115" s="219">
        <v>0</v>
      </c>
      <c r="AL115" s="219">
        <v>0</v>
      </c>
      <c r="AM115" s="219">
        <v>0</v>
      </c>
      <c r="AN115" s="219">
        <v>0</v>
      </c>
    </row>
    <row r="116" spans="2:41" s="89" customFormat="1" ht="16.5" customHeight="1">
      <c r="B116" s="77"/>
      <c r="C116" s="24" t="s">
        <v>68</v>
      </c>
      <c r="D116" s="219">
        <v>0</v>
      </c>
      <c r="E116" s="219">
        <v>0</v>
      </c>
      <c r="F116" s="219">
        <v>0</v>
      </c>
      <c r="G116" s="219">
        <v>0</v>
      </c>
      <c r="H116" s="219">
        <v>0</v>
      </c>
      <c r="I116" s="219">
        <v>0</v>
      </c>
      <c r="J116" s="219">
        <v>0</v>
      </c>
      <c r="K116" s="219">
        <v>0</v>
      </c>
      <c r="L116" s="219">
        <v>0</v>
      </c>
      <c r="M116" s="219">
        <v>0</v>
      </c>
      <c r="N116" s="219">
        <v>0</v>
      </c>
      <c r="O116" s="219">
        <v>0</v>
      </c>
      <c r="P116" s="219">
        <v>0</v>
      </c>
      <c r="Q116" s="219">
        <v>0</v>
      </c>
      <c r="R116" s="219">
        <v>0</v>
      </c>
      <c r="S116" s="219">
        <v>0</v>
      </c>
      <c r="T116" s="219">
        <v>0</v>
      </c>
      <c r="U116" s="219">
        <v>0</v>
      </c>
      <c r="V116" s="219">
        <v>0</v>
      </c>
      <c r="W116" s="219">
        <v>0</v>
      </c>
      <c r="X116" s="219">
        <v>0</v>
      </c>
      <c r="Y116" s="219">
        <v>0</v>
      </c>
      <c r="Z116" s="219">
        <v>0</v>
      </c>
      <c r="AA116" s="219">
        <v>0</v>
      </c>
      <c r="AB116" s="219">
        <v>0</v>
      </c>
      <c r="AC116" s="219">
        <v>0</v>
      </c>
      <c r="AD116" s="219">
        <v>0</v>
      </c>
      <c r="AE116" s="219">
        <v>0</v>
      </c>
      <c r="AF116" s="219">
        <v>0</v>
      </c>
      <c r="AG116" s="219">
        <v>0</v>
      </c>
      <c r="AH116" s="219">
        <v>0</v>
      </c>
      <c r="AI116" s="219">
        <v>0</v>
      </c>
      <c r="AJ116" s="219">
        <v>0</v>
      </c>
      <c r="AK116" s="219">
        <v>0</v>
      </c>
      <c r="AL116" s="219">
        <v>0</v>
      </c>
      <c r="AM116" s="219">
        <v>0</v>
      </c>
      <c r="AN116" s="219">
        <v>0</v>
      </c>
    </row>
    <row r="117" spans="2:41" s="91" customFormat="1" ht="24.95" customHeight="1">
      <c r="B117" s="78"/>
      <c r="C117" s="27" t="s">
        <v>11</v>
      </c>
      <c r="D117" s="220">
        <v>0</v>
      </c>
      <c r="E117" s="220">
        <v>0</v>
      </c>
      <c r="F117" s="220">
        <v>0</v>
      </c>
      <c r="G117" s="220">
        <v>0</v>
      </c>
      <c r="H117" s="220">
        <v>0</v>
      </c>
      <c r="I117" s="220">
        <v>0</v>
      </c>
      <c r="J117" s="220">
        <v>0</v>
      </c>
      <c r="K117" s="220">
        <v>0</v>
      </c>
      <c r="L117" s="220">
        <v>0</v>
      </c>
      <c r="M117" s="220">
        <v>0</v>
      </c>
      <c r="N117" s="220">
        <v>0</v>
      </c>
      <c r="O117" s="220">
        <v>0</v>
      </c>
      <c r="P117" s="220">
        <v>0</v>
      </c>
      <c r="Q117" s="220">
        <v>0</v>
      </c>
      <c r="R117" s="220">
        <v>0</v>
      </c>
      <c r="S117" s="220">
        <v>0</v>
      </c>
      <c r="T117" s="220">
        <v>0</v>
      </c>
      <c r="U117" s="220">
        <v>0</v>
      </c>
      <c r="V117" s="220">
        <v>0</v>
      </c>
      <c r="W117" s="220">
        <v>0</v>
      </c>
      <c r="X117" s="220">
        <v>0</v>
      </c>
      <c r="Y117" s="220">
        <v>0</v>
      </c>
      <c r="Z117" s="220">
        <v>0</v>
      </c>
      <c r="AA117" s="220">
        <v>0</v>
      </c>
      <c r="AB117" s="220">
        <v>0</v>
      </c>
      <c r="AC117" s="220">
        <v>0</v>
      </c>
      <c r="AD117" s="220">
        <v>0</v>
      </c>
      <c r="AE117" s="220">
        <v>0</v>
      </c>
      <c r="AF117" s="220">
        <v>0</v>
      </c>
      <c r="AG117" s="220">
        <v>0</v>
      </c>
      <c r="AH117" s="220">
        <v>0</v>
      </c>
      <c r="AI117" s="220">
        <v>0</v>
      </c>
      <c r="AJ117" s="220">
        <v>0</v>
      </c>
      <c r="AK117" s="220">
        <v>0</v>
      </c>
      <c r="AL117" s="220">
        <v>0</v>
      </c>
      <c r="AM117" s="220">
        <v>0</v>
      </c>
      <c r="AN117" s="220">
        <v>0</v>
      </c>
    </row>
    <row r="118" spans="2:41" s="92" customFormat="1" ht="17.100000000000001" customHeight="1">
      <c r="B118" s="80"/>
      <c r="C118" s="24" t="s">
        <v>46</v>
      </c>
      <c r="D118" s="219">
        <v>0</v>
      </c>
      <c r="E118" s="219">
        <v>0</v>
      </c>
      <c r="F118" s="219">
        <v>0</v>
      </c>
      <c r="G118" s="219">
        <v>0</v>
      </c>
      <c r="H118" s="219">
        <v>0</v>
      </c>
      <c r="I118" s="219">
        <v>0</v>
      </c>
      <c r="J118" s="219">
        <v>0</v>
      </c>
      <c r="K118" s="219">
        <v>0</v>
      </c>
      <c r="L118" s="219">
        <v>0</v>
      </c>
      <c r="M118" s="219">
        <v>0</v>
      </c>
      <c r="N118" s="219">
        <v>0</v>
      </c>
      <c r="O118" s="219">
        <v>0</v>
      </c>
      <c r="P118" s="219">
        <v>0</v>
      </c>
      <c r="Q118" s="219">
        <v>0</v>
      </c>
      <c r="R118" s="219">
        <v>0</v>
      </c>
      <c r="S118" s="219">
        <v>0</v>
      </c>
      <c r="T118" s="219">
        <v>0</v>
      </c>
      <c r="U118" s="219">
        <v>0</v>
      </c>
      <c r="V118" s="219">
        <v>0</v>
      </c>
      <c r="W118" s="219">
        <v>0</v>
      </c>
      <c r="X118" s="219">
        <v>0</v>
      </c>
      <c r="Y118" s="219">
        <v>0</v>
      </c>
      <c r="Z118" s="219">
        <v>0</v>
      </c>
      <c r="AA118" s="219">
        <v>0</v>
      </c>
      <c r="AB118" s="219">
        <v>0</v>
      </c>
      <c r="AC118" s="219">
        <v>0</v>
      </c>
      <c r="AD118" s="219">
        <v>0</v>
      </c>
      <c r="AE118" s="219">
        <v>0</v>
      </c>
      <c r="AF118" s="219">
        <v>0</v>
      </c>
      <c r="AG118" s="219">
        <v>0</v>
      </c>
      <c r="AH118" s="219">
        <v>0</v>
      </c>
      <c r="AI118" s="219">
        <v>0</v>
      </c>
      <c r="AJ118" s="219">
        <v>0</v>
      </c>
      <c r="AK118" s="219">
        <v>0</v>
      </c>
      <c r="AL118" s="219">
        <v>0</v>
      </c>
      <c r="AM118" s="219">
        <v>0</v>
      </c>
      <c r="AN118" s="219">
        <v>0</v>
      </c>
    </row>
    <row r="119" spans="2:41" s="89" customFormat="1" ht="17.100000000000001" customHeight="1">
      <c r="B119" s="77"/>
      <c r="C119" s="24" t="s">
        <v>47</v>
      </c>
      <c r="D119" s="219">
        <v>0</v>
      </c>
      <c r="E119" s="219">
        <v>0</v>
      </c>
      <c r="F119" s="219">
        <v>0</v>
      </c>
      <c r="G119" s="219">
        <v>0</v>
      </c>
      <c r="H119" s="219">
        <v>0</v>
      </c>
      <c r="I119" s="219">
        <v>0</v>
      </c>
      <c r="J119" s="219">
        <v>0</v>
      </c>
      <c r="K119" s="219">
        <v>0</v>
      </c>
      <c r="L119" s="219">
        <v>0</v>
      </c>
      <c r="M119" s="219">
        <v>0</v>
      </c>
      <c r="N119" s="219">
        <v>0</v>
      </c>
      <c r="O119" s="219">
        <v>0</v>
      </c>
      <c r="P119" s="219">
        <v>0</v>
      </c>
      <c r="Q119" s="219">
        <v>0</v>
      </c>
      <c r="R119" s="219">
        <v>0</v>
      </c>
      <c r="S119" s="219">
        <v>0</v>
      </c>
      <c r="T119" s="219">
        <v>0</v>
      </c>
      <c r="U119" s="219">
        <v>0</v>
      </c>
      <c r="V119" s="219">
        <v>0</v>
      </c>
      <c r="W119" s="219">
        <v>0</v>
      </c>
      <c r="X119" s="219">
        <v>0</v>
      </c>
      <c r="Y119" s="219">
        <v>0</v>
      </c>
      <c r="Z119" s="219">
        <v>0</v>
      </c>
      <c r="AA119" s="219">
        <v>0</v>
      </c>
      <c r="AB119" s="219">
        <v>0</v>
      </c>
      <c r="AC119" s="219">
        <v>0</v>
      </c>
      <c r="AD119" s="219">
        <v>0</v>
      </c>
      <c r="AE119" s="219">
        <v>0</v>
      </c>
      <c r="AF119" s="219">
        <v>0</v>
      </c>
      <c r="AG119" s="219">
        <v>0</v>
      </c>
      <c r="AH119" s="219">
        <v>0</v>
      </c>
      <c r="AI119" s="219">
        <v>0</v>
      </c>
      <c r="AJ119" s="219">
        <v>0</v>
      </c>
      <c r="AK119" s="219">
        <v>0</v>
      </c>
      <c r="AL119" s="219">
        <v>0</v>
      </c>
      <c r="AM119" s="219">
        <v>0</v>
      </c>
      <c r="AN119" s="219">
        <v>0</v>
      </c>
    </row>
    <row r="120" spans="2:41" s="91" customFormat="1" ht="30" customHeight="1">
      <c r="B120" s="81"/>
      <c r="C120" s="27" t="s">
        <v>16</v>
      </c>
      <c r="D120" s="220">
        <f t="shared" ref="D120:L120" si="10">+SUM(D117,D108,D105)</f>
        <v>0</v>
      </c>
      <c r="E120" s="220">
        <f t="shared" ref="E120" si="11">+SUM(E117,E108,E105)</f>
        <v>0</v>
      </c>
      <c r="F120" s="220">
        <f t="shared" si="10"/>
        <v>0</v>
      </c>
      <c r="G120" s="220">
        <f t="shared" si="10"/>
        <v>0</v>
      </c>
      <c r="H120" s="220">
        <f t="shared" si="10"/>
        <v>0</v>
      </c>
      <c r="I120" s="220">
        <f t="shared" si="10"/>
        <v>0</v>
      </c>
      <c r="J120" s="220">
        <f t="shared" si="10"/>
        <v>0</v>
      </c>
      <c r="K120" s="220">
        <f t="shared" si="10"/>
        <v>0.28266599999999997</v>
      </c>
      <c r="L120" s="220">
        <f t="shared" si="10"/>
        <v>0</v>
      </c>
      <c r="M120" s="220">
        <f t="shared" ref="M120:AN120" si="12">+SUM(M117,M108,M105)</f>
        <v>0</v>
      </c>
      <c r="N120" s="220">
        <f t="shared" si="12"/>
        <v>0</v>
      </c>
      <c r="O120" s="220">
        <f t="shared" si="12"/>
        <v>0</v>
      </c>
      <c r="P120" s="220">
        <f t="shared" si="12"/>
        <v>0</v>
      </c>
      <c r="Q120" s="220">
        <f t="shared" si="12"/>
        <v>0.28266599999999997</v>
      </c>
      <c r="R120" s="220">
        <f t="shared" si="12"/>
        <v>0</v>
      </c>
      <c r="S120" s="220">
        <f t="shared" si="12"/>
        <v>0</v>
      </c>
      <c r="T120" s="220">
        <f t="shared" si="12"/>
        <v>0</v>
      </c>
      <c r="U120" s="220">
        <f t="shared" si="12"/>
        <v>0</v>
      </c>
      <c r="V120" s="220">
        <f t="shared" si="12"/>
        <v>0</v>
      </c>
      <c r="W120" s="220">
        <f t="shared" si="12"/>
        <v>0</v>
      </c>
      <c r="X120" s="220">
        <f t="shared" si="12"/>
        <v>0</v>
      </c>
      <c r="Y120" s="220">
        <f t="shared" si="12"/>
        <v>0</v>
      </c>
      <c r="Z120" s="220">
        <f t="shared" si="12"/>
        <v>0</v>
      </c>
      <c r="AA120" s="220">
        <f t="shared" si="12"/>
        <v>0</v>
      </c>
      <c r="AB120" s="220">
        <f t="shared" si="12"/>
        <v>0</v>
      </c>
      <c r="AC120" s="220">
        <f t="shared" si="12"/>
        <v>0</v>
      </c>
      <c r="AD120" s="220">
        <f t="shared" si="12"/>
        <v>0</v>
      </c>
      <c r="AE120" s="220">
        <f t="shared" si="12"/>
        <v>0</v>
      </c>
      <c r="AF120" s="220">
        <f t="shared" si="12"/>
        <v>0</v>
      </c>
      <c r="AG120" s="220">
        <f t="shared" si="12"/>
        <v>0</v>
      </c>
      <c r="AH120" s="220">
        <f t="shared" si="12"/>
        <v>0</v>
      </c>
      <c r="AI120" s="220">
        <f t="shared" si="12"/>
        <v>0</v>
      </c>
      <c r="AJ120" s="220">
        <f t="shared" si="12"/>
        <v>0</v>
      </c>
      <c r="AK120" s="220">
        <f t="shared" si="12"/>
        <v>0</v>
      </c>
      <c r="AL120" s="220">
        <f t="shared" si="12"/>
        <v>0</v>
      </c>
      <c r="AM120" s="220">
        <f t="shared" si="12"/>
        <v>0</v>
      </c>
      <c r="AN120" s="220">
        <f t="shared" si="12"/>
        <v>0</v>
      </c>
      <c r="AO120" s="146"/>
    </row>
    <row r="121" spans="2:41" s="92" customFormat="1" ht="17.100000000000001" customHeight="1">
      <c r="B121" s="80"/>
      <c r="C121" s="28" t="s">
        <v>91</v>
      </c>
      <c r="D121" s="221">
        <v>0</v>
      </c>
      <c r="E121" s="221">
        <v>0</v>
      </c>
      <c r="F121" s="221">
        <v>0</v>
      </c>
      <c r="G121" s="221">
        <v>0</v>
      </c>
      <c r="H121" s="221">
        <v>0</v>
      </c>
      <c r="I121" s="221">
        <v>0</v>
      </c>
      <c r="J121" s="221">
        <v>0</v>
      </c>
      <c r="K121" s="221">
        <v>0</v>
      </c>
      <c r="L121" s="221">
        <v>0</v>
      </c>
      <c r="M121" s="221">
        <v>0</v>
      </c>
      <c r="N121" s="221">
        <v>0</v>
      </c>
      <c r="O121" s="221">
        <v>0</v>
      </c>
      <c r="P121" s="221">
        <v>0</v>
      </c>
      <c r="Q121" s="221">
        <v>0</v>
      </c>
      <c r="R121" s="221">
        <v>0</v>
      </c>
      <c r="S121" s="221">
        <v>0</v>
      </c>
      <c r="T121" s="221">
        <v>0</v>
      </c>
      <c r="U121" s="221">
        <v>0</v>
      </c>
      <c r="V121" s="221">
        <v>0</v>
      </c>
      <c r="W121" s="221">
        <v>0</v>
      </c>
      <c r="X121" s="221">
        <v>0</v>
      </c>
      <c r="Y121" s="221">
        <v>0</v>
      </c>
      <c r="Z121" s="221">
        <v>0</v>
      </c>
      <c r="AA121" s="221">
        <v>0</v>
      </c>
      <c r="AB121" s="221">
        <v>0</v>
      </c>
      <c r="AC121" s="221">
        <v>0</v>
      </c>
      <c r="AD121" s="221">
        <v>0</v>
      </c>
      <c r="AE121" s="221">
        <v>0</v>
      </c>
      <c r="AF121" s="221">
        <v>0</v>
      </c>
      <c r="AG121" s="221">
        <v>0</v>
      </c>
      <c r="AH121" s="221">
        <v>0</v>
      </c>
      <c r="AI121" s="221">
        <v>0</v>
      </c>
      <c r="AJ121" s="221">
        <v>0</v>
      </c>
      <c r="AK121" s="221">
        <v>0</v>
      </c>
      <c r="AL121" s="221">
        <v>0</v>
      </c>
      <c r="AM121" s="221">
        <v>0</v>
      </c>
      <c r="AN121" s="221">
        <v>0</v>
      </c>
      <c r="AO121" s="148"/>
    </row>
    <row r="122" spans="2:41" s="92" customFormat="1" ht="17.100000000000001" customHeight="1">
      <c r="B122" s="80"/>
      <c r="C122" s="28" t="s">
        <v>92</v>
      </c>
      <c r="D122" s="221">
        <v>0</v>
      </c>
      <c r="E122" s="221">
        <v>0</v>
      </c>
      <c r="F122" s="221">
        <v>0</v>
      </c>
      <c r="G122" s="221">
        <v>0</v>
      </c>
      <c r="H122" s="221">
        <v>0</v>
      </c>
      <c r="I122" s="221">
        <v>0</v>
      </c>
      <c r="J122" s="221">
        <v>0</v>
      </c>
      <c r="K122" s="221">
        <v>0</v>
      </c>
      <c r="L122" s="221">
        <v>0</v>
      </c>
      <c r="M122" s="221">
        <v>0</v>
      </c>
      <c r="N122" s="221">
        <v>0</v>
      </c>
      <c r="O122" s="221">
        <v>0</v>
      </c>
      <c r="P122" s="221">
        <v>0</v>
      </c>
      <c r="Q122" s="221">
        <v>0</v>
      </c>
      <c r="R122" s="221">
        <v>0</v>
      </c>
      <c r="S122" s="221">
        <v>0</v>
      </c>
      <c r="T122" s="221">
        <v>0</v>
      </c>
      <c r="U122" s="221">
        <v>0</v>
      </c>
      <c r="V122" s="221">
        <v>0</v>
      </c>
      <c r="W122" s="221">
        <v>0</v>
      </c>
      <c r="X122" s="221">
        <v>0</v>
      </c>
      <c r="Y122" s="221">
        <v>0</v>
      </c>
      <c r="Z122" s="221">
        <v>0</v>
      </c>
      <c r="AA122" s="221">
        <v>0</v>
      </c>
      <c r="AB122" s="221">
        <v>0</v>
      </c>
      <c r="AC122" s="221">
        <v>0</v>
      </c>
      <c r="AD122" s="221">
        <v>0</v>
      </c>
      <c r="AE122" s="221">
        <v>0</v>
      </c>
      <c r="AF122" s="221">
        <v>0</v>
      </c>
      <c r="AG122" s="221">
        <v>0</v>
      </c>
      <c r="AH122" s="221">
        <v>0</v>
      </c>
      <c r="AI122" s="221">
        <v>0</v>
      </c>
      <c r="AJ122" s="221">
        <v>0</v>
      </c>
      <c r="AK122" s="221">
        <v>0</v>
      </c>
      <c r="AL122" s="221">
        <v>0</v>
      </c>
      <c r="AM122" s="221">
        <v>0</v>
      </c>
      <c r="AN122" s="221">
        <v>0</v>
      </c>
      <c r="AO122" s="148"/>
    </row>
    <row r="123" spans="2:41" s="92" customFormat="1" ht="17.100000000000001" customHeight="1">
      <c r="B123" s="80"/>
      <c r="C123" s="28" t="s">
        <v>73</v>
      </c>
      <c r="D123" s="221">
        <v>0</v>
      </c>
      <c r="E123" s="221">
        <v>0</v>
      </c>
      <c r="F123" s="221">
        <v>0</v>
      </c>
      <c r="G123" s="221">
        <v>0</v>
      </c>
      <c r="H123" s="221">
        <v>0</v>
      </c>
      <c r="I123" s="221">
        <v>0</v>
      </c>
      <c r="J123" s="221">
        <v>0</v>
      </c>
      <c r="K123" s="221">
        <v>0</v>
      </c>
      <c r="L123" s="221">
        <v>0</v>
      </c>
      <c r="M123" s="221">
        <v>0</v>
      </c>
      <c r="N123" s="221">
        <v>0</v>
      </c>
      <c r="O123" s="221">
        <v>0</v>
      </c>
      <c r="P123" s="221">
        <v>0</v>
      </c>
      <c r="Q123" s="221">
        <v>0</v>
      </c>
      <c r="R123" s="221">
        <v>0</v>
      </c>
      <c r="S123" s="221">
        <v>0</v>
      </c>
      <c r="T123" s="221">
        <v>0</v>
      </c>
      <c r="U123" s="221">
        <v>0</v>
      </c>
      <c r="V123" s="221">
        <v>0</v>
      </c>
      <c r="W123" s="221">
        <v>0</v>
      </c>
      <c r="X123" s="221">
        <v>0</v>
      </c>
      <c r="Y123" s="221">
        <v>0</v>
      </c>
      <c r="Z123" s="221">
        <v>0</v>
      </c>
      <c r="AA123" s="221">
        <v>0</v>
      </c>
      <c r="AB123" s="221">
        <v>0</v>
      </c>
      <c r="AC123" s="221">
        <v>0</v>
      </c>
      <c r="AD123" s="221">
        <v>0</v>
      </c>
      <c r="AE123" s="221">
        <v>0</v>
      </c>
      <c r="AF123" s="221">
        <v>0</v>
      </c>
      <c r="AG123" s="221">
        <v>0</v>
      </c>
      <c r="AH123" s="221">
        <v>0</v>
      </c>
      <c r="AI123" s="221">
        <v>0</v>
      </c>
      <c r="AJ123" s="221">
        <v>0</v>
      </c>
      <c r="AK123" s="221">
        <v>0</v>
      </c>
      <c r="AL123" s="221">
        <v>0</v>
      </c>
      <c r="AM123" s="221">
        <v>0</v>
      </c>
      <c r="AN123" s="221">
        <v>0</v>
      </c>
      <c r="AO123" s="148"/>
    </row>
    <row r="124" spans="2:41" s="91" customFormat="1" ht="30" customHeight="1">
      <c r="B124" s="83"/>
      <c r="C124" s="30" t="s">
        <v>17</v>
      </c>
      <c r="D124" s="223">
        <f t="shared" ref="D124:AN124" si="13">+D25+D45+D73+D100+D120</f>
        <v>0.36297653539100005</v>
      </c>
      <c r="E124" s="223">
        <f t="shared" si="13"/>
        <v>0</v>
      </c>
      <c r="F124" s="223">
        <f t="shared" si="13"/>
        <v>23.683737826719998</v>
      </c>
      <c r="G124" s="223">
        <f t="shared" si="13"/>
        <v>25.206923325598005</v>
      </c>
      <c r="H124" s="223">
        <f t="shared" si="13"/>
        <v>0</v>
      </c>
      <c r="I124" s="223">
        <f t="shared" si="13"/>
        <v>0</v>
      </c>
      <c r="J124" s="223">
        <f t="shared" si="13"/>
        <v>5.0629698997065882</v>
      </c>
      <c r="K124" s="223">
        <f t="shared" si="13"/>
        <v>635.39330666211754</v>
      </c>
      <c r="L124" s="223">
        <f t="shared" si="13"/>
        <v>0</v>
      </c>
      <c r="M124" s="223">
        <f t="shared" si="13"/>
        <v>138.506494330088</v>
      </c>
      <c r="N124" s="223">
        <f t="shared" si="13"/>
        <v>0</v>
      </c>
      <c r="O124" s="223">
        <f t="shared" si="13"/>
        <v>4807.8317225804458</v>
      </c>
      <c r="P124" s="223">
        <f t="shared" si="13"/>
        <v>319.23615770426932</v>
      </c>
      <c r="Q124" s="223">
        <f t="shared" si="13"/>
        <v>642.89024111759318</v>
      </c>
      <c r="R124" s="223">
        <f t="shared" si="13"/>
        <v>0.86441154017704891</v>
      </c>
      <c r="S124" s="223">
        <f t="shared" si="13"/>
        <v>383.83697475943688</v>
      </c>
      <c r="T124" s="223">
        <f t="shared" si="13"/>
        <v>0</v>
      </c>
      <c r="U124" s="223">
        <f t="shared" si="13"/>
        <v>5.4896837600000001</v>
      </c>
      <c r="V124" s="223">
        <f t="shared" si="13"/>
        <v>0</v>
      </c>
      <c r="W124" s="223">
        <f t="shared" si="13"/>
        <v>0</v>
      </c>
      <c r="X124" s="223">
        <f t="shared" si="13"/>
        <v>0.39823852978453744</v>
      </c>
      <c r="Y124" s="223">
        <f t="shared" si="13"/>
        <v>0</v>
      </c>
      <c r="Z124" s="223">
        <f t="shared" si="13"/>
        <v>288.38126695565268</v>
      </c>
      <c r="AA124" s="223">
        <f t="shared" si="13"/>
        <v>8.2116754967199999</v>
      </c>
      <c r="AB124" s="223">
        <f t="shared" si="13"/>
        <v>0</v>
      </c>
      <c r="AC124" s="223">
        <f t="shared" si="13"/>
        <v>0</v>
      </c>
      <c r="AD124" s="223">
        <f t="shared" si="13"/>
        <v>0</v>
      </c>
      <c r="AE124" s="223">
        <f t="shared" si="13"/>
        <v>866.77061101637514</v>
      </c>
      <c r="AF124" s="223">
        <f t="shared" si="13"/>
        <v>23.319425889999998</v>
      </c>
      <c r="AG124" s="223">
        <f t="shared" si="13"/>
        <v>0</v>
      </c>
      <c r="AH124" s="223">
        <f t="shared" si="13"/>
        <v>32.531418960132918</v>
      </c>
      <c r="AI124" s="223">
        <f t="shared" si="13"/>
        <v>8.2341999999999999E-2</v>
      </c>
      <c r="AJ124" s="223">
        <f t="shared" si="13"/>
        <v>0.21000000000000002</v>
      </c>
      <c r="AK124" s="223">
        <f t="shared" si="13"/>
        <v>3.4780542083000001</v>
      </c>
      <c r="AL124" s="223">
        <f t="shared" si="13"/>
        <v>0</v>
      </c>
      <c r="AM124" s="223">
        <f t="shared" si="13"/>
        <v>19.129781344088613</v>
      </c>
      <c r="AN124" s="223">
        <f t="shared" si="13"/>
        <v>102.58672364678779</v>
      </c>
      <c r="AO124" s="146"/>
    </row>
    <row r="125" spans="2:41" s="92" customFormat="1" ht="17.100000000000001" customHeight="1">
      <c r="B125" s="80"/>
      <c r="C125" s="28" t="s">
        <v>91</v>
      </c>
      <c r="D125" s="221">
        <f t="shared" ref="D125:AN125" si="14">+D26+D46+D74+D101+D121</f>
        <v>0</v>
      </c>
      <c r="E125" s="221">
        <f t="shared" si="14"/>
        <v>0</v>
      </c>
      <c r="F125" s="221">
        <f t="shared" si="14"/>
        <v>0</v>
      </c>
      <c r="G125" s="221">
        <f t="shared" si="14"/>
        <v>0</v>
      </c>
      <c r="H125" s="221">
        <f t="shared" si="14"/>
        <v>0</v>
      </c>
      <c r="I125" s="221">
        <f t="shared" si="14"/>
        <v>0</v>
      </c>
      <c r="J125" s="221">
        <f t="shared" si="14"/>
        <v>0</v>
      </c>
      <c r="K125" s="221">
        <f t="shared" si="14"/>
        <v>0</v>
      </c>
      <c r="L125" s="221">
        <f t="shared" si="14"/>
        <v>0</v>
      </c>
      <c r="M125" s="221">
        <f t="shared" si="14"/>
        <v>0</v>
      </c>
      <c r="N125" s="221">
        <f t="shared" si="14"/>
        <v>0</v>
      </c>
      <c r="O125" s="221">
        <f t="shared" si="14"/>
        <v>0</v>
      </c>
      <c r="P125" s="221">
        <f t="shared" si="14"/>
        <v>0</v>
      </c>
      <c r="Q125" s="221">
        <f t="shared" si="14"/>
        <v>0</v>
      </c>
      <c r="R125" s="221">
        <f t="shared" si="14"/>
        <v>0</v>
      </c>
      <c r="S125" s="221">
        <f t="shared" si="14"/>
        <v>0</v>
      </c>
      <c r="T125" s="221">
        <f t="shared" si="14"/>
        <v>0</v>
      </c>
      <c r="U125" s="221">
        <f t="shared" si="14"/>
        <v>0</v>
      </c>
      <c r="V125" s="221">
        <f t="shared" si="14"/>
        <v>0</v>
      </c>
      <c r="W125" s="221">
        <f t="shared" si="14"/>
        <v>0</v>
      </c>
      <c r="X125" s="221">
        <f t="shared" si="14"/>
        <v>0</v>
      </c>
      <c r="Y125" s="221">
        <f t="shared" si="14"/>
        <v>0</v>
      </c>
      <c r="Z125" s="221">
        <f t="shared" si="14"/>
        <v>0</v>
      </c>
      <c r="AA125" s="221">
        <f t="shared" si="14"/>
        <v>0</v>
      </c>
      <c r="AB125" s="221">
        <f t="shared" si="14"/>
        <v>0</v>
      </c>
      <c r="AC125" s="221">
        <f t="shared" si="14"/>
        <v>0</v>
      </c>
      <c r="AD125" s="221">
        <f t="shared" si="14"/>
        <v>0</v>
      </c>
      <c r="AE125" s="221">
        <f t="shared" si="14"/>
        <v>0</v>
      </c>
      <c r="AF125" s="221">
        <f t="shared" si="14"/>
        <v>0</v>
      </c>
      <c r="AG125" s="221">
        <f t="shared" si="14"/>
        <v>0</v>
      </c>
      <c r="AH125" s="221">
        <f t="shared" si="14"/>
        <v>0</v>
      </c>
      <c r="AI125" s="221">
        <f t="shared" si="14"/>
        <v>0</v>
      </c>
      <c r="AJ125" s="221">
        <f t="shared" si="14"/>
        <v>0</v>
      </c>
      <c r="AK125" s="221">
        <f t="shared" si="14"/>
        <v>0</v>
      </c>
      <c r="AL125" s="221">
        <f t="shared" si="14"/>
        <v>0</v>
      </c>
      <c r="AM125" s="221">
        <f t="shared" si="14"/>
        <v>0</v>
      </c>
      <c r="AN125" s="221">
        <f t="shared" si="14"/>
        <v>0</v>
      </c>
      <c r="AO125" s="148"/>
    </row>
    <row r="126" spans="2:41" s="92" customFormat="1" ht="17.100000000000001" customHeight="1">
      <c r="B126" s="80"/>
      <c r="C126" s="28" t="s">
        <v>92</v>
      </c>
      <c r="D126" s="221">
        <f t="shared" ref="D126:AN126" si="15">+D27+D47+D75+D102+D122</f>
        <v>0</v>
      </c>
      <c r="E126" s="221">
        <f t="shared" si="15"/>
        <v>0</v>
      </c>
      <c r="F126" s="221">
        <f t="shared" si="15"/>
        <v>0</v>
      </c>
      <c r="G126" s="221">
        <f t="shared" si="15"/>
        <v>0</v>
      </c>
      <c r="H126" s="221">
        <f t="shared" si="15"/>
        <v>0</v>
      </c>
      <c r="I126" s="221">
        <f t="shared" si="15"/>
        <v>0</v>
      </c>
      <c r="J126" s="221">
        <f t="shared" si="15"/>
        <v>0</v>
      </c>
      <c r="K126" s="221">
        <f t="shared" si="15"/>
        <v>0</v>
      </c>
      <c r="L126" s="221">
        <f t="shared" si="15"/>
        <v>0</v>
      </c>
      <c r="M126" s="221">
        <f t="shared" si="15"/>
        <v>0</v>
      </c>
      <c r="N126" s="221">
        <f t="shared" si="15"/>
        <v>0</v>
      </c>
      <c r="O126" s="221">
        <f t="shared" si="15"/>
        <v>0</v>
      </c>
      <c r="P126" s="221">
        <f t="shared" si="15"/>
        <v>0</v>
      </c>
      <c r="Q126" s="221">
        <f t="shared" si="15"/>
        <v>0</v>
      </c>
      <c r="R126" s="221">
        <f t="shared" si="15"/>
        <v>0</v>
      </c>
      <c r="S126" s="221">
        <f t="shared" si="15"/>
        <v>0</v>
      </c>
      <c r="T126" s="221">
        <f t="shared" si="15"/>
        <v>0</v>
      </c>
      <c r="U126" s="221">
        <f t="shared" si="15"/>
        <v>0</v>
      </c>
      <c r="V126" s="221">
        <f t="shared" si="15"/>
        <v>0</v>
      </c>
      <c r="W126" s="221">
        <f t="shared" si="15"/>
        <v>0</v>
      </c>
      <c r="X126" s="221">
        <f t="shared" si="15"/>
        <v>0</v>
      </c>
      <c r="Y126" s="221">
        <f t="shared" si="15"/>
        <v>0</v>
      </c>
      <c r="Z126" s="221">
        <f t="shared" si="15"/>
        <v>0</v>
      </c>
      <c r="AA126" s="221">
        <f t="shared" si="15"/>
        <v>0</v>
      </c>
      <c r="AB126" s="221">
        <f t="shared" si="15"/>
        <v>0</v>
      </c>
      <c r="AC126" s="221">
        <f t="shared" si="15"/>
        <v>0</v>
      </c>
      <c r="AD126" s="221">
        <f t="shared" si="15"/>
        <v>0</v>
      </c>
      <c r="AE126" s="221">
        <f t="shared" si="15"/>
        <v>0</v>
      </c>
      <c r="AF126" s="221">
        <f t="shared" si="15"/>
        <v>0</v>
      </c>
      <c r="AG126" s="221">
        <f t="shared" si="15"/>
        <v>0</v>
      </c>
      <c r="AH126" s="221">
        <f t="shared" si="15"/>
        <v>0</v>
      </c>
      <c r="AI126" s="221">
        <f t="shared" si="15"/>
        <v>0</v>
      </c>
      <c r="AJ126" s="221">
        <f t="shared" si="15"/>
        <v>0</v>
      </c>
      <c r="AK126" s="221">
        <f t="shared" si="15"/>
        <v>0</v>
      </c>
      <c r="AL126" s="221">
        <f t="shared" si="15"/>
        <v>0</v>
      </c>
      <c r="AM126" s="221">
        <f t="shared" si="15"/>
        <v>0</v>
      </c>
      <c r="AN126" s="221">
        <f t="shared" si="15"/>
        <v>0</v>
      </c>
      <c r="AO126" s="148"/>
    </row>
    <row r="127" spans="2:41" s="92" customFormat="1" ht="17.100000000000001" customHeight="1">
      <c r="B127" s="80"/>
      <c r="C127" s="28" t="s">
        <v>73</v>
      </c>
      <c r="D127" s="221">
        <f t="shared" ref="D127:AN127" si="16">+D28+D48+D76+D103+D123</f>
        <v>2.6018383355999999E-2</v>
      </c>
      <c r="E127" s="221">
        <f t="shared" si="16"/>
        <v>0</v>
      </c>
      <c r="F127" s="221">
        <f t="shared" si="16"/>
        <v>11.60138771836</v>
      </c>
      <c r="G127" s="221">
        <f t="shared" si="16"/>
        <v>0.42116700000000007</v>
      </c>
      <c r="H127" s="221">
        <f t="shared" si="16"/>
        <v>0</v>
      </c>
      <c r="I127" s="221">
        <f t="shared" si="16"/>
        <v>0</v>
      </c>
      <c r="J127" s="221">
        <f t="shared" si="16"/>
        <v>0.88439245999999994</v>
      </c>
      <c r="K127" s="221">
        <f t="shared" si="16"/>
        <v>3.2991004367123633</v>
      </c>
      <c r="L127" s="221">
        <f t="shared" si="16"/>
        <v>0</v>
      </c>
      <c r="M127" s="221">
        <f t="shared" si="16"/>
        <v>0.64932913666600001</v>
      </c>
      <c r="N127" s="221">
        <f t="shared" si="16"/>
        <v>0</v>
      </c>
      <c r="O127" s="221">
        <f t="shared" si="16"/>
        <v>18.545216199999995</v>
      </c>
      <c r="P127" s="221">
        <f t="shared" si="16"/>
        <v>35.950148274227992</v>
      </c>
      <c r="Q127" s="221">
        <f t="shared" si="16"/>
        <v>40.714122788890002</v>
      </c>
      <c r="R127" s="221">
        <f t="shared" si="16"/>
        <v>0.26</v>
      </c>
      <c r="S127" s="221">
        <f t="shared" si="16"/>
        <v>26.028435626599997</v>
      </c>
      <c r="T127" s="221">
        <f t="shared" si="16"/>
        <v>0</v>
      </c>
      <c r="U127" s="221">
        <f t="shared" si="16"/>
        <v>0.19000000000000003</v>
      </c>
      <c r="V127" s="221">
        <f t="shared" si="16"/>
        <v>0</v>
      </c>
      <c r="W127" s="221">
        <f t="shared" si="16"/>
        <v>0</v>
      </c>
      <c r="X127" s="221">
        <f t="shared" si="16"/>
        <v>0.11089899999999998</v>
      </c>
      <c r="Y127" s="221">
        <f t="shared" si="16"/>
        <v>0</v>
      </c>
      <c r="Z127" s="221">
        <f t="shared" si="16"/>
        <v>113.928619630171</v>
      </c>
      <c r="AA127" s="221">
        <f t="shared" si="16"/>
        <v>3.4533317483600001</v>
      </c>
      <c r="AB127" s="221">
        <f t="shared" si="16"/>
        <v>0</v>
      </c>
      <c r="AC127" s="221">
        <f t="shared" si="16"/>
        <v>0</v>
      </c>
      <c r="AD127" s="221">
        <f t="shared" si="16"/>
        <v>0</v>
      </c>
      <c r="AE127" s="221">
        <f t="shared" si="16"/>
        <v>3.5023150000000003</v>
      </c>
      <c r="AF127" s="221">
        <f t="shared" si="16"/>
        <v>0.75894700000000004</v>
      </c>
      <c r="AG127" s="221">
        <f t="shared" si="16"/>
        <v>0</v>
      </c>
      <c r="AH127" s="221">
        <f t="shared" si="16"/>
        <v>8.4800178256000003E-2</v>
      </c>
      <c r="AI127" s="221">
        <f t="shared" si="16"/>
        <v>0</v>
      </c>
      <c r="AJ127" s="221">
        <f t="shared" si="16"/>
        <v>0.16</v>
      </c>
      <c r="AK127" s="221">
        <f t="shared" si="16"/>
        <v>0.82768700000000017</v>
      </c>
      <c r="AL127" s="221">
        <f t="shared" si="16"/>
        <v>0</v>
      </c>
      <c r="AM127" s="221">
        <f t="shared" si="16"/>
        <v>3.0824820900000001</v>
      </c>
      <c r="AN127" s="221">
        <f t="shared" si="16"/>
        <v>14.071000530115992</v>
      </c>
      <c r="AO127" s="148"/>
    </row>
    <row r="128" spans="2:41" s="93" customFormat="1" ht="9.9499999999999993" customHeight="1">
      <c r="B128" s="152"/>
      <c r="C128" s="153"/>
      <c r="D128" s="224"/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  <c r="AA128" s="224"/>
      <c r="AB128" s="224"/>
      <c r="AC128" s="224"/>
      <c r="AD128" s="224"/>
      <c r="AE128" s="224"/>
      <c r="AF128" s="224"/>
      <c r="AG128" s="224"/>
      <c r="AH128" s="224"/>
      <c r="AI128" s="224"/>
      <c r="AJ128" s="224"/>
      <c r="AK128" s="224"/>
      <c r="AL128" s="224"/>
      <c r="AM128" s="224"/>
      <c r="AN128" s="224"/>
      <c r="AO128" s="179"/>
    </row>
    <row r="130" spans="39:39" hidden="1">
      <c r="AM130" s="95" t="s">
        <v>8</v>
      </c>
    </row>
    <row r="157" ht="15" customHeight="1"/>
  </sheetData>
  <dataConsolidate/>
  <mergeCells count="7">
    <mergeCell ref="D7:AN7"/>
    <mergeCell ref="D6:AN6"/>
    <mergeCell ref="C7:C8"/>
    <mergeCell ref="C2:AN2"/>
    <mergeCell ref="C3:AN3"/>
    <mergeCell ref="C4:AN4"/>
    <mergeCell ref="C5:AN5"/>
  </mergeCells>
  <phoneticPr fontId="0" type="noConversion"/>
  <conditionalFormatting sqref="D76:D77 D103:D120 D123:D124 D9:D45 D127 D80:D100 F127:AN127 D128:AN128 F9:AN47 D48:AN73 F74:AN124">
    <cfRule type="expression" dxfId="58" priority="50" stopIfTrue="1">
      <formula>AND(D9&lt;&gt;"",OR(D9&lt;0,NOT(ISNUMBER(D9))))</formula>
    </cfRule>
  </conditionalFormatting>
  <conditionalFormatting sqref="D46:D47">
    <cfRule type="expression" dxfId="57" priority="48" stopIfTrue="1">
      <formula>AND(D46&lt;&gt;"",OR(D46&lt;0,NOT(ISNUMBER(D46))))</formula>
    </cfRule>
  </conditionalFormatting>
  <conditionalFormatting sqref="D74:D75">
    <cfRule type="expression" dxfId="56" priority="46" stopIfTrue="1">
      <formula>AND(D74&lt;&gt;"",OR(D74&lt;0,NOT(ISNUMBER(D74))))</formula>
    </cfRule>
  </conditionalFormatting>
  <conditionalFormatting sqref="D101:D102">
    <cfRule type="expression" dxfId="55" priority="44" stopIfTrue="1">
      <formula>AND(D101&lt;&gt;"",OR(D101&lt;0,NOT(ISNUMBER(D101))))</formula>
    </cfRule>
  </conditionalFormatting>
  <conditionalFormatting sqref="D121:D122">
    <cfRule type="expression" dxfId="54" priority="42" stopIfTrue="1">
      <formula>AND(D121&lt;&gt;"",OR(D121&lt;0,NOT(ISNUMBER(D121))))</formula>
    </cfRule>
  </conditionalFormatting>
  <conditionalFormatting sqref="F125:AN126">
    <cfRule type="expression" dxfId="53" priority="40" stopIfTrue="1">
      <formula>AND(F125&lt;&gt;"",OR(F125&lt;0,NOT(ISNUMBER(F125))))</formula>
    </cfRule>
  </conditionalFormatting>
  <conditionalFormatting sqref="D125:D126">
    <cfRule type="expression" dxfId="52" priority="33" stopIfTrue="1">
      <formula>AND(D125&lt;&gt;"",OR(D125&lt;0,NOT(ISNUMBER(D125))))</formula>
    </cfRule>
  </conditionalFormatting>
  <conditionalFormatting sqref="E9:E45 E127 E123:E124 E103:E120 E76:E77 E80:E100">
    <cfRule type="expression" dxfId="51" priority="32" stopIfTrue="1">
      <formula>AND(E9&lt;&gt;"",OR(E9&lt;0,NOT(ISNUMBER(E9))))</formula>
    </cfRule>
  </conditionalFormatting>
  <conditionalFormatting sqref="E46:E47">
    <cfRule type="expression" dxfId="50" priority="31" stopIfTrue="1">
      <formula>AND(E46&lt;&gt;"",OR(E46&lt;0,NOT(ISNUMBER(E46))))</formula>
    </cfRule>
  </conditionalFormatting>
  <conditionalFormatting sqref="E74:E75">
    <cfRule type="expression" dxfId="49" priority="30" stopIfTrue="1">
      <formula>AND(E74&lt;&gt;"",OR(E74&lt;0,NOT(ISNUMBER(E74))))</formula>
    </cfRule>
  </conditionalFormatting>
  <conditionalFormatting sqref="E101:E102">
    <cfRule type="expression" dxfId="48" priority="29" stopIfTrue="1">
      <formula>AND(E101&lt;&gt;"",OR(E101&lt;0,NOT(ISNUMBER(E101))))</formula>
    </cfRule>
  </conditionalFormatting>
  <conditionalFormatting sqref="E121:E122">
    <cfRule type="expression" dxfId="47" priority="28" stopIfTrue="1">
      <formula>AND(E121&lt;&gt;"",OR(E121&lt;0,NOT(ISNUMBER(E121))))</formula>
    </cfRule>
  </conditionalFormatting>
  <conditionalFormatting sqref="E125:E126">
    <cfRule type="expression" dxfId="46" priority="27" stopIfTrue="1">
      <formula>AND(E125&lt;&gt;"",OR(E125&lt;0,NOT(ISNUMBER(E125))))</formula>
    </cfRule>
  </conditionalFormatting>
  <conditionalFormatting sqref="D78:D79">
    <cfRule type="expression" dxfId="45" priority="19" stopIfTrue="1">
      <formula>AND(D78&lt;&gt;"",OR(D78&lt;0,NOT(ISNUMBER(D78))))</formula>
    </cfRule>
  </conditionalFormatting>
  <conditionalFormatting sqref="E78:E79">
    <cfRule type="expression" dxfId="44" priority="17" stopIfTrue="1">
      <formula>AND(E78&lt;&gt;"",OR(E78&lt;0,NOT(ISNUMBER(E78))))</formula>
    </cfRule>
  </conditionalFormatting>
  <conditionalFormatting sqref="D6">
    <cfRule type="expression" dxfId="43" priority="577" stopIfTrue="1">
      <formula>COUNTA(D10:AN127)&lt;&gt;COUNTIF(D10:AN127,"&gt;=0")</formula>
    </cfRule>
  </conditionalFormatting>
  <conditionalFormatting sqref="E6">
    <cfRule type="expression" dxfId="42" priority="581" stopIfTrue="1">
      <formula>COUNTA(E10:AN127)&lt;&gt;COUNTIF(E10:AN127,"&gt;=0")</formula>
    </cfRule>
  </conditionalFormatting>
  <conditionalFormatting sqref="X6">
    <cfRule type="expression" dxfId="41" priority="591" stopIfTrue="1">
      <formula>COUNTA(X10:AO127)&lt;&gt;COUNTIF(X10:AO127,"&gt;=0")</formula>
    </cfRule>
  </conditionalFormatting>
  <conditionalFormatting sqref="F6:H6">
    <cfRule type="expression" dxfId="40" priority="609" stopIfTrue="1">
      <formula>COUNTA(F10:AN127)&lt;&gt;COUNTIF(F10:AN127,"&gt;=0")</formula>
    </cfRule>
  </conditionalFormatting>
  <conditionalFormatting sqref="I6:W6">
    <cfRule type="expression" dxfId="39" priority="612" stopIfTrue="1">
      <formula>COUNTA(I10:AO127)&lt;&gt;COUNTIF(I10:AO127,"&gt;=0")</formula>
    </cfRule>
  </conditionalFormatting>
  <conditionalFormatting sqref="AA6:AN6">
    <cfRule type="expression" dxfId="38" priority="613" stopIfTrue="1">
      <formula>COUNTA(AA10:AO127)&lt;&gt;COUNTIF(AA10:AO127,"&gt;=0")</formula>
    </cfRule>
  </conditionalFormatting>
  <conditionalFormatting sqref="Y6:Z6">
    <cfRule type="expression" dxfId="37" priority="614" stopIfTrue="1">
      <formula>COUNTA(Y10:AO127)&lt;&gt;COUNTIF(Y10:AO127,"&gt;=0")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>
    <oddFooter>&amp;R2019 Triennial Central Bank Survey</oddFooter>
  </headerFooter>
  <rowBreaks count="2" manualBreakCount="2">
    <brk id="56" min="1" max="41" man="1"/>
    <brk id="103" min="1" max="4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>
    <outlinePr summaryBelow="0" summaryRight="0"/>
  </sheetPr>
  <dimension ref="A1:CT84"/>
  <sheetViews>
    <sheetView showGridLines="0" zoomScale="70" zoomScaleNormal="70" workbookViewId="0">
      <pane xSplit="3" ySplit="7" topLeftCell="D8" activePane="bottomRight" state="frozen"/>
      <selection pane="topRight"/>
      <selection pane="bottomLeft"/>
      <selection pane="bottomRight" activeCell="D8" sqref="D8"/>
    </sheetView>
  </sheetViews>
  <sheetFormatPr defaultColWidth="0" defaultRowHeight="12" zeroHeight="1"/>
  <cols>
    <col min="1" max="2" width="1.7109375" style="174" customWidth="1"/>
    <col min="3" max="3" width="67" style="175" customWidth="1"/>
    <col min="4" max="44" width="10.7109375" style="176" customWidth="1"/>
    <col min="45" max="45" width="1.7109375" style="174" customWidth="1"/>
    <col min="46" max="89" width="0" style="176" hidden="1" customWidth="1"/>
    <col min="90" max="98" width="9.140625" style="176" hidden="1" customWidth="1"/>
    <col min="99" max="16384" width="0" style="176" hidden="1"/>
  </cols>
  <sheetData>
    <row r="1" spans="1:45" s="74" customFormat="1" ht="20.100000000000001" customHeight="1">
      <c r="A1" s="73"/>
      <c r="B1" s="71" t="s">
        <v>65</v>
      </c>
      <c r="D1" s="33"/>
      <c r="E1" s="33"/>
      <c r="F1" s="33"/>
      <c r="G1" s="33"/>
      <c r="H1" s="33"/>
      <c r="I1" s="33"/>
      <c r="J1" s="33"/>
      <c r="K1" s="33"/>
      <c r="L1" s="33"/>
      <c r="M1" s="144"/>
      <c r="N1" s="33"/>
      <c r="O1" s="33"/>
      <c r="P1" s="159"/>
      <c r="Q1" s="159"/>
      <c r="R1" s="159"/>
      <c r="S1" s="159"/>
      <c r="T1" s="159"/>
      <c r="U1" s="159"/>
      <c r="V1" s="159"/>
      <c r="W1" s="159"/>
      <c r="X1" s="159"/>
      <c r="Y1" s="145"/>
      <c r="Z1" s="145"/>
      <c r="AR1" s="34"/>
      <c r="AS1" s="73"/>
    </row>
    <row r="2" spans="1:45" s="74" customFormat="1" ht="20.100000000000001" customHeight="1">
      <c r="A2" s="73"/>
      <c r="B2" s="73"/>
      <c r="C2" s="285" t="s">
        <v>48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73"/>
    </row>
    <row r="3" spans="1:45" s="74" customFormat="1" ht="20.100000000000001" customHeight="1">
      <c r="A3" s="73"/>
      <c r="B3" s="73"/>
      <c r="C3" s="285" t="s">
        <v>113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73"/>
    </row>
    <row r="4" spans="1:45" s="162" customFormat="1" ht="20.100000000000001" customHeight="1">
      <c r="A4" s="160"/>
      <c r="B4" s="160"/>
      <c r="C4" s="296" t="s">
        <v>94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161"/>
    </row>
    <row r="5" spans="1:45" s="74" customFormat="1" ht="20.100000000000001" customHeight="1">
      <c r="A5" s="73"/>
      <c r="B5" s="73"/>
      <c r="C5" s="285" t="s">
        <v>80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73"/>
    </row>
    <row r="6" spans="1:45" s="74" customFormat="1" ht="39.950000000000003" customHeight="1">
      <c r="A6" s="73"/>
      <c r="B6" s="73"/>
      <c r="C6" s="73"/>
      <c r="D6" s="282" t="s">
        <v>67</v>
      </c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73"/>
    </row>
    <row r="7" spans="1:45" s="147" customFormat="1" ht="27.95" customHeight="1">
      <c r="A7" s="163"/>
      <c r="B7" s="252"/>
      <c r="C7" s="257" t="s">
        <v>0</v>
      </c>
      <c r="D7" s="253" t="s">
        <v>93</v>
      </c>
      <c r="E7" s="253" t="s">
        <v>54</v>
      </c>
      <c r="F7" s="253" t="s">
        <v>6</v>
      </c>
      <c r="G7" s="253" t="s">
        <v>74</v>
      </c>
      <c r="H7" s="253" t="s">
        <v>55</v>
      </c>
      <c r="I7" s="253" t="s">
        <v>22</v>
      </c>
      <c r="J7" s="253" t="s">
        <v>5</v>
      </c>
      <c r="K7" s="253" t="s">
        <v>4</v>
      </c>
      <c r="L7" s="253" t="s">
        <v>53</v>
      </c>
      <c r="M7" s="253" t="s">
        <v>34</v>
      </c>
      <c r="N7" s="253" t="s">
        <v>56</v>
      </c>
      <c r="O7" s="253" t="s">
        <v>23</v>
      </c>
      <c r="P7" s="253" t="s">
        <v>20</v>
      </c>
      <c r="Q7" s="254" t="s">
        <v>18</v>
      </c>
      <c r="R7" s="253" t="s">
        <v>3</v>
      </c>
      <c r="S7" s="253" t="s">
        <v>24</v>
      </c>
      <c r="T7" s="253" t="s">
        <v>25</v>
      </c>
      <c r="U7" s="253" t="s">
        <v>35</v>
      </c>
      <c r="V7" s="253" t="s">
        <v>57</v>
      </c>
      <c r="W7" s="253" t="s">
        <v>36</v>
      </c>
      <c r="X7" s="253" t="s">
        <v>2</v>
      </c>
      <c r="Y7" s="253" t="s">
        <v>26</v>
      </c>
      <c r="Z7" s="253" t="s">
        <v>27</v>
      </c>
      <c r="AA7" s="253" t="s">
        <v>58</v>
      </c>
      <c r="AB7" s="253" t="s">
        <v>38</v>
      </c>
      <c r="AC7" s="253" t="s">
        <v>37</v>
      </c>
      <c r="AD7" s="253" t="s">
        <v>59</v>
      </c>
      <c r="AE7" s="253" t="s">
        <v>28</v>
      </c>
      <c r="AF7" s="253" t="s">
        <v>29</v>
      </c>
      <c r="AG7" s="253" t="s">
        <v>75</v>
      </c>
      <c r="AH7" s="253" t="s">
        <v>30</v>
      </c>
      <c r="AI7" s="253" t="s">
        <v>60</v>
      </c>
      <c r="AJ7" s="253" t="s">
        <v>21</v>
      </c>
      <c r="AK7" s="253" t="s">
        <v>39</v>
      </c>
      <c r="AL7" s="253" t="s">
        <v>31</v>
      </c>
      <c r="AM7" s="253" t="s">
        <v>77</v>
      </c>
      <c r="AN7" s="253" t="s">
        <v>32</v>
      </c>
      <c r="AO7" s="254" t="s">
        <v>1</v>
      </c>
      <c r="AP7" s="253" t="s">
        <v>33</v>
      </c>
      <c r="AQ7" s="255" t="s">
        <v>76</v>
      </c>
      <c r="AR7" s="256" t="s">
        <v>7</v>
      </c>
      <c r="AS7" s="164"/>
    </row>
    <row r="8" spans="1:45" s="91" customFormat="1" ht="30" customHeight="1">
      <c r="B8" s="83"/>
      <c r="C8" s="30" t="s">
        <v>61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165"/>
      <c r="Q8" s="165"/>
      <c r="R8" s="165"/>
      <c r="S8" s="165"/>
      <c r="T8" s="165"/>
      <c r="U8" s="165"/>
      <c r="V8" s="165"/>
      <c r="W8" s="165"/>
      <c r="X8" s="165"/>
      <c r="Y8" s="166"/>
      <c r="Z8" s="166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27"/>
    </row>
    <row r="9" spans="1:45" s="89" customFormat="1" ht="17.100000000000001" customHeight="1">
      <c r="B9" s="75"/>
      <c r="C9" s="23" t="s">
        <v>9</v>
      </c>
      <c r="D9" s="194">
        <v>0</v>
      </c>
      <c r="E9" s="194">
        <v>0</v>
      </c>
      <c r="F9" s="194">
        <v>0</v>
      </c>
      <c r="G9" s="194">
        <v>0</v>
      </c>
      <c r="H9" s="194">
        <v>0</v>
      </c>
      <c r="I9" s="194">
        <v>0</v>
      </c>
      <c r="J9" s="194">
        <v>0</v>
      </c>
      <c r="K9" s="194">
        <v>0</v>
      </c>
      <c r="L9" s="194">
        <v>0</v>
      </c>
      <c r="M9" s="194">
        <v>0</v>
      </c>
      <c r="N9" s="194">
        <v>0</v>
      </c>
      <c r="O9" s="194">
        <v>0</v>
      </c>
      <c r="P9" s="194">
        <v>0</v>
      </c>
      <c r="Q9" s="194">
        <v>21.407874</v>
      </c>
      <c r="R9" s="194">
        <v>0</v>
      </c>
      <c r="S9" s="194">
        <v>0</v>
      </c>
      <c r="T9" s="194">
        <v>0</v>
      </c>
      <c r="U9" s="194">
        <v>0</v>
      </c>
      <c r="V9" s="194">
        <v>0</v>
      </c>
      <c r="W9" s="194">
        <v>0</v>
      </c>
      <c r="X9" s="194">
        <v>0</v>
      </c>
      <c r="Y9" s="194">
        <v>0</v>
      </c>
      <c r="Z9" s="194">
        <v>0</v>
      </c>
      <c r="AA9" s="194">
        <v>0</v>
      </c>
      <c r="AB9" s="194">
        <v>0</v>
      </c>
      <c r="AC9" s="194">
        <v>0</v>
      </c>
      <c r="AD9" s="194">
        <v>0</v>
      </c>
      <c r="AE9" s="194">
        <v>0</v>
      </c>
      <c r="AF9" s="194">
        <v>28094.037552729584</v>
      </c>
      <c r="AG9" s="194">
        <v>0</v>
      </c>
      <c r="AH9" s="194">
        <v>0</v>
      </c>
      <c r="AI9" s="194">
        <v>0</v>
      </c>
      <c r="AJ9" s="194">
        <v>0</v>
      </c>
      <c r="AK9" s="194">
        <v>0</v>
      </c>
      <c r="AL9" s="194">
        <v>0</v>
      </c>
      <c r="AM9" s="194">
        <v>0</v>
      </c>
      <c r="AN9" s="194">
        <v>0</v>
      </c>
      <c r="AO9" s="194">
        <v>0</v>
      </c>
      <c r="AP9" s="194">
        <v>0</v>
      </c>
      <c r="AQ9" s="194">
        <v>0</v>
      </c>
      <c r="AR9" s="194">
        <f t="shared" ref="AR9:AR18" si="0">+SUM(D9:AQ9)</f>
        <v>28115.445426729584</v>
      </c>
      <c r="AS9" s="23"/>
    </row>
    <row r="10" spans="1:45" s="89" customFormat="1" ht="17.100000000000001" customHeight="1">
      <c r="B10" s="77"/>
      <c r="C10" s="24" t="s">
        <v>46</v>
      </c>
      <c r="D10" s="194">
        <v>0</v>
      </c>
      <c r="E10" s="194">
        <v>0</v>
      </c>
      <c r="F10" s="194">
        <v>0</v>
      </c>
      <c r="G10" s="194">
        <v>0</v>
      </c>
      <c r="H10" s="194">
        <v>0</v>
      </c>
      <c r="I10" s="194">
        <v>0</v>
      </c>
      <c r="J10" s="194">
        <v>0</v>
      </c>
      <c r="K10" s="194">
        <v>0</v>
      </c>
      <c r="L10" s="194">
        <v>0</v>
      </c>
      <c r="M10" s="194">
        <v>0</v>
      </c>
      <c r="N10" s="194">
        <v>0</v>
      </c>
      <c r="O10" s="194">
        <v>0</v>
      </c>
      <c r="P10" s="194">
        <v>0</v>
      </c>
      <c r="Q10" s="194">
        <v>0</v>
      </c>
      <c r="R10" s="194">
        <v>0</v>
      </c>
      <c r="S10" s="194">
        <v>0</v>
      </c>
      <c r="T10" s="194">
        <v>0</v>
      </c>
      <c r="U10" s="194">
        <v>0</v>
      </c>
      <c r="V10" s="194">
        <v>0</v>
      </c>
      <c r="W10" s="194">
        <v>0</v>
      </c>
      <c r="X10" s="194">
        <v>0</v>
      </c>
      <c r="Y10" s="194">
        <v>0</v>
      </c>
      <c r="Z10" s="194">
        <v>0</v>
      </c>
      <c r="AA10" s="194">
        <v>0</v>
      </c>
      <c r="AB10" s="194">
        <v>0</v>
      </c>
      <c r="AC10" s="194">
        <v>0</v>
      </c>
      <c r="AD10" s="194">
        <v>0</v>
      </c>
      <c r="AE10" s="194">
        <v>0</v>
      </c>
      <c r="AF10" s="194">
        <v>4738.9542300342091</v>
      </c>
      <c r="AG10" s="194">
        <v>0</v>
      </c>
      <c r="AH10" s="194">
        <v>0</v>
      </c>
      <c r="AI10" s="194">
        <v>0</v>
      </c>
      <c r="AJ10" s="194">
        <v>0</v>
      </c>
      <c r="AK10" s="194">
        <v>0</v>
      </c>
      <c r="AL10" s="194">
        <v>0</v>
      </c>
      <c r="AM10" s="194">
        <v>0</v>
      </c>
      <c r="AN10" s="194">
        <v>0</v>
      </c>
      <c r="AO10" s="194">
        <v>0</v>
      </c>
      <c r="AP10" s="194">
        <v>0</v>
      </c>
      <c r="AQ10" s="194">
        <v>0</v>
      </c>
      <c r="AR10" s="194">
        <f t="shared" si="0"/>
        <v>4738.9542300342091</v>
      </c>
      <c r="AS10" s="23"/>
    </row>
    <row r="11" spans="1:45" s="89" customFormat="1" ht="17.100000000000001" customHeight="1">
      <c r="B11" s="77"/>
      <c r="C11" s="24" t="s">
        <v>47</v>
      </c>
      <c r="D11" s="194">
        <v>0</v>
      </c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4">
        <v>0</v>
      </c>
      <c r="N11" s="194">
        <v>0</v>
      </c>
      <c r="O11" s="194">
        <v>0</v>
      </c>
      <c r="P11" s="194">
        <v>0</v>
      </c>
      <c r="Q11" s="194">
        <v>21.407874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4">
        <v>0</v>
      </c>
      <c r="Y11" s="194">
        <v>0</v>
      </c>
      <c r="Z11" s="194">
        <v>0</v>
      </c>
      <c r="AA11" s="194">
        <v>0</v>
      </c>
      <c r="AB11" s="194">
        <v>0</v>
      </c>
      <c r="AC11" s="194">
        <v>0</v>
      </c>
      <c r="AD11" s="194">
        <v>0</v>
      </c>
      <c r="AE11" s="194">
        <v>0</v>
      </c>
      <c r="AF11" s="194">
        <v>23355.083322695376</v>
      </c>
      <c r="AG11" s="194">
        <v>0</v>
      </c>
      <c r="AH11" s="194">
        <v>0</v>
      </c>
      <c r="AI11" s="194">
        <v>0</v>
      </c>
      <c r="AJ11" s="194">
        <v>0</v>
      </c>
      <c r="AK11" s="194">
        <v>0</v>
      </c>
      <c r="AL11" s="194">
        <v>0</v>
      </c>
      <c r="AM11" s="194">
        <v>0</v>
      </c>
      <c r="AN11" s="194">
        <v>0</v>
      </c>
      <c r="AO11" s="194">
        <v>0</v>
      </c>
      <c r="AP11" s="194">
        <v>0</v>
      </c>
      <c r="AQ11" s="194">
        <v>0</v>
      </c>
      <c r="AR11" s="194">
        <f t="shared" si="0"/>
        <v>23376.491196695377</v>
      </c>
      <c r="AS11" s="23"/>
    </row>
    <row r="12" spans="1:45" s="171" customFormat="1" ht="17.100000000000001" customHeight="1">
      <c r="A12" s="168"/>
      <c r="B12" s="169"/>
      <c r="C12" s="32" t="s">
        <v>10</v>
      </c>
      <c r="D12" s="194">
        <v>0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  <c r="N12" s="194">
        <v>0</v>
      </c>
      <c r="O12" s="194">
        <v>0</v>
      </c>
      <c r="P12" s="194">
        <v>0</v>
      </c>
      <c r="Q12" s="194">
        <v>0</v>
      </c>
      <c r="R12" s="194">
        <v>0</v>
      </c>
      <c r="S12" s="194">
        <v>0</v>
      </c>
      <c r="T12" s="194">
        <v>0</v>
      </c>
      <c r="U12" s="194">
        <v>0</v>
      </c>
      <c r="V12" s="194">
        <v>0</v>
      </c>
      <c r="W12" s="194">
        <v>0</v>
      </c>
      <c r="X12" s="194">
        <v>0</v>
      </c>
      <c r="Y12" s="194">
        <v>0</v>
      </c>
      <c r="Z12" s="194">
        <v>0</v>
      </c>
      <c r="AA12" s="194">
        <v>0</v>
      </c>
      <c r="AB12" s="194">
        <v>0</v>
      </c>
      <c r="AC12" s="194">
        <v>0</v>
      </c>
      <c r="AD12" s="194">
        <v>0</v>
      </c>
      <c r="AE12" s="194">
        <v>0</v>
      </c>
      <c r="AF12" s="194">
        <v>1909.68085276031</v>
      </c>
      <c r="AG12" s="194">
        <v>0</v>
      </c>
      <c r="AH12" s="194">
        <v>0</v>
      </c>
      <c r="AI12" s="194">
        <v>0</v>
      </c>
      <c r="AJ12" s="194">
        <v>0</v>
      </c>
      <c r="AK12" s="194">
        <v>0</v>
      </c>
      <c r="AL12" s="194">
        <v>0</v>
      </c>
      <c r="AM12" s="194">
        <v>0</v>
      </c>
      <c r="AN12" s="194">
        <v>0</v>
      </c>
      <c r="AO12" s="194">
        <v>0</v>
      </c>
      <c r="AP12" s="194">
        <v>0</v>
      </c>
      <c r="AQ12" s="194">
        <v>0</v>
      </c>
      <c r="AR12" s="194">
        <f t="shared" si="0"/>
        <v>1909.68085276031</v>
      </c>
      <c r="AS12" s="170"/>
    </row>
    <row r="13" spans="1:45" s="89" customFormat="1" ht="17.100000000000001" customHeight="1">
      <c r="B13" s="77"/>
      <c r="C13" s="24" t="s">
        <v>46</v>
      </c>
      <c r="D13" s="194">
        <v>0</v>
      </c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4">
        <v>0</v>
      </c>
      <c r="L13" s="194">
        <v>0</v>
      </c>
      <c r="M13" s="194">
        <v>0</v>
      </c>
      <c r="N13" s="194">
        <v>0</v>
      </c>
      <c r="O13" s="194">
        <v>0</v>
      </c>
      <c r="P13" s="194">
        <v>0</v>
      </c>
      <c r="Q13" s="194">
        <v>0</v>
      </c>
      <c r="R13" s="194">
        <v>0</v>
      </c>
      <c r="S13" s="194">
        <v>0</v>
      </c>
      <c r="T13" s="194">
        <v>0</v>
      </c>
      <c r="U13" s="194">
        <v>0</v>
      </c>
      <c r="V13" s="194">
        <v>0</v>
      </c>
      <c r="W13" s="194">
        <v>0</v>
      </c>
      <c r="X13" s="194">
        <v>0</v>
      </c>
      <c r="Y13" s="194">
        <v>0</v>
      </c>
      <c r="Z13" s="194">
        <v>0</v>
      </c>
      <c r="AA13" s="194">
        <v>0</v>
      </c>
      <c r="AB13" s="194">
        <v>0</v>
      </c>
      <c r="AC13" s="194">
        <v>0</v>
      </c>
      <c r="AD13" s="194">
        <v>0</v>
      </c>
      <c r="AE13" s="194">
        <v>0</v>
      </c>
      <c r="AF13" s="194">
        <v>0</v>
      </c>
      <c r="AG13" s="194">
        <v>0</v>
      </c>
      <c r="AH13" s="194">
        <v>0</v>
      </c>
      <c r="AI13" s="194">
        <v>0</v>
      </c>
      <c r="AJ13" s="194">
        <v>0</v>
      </c>
      <c r="AK13" s="194">
        <v>0</v>
      </c>
      <c r="AL13" s="194">
        <v>0</v>
      </c>
      <c r="AM13" s="194">
        <v>0</v>
      </c>
      <c r="AN13" s="194">
        <v>0</v>
      </c>
      <c r="AO13" s="194">
        <v>0</v>
      </c>
      <c r="AP13" s="194">
        <v>0</v>
      </c>
      <c r="AQ13" s="194">
        <v>0</v>
      </c>
      <c r="AR13" s="194">
        <f t="shared" si="0"/>
        <v>0</v>
      </c>
      <c r="AS13" s="23"/>
    </row>
    <row r="14" spans="1:45" s="89" customFormat="1" ht="17.100000000000001" customHeight="1">
      <c r="B14" s="77"/>
      <c r="C14" s="24" t="s">
        <v>47</v>
      </c>
      <c r="D14" s="194">
        <v>0</v>
      </c>
      <c r="E14" s="194">
        <v>0</v>
      </c>
      <c r="F14" s="194">
        <v>0</v>
      </c>
      <c r="G14" s="194">
        <v>0</v>
      </c>
      <c r="H14" s="194">
        <v>0</v>
      </c>
      <c r="I14" s="194">
        <v>0</v>
      </c>
      <c r="J14" s="194">
        <v>0</v>
      </c>
      <c r="K14" s="194">
        <v>0</v>
      </c>
      <c r="L14" s="194">
        <v>0</v>
      </c>
      <c r="M14" s="194">
        <v>0</v>
      </c>
      <c r="N14" s="194">
        <v>0</v>
      </c>
      <c r="O14" s="194">
        <v>0</v>
      </c>
      <c r="P14" s="194">
        <v>0</v>
      </c>
      <c r="Q14" s="194">
        <v>0</v>
      </c>
      <c r="R14" s="194">
        <v>0</v>
      </c>
      <c r="S14" s="194">
        <v>0</v>
      </c>
      <c r="T14" s="194">
        <v>0</v>
      </c>
      <c r="U14" s="194">
        <v>0</v>
      </c>
      <c r="V14" s="194">
        <v>0</v>
      </c>
      <c r="W14" s="194">
        <v>0</v>
      </c>
      <c r="X14" s="194">
        <v>0</v>
      </c>
      <c r="Y14" s="194">
        <v>0</v>
      </c>
      <c r="Z14" s="194">
        <v>0</v>
      </c>
      <c r="AA14" s="194">
        <v>0</v>
      </c>
      <c r="AB14" s="194">
        <v>0</v>
      </c>
      <c r="AC14" s="194">
        <v>0</v>
      </c>
      <c r="AD14" s="194">
        <v>0</v>
      </c>
      <c r="AE14" s="194">
        <v>0</v>
      </c>
      <c r="AF14" s="194">
        <v>1909.68085276031</v>
      </c>
      <c r="AG14" s="194">
        <v>0</v>
      </c>
      <c r="AH14" s="194">
        <v>0</v>
      </c>
      <c r="AI14" s="194">
        <v>0</v>
      </c>
      <c r="AJ14" s="194">
        <v>0</v>
      </c>
      <c r="AK14" s="194">
        <v>0</v>
      </c>
      <c r="AL14" s="194">
        <v>0</v>
      </c>
      <c r="AM14" s="194">
        <v>0</v>
      </c>
      <c r="AN14" s="194">
        <v>0</v>
      </c>
      <c r="AO14" s="194">
        <v>0</v>
      </c>
      <c r="AP14" s="194">
        <v>0</v>
      </c>
      <c r="AQ14" s="194">
        <v>0</v>
      </c>
      <c r="AR14" s="194">
        <f t="shared" si="0"/>
        <v>1909.68085276031</v>
      </c>
      <c r="AS14" s="23"/>
    </row>
    <row r="15" spans="1:45" s="171" customFormat="1" ht="17.100000000000001" customHeight="1">
      <c r="A15" s="168"/>
      <c r="B15" s="169"/>
      <c r="C15" s="32" t="s">
        <v>11</v>
      </c>
      <c r="D15" s="194">
        <v>0</v>
      </c>
      <c r="E15" s="194">
        <v>0</v>
      </c>
      <c r="F15" s="194">
        <v>0</v>
      </c>
      <c r="G15" s="194">
        <v>0</v>
      </c>
      <c r="H15" s="194">
        <v>0</v>
      </c>
      <c r="I15" s="194">
        <v>0</v>
      </c>
      <c r="J15" s="194">
        <v>0</v>
      </c>
      <c r="K15" s="194">
        <v>0</v>
      </c>
      <c r="L15" s="194">
        <v>0</v>
      </c>
      <c r="M15" s="194">
        <v>0</v>
      </c>
      <c r="N15" s="194">
        <v>0</v>
      </c>
      <c r="O15" s="194">
        <v>0</v>
      </c>
      <c r="P15" s="194">
        <v>0</v>
      </c>
      <c r="Q15" s="194">
        <v>0</v>
      </c>
      <c r="R15" s="194">
        <v>0</v>
      </c>
      <c r="S15" s="194">
        <v>0</v>
      </c>
      <c r="T15" s="194">
        <v>0</v>
      </c>
      <c r="U15" s="194">
        <v>0</v>
      </c>
      <c r="V15" s="194">
        <v>0</v>
      </c>
      <c r="W15" s="194">
        <v>0</v>
      </c>
      <c r="X15" s="194">
        <v>0</v>
      </c>
      <c r="Y15" s="194">
        <v>0</v>
      </c>
      <c r="Z15" s="194">
        <v>0</v>
      </c>
      <c r="AA15" s="194">
        <v>0</v>
      </c>
      <c r="AB15" s="194">
        <v>0</v>
      </c>
      <c r="AC15" s="194">
        <v>0</v>
      </c>
      <c r="AD15" s="194">
        <v>0</v>
      </c>
      <c r="AE15" s="194">
        <v>0</v>
      </c>
      <c r="AF15" s="194">
        <v>0</v>
      </c>
      <c r="AG15" s="194">
        <v>0</v>
      </c>
      <c r="AH15" s="194">
        <v>0</v>
      </c>
      <c r="AI15" s="194">
        <v>0</v>
      </c>
      <c r="AJ15" s="194">
        <v>0</v>
      </c>
      <c r="AK15" s="194">
        <v>0</v>
      </c>
      <c r="AL15" s="194">
        <v>0</v>
      </c>
      <c r="AM15" s="194">
        <v>0</v>
      </c>
      <c r="AN15" s="194">
        <v>0</v>
      </c>
      <c r="AO15" s="194">
        <v>0</v>
      </c>
      <c r="AP15" s="194">
        <v>0</v>
      </c>
      <c r="AQ15" s="194">
        <v>0</v>
      </c>
      <c r="AR15" s="194">
        <f t="shared" si="0"/>
        <v>0</v>
      </c>
      <c r="AS15" s="170"/>
    </row>
    <row r="16" spans="1:45" s="89" customFormat="1" ht="17.100000000000001" customHeight="1">
      <c r="B16" s="77"/>
      <c r="C16" s="24" t="s">
        <v>46</v>
      </c>
      <c r="D16" s="194">
        <v>0</v>
      </c>
      <c r="E16" s="194">
        <v>0</v>
      </c>
      <c r="F16" s="194">
        <v>0</v>
      </c>
      <c r="G16" s="194">
        <v>0</v>
      </c>
      <c r="H16" s="194">
        <v>0</v>
      </c>
      <c r="I16" s="194">
        <v>0</v>
      </c>
      <c r="J16" s="194">
        <v>0</v>
      </c>
      <c r="K16" s="194">
        <v>0</v>
      </c>
      <c r="L16" s="194">
        <v>0</v>
      </c>
      <c r="M16" s="194">
        <v>0</v>
      </c>
      <c r="N16" s="194">
        <v>0</v>
      </c>
      <c r="O16" s="194">
        <v>0</v>
      </c>
      <c r="P16" s="194">
        <v>0</v>
      </c>
      <c r="Q16" s="194">
        <v>0</v>
      </c>
      <c r="R16" s="194">
        <v>0</v>
      </c>
      <c r="S16" s="194">
        <v>0</v>
      </c>
      <c r="T16" s="194">
        <v>0</v>
      </c>
      <c r="U16" s="194">
        <v>0</v>
      </c>
      <c r="V16" s="194">
        <v>0</v>
      </c>
      <c r="W16" s="194">
        <v>0</v>
      </c>
      <c r="X16" s="194">
        <v>0</v>
      </c>
      <c r="Y16" s="194">
        <v>0</v>
      </c>
      <c r="Z16" s="194">
        <v>0</v>
      </c>
      <c r="AA16" s="194">
        <v>0</v>
      </c>
      <c r="AB16" s="194">
        <v>0</v>
      </c>
      <c r="AC16" s="194">
        <v>0</v>
      </c>
      <c r="AD16" s="194">
        <v>0</v>
      </c>
      <c r="AE16" s="194">
        <v>0</v>
      </c>
      <c r="AF16" s="194">
        <v>0</v>
      </c>
      <c r="AG16" s="194">
        <v>0</v>
      </c>
      <c r="AH16" s="194">
        <v>0</v>
      </c>
      <c r="AI16" s="194">
        <v>0</v>
      </c>
      <c r="AJ16" s="194">
        <v>0</v>
      </c>
      <c r="AK16" s="194">
        <v>0</v>
      </c>
      <c r="AL16" s="194">
        <v>0</v>
      </c>
      <c r="AM16" s="194">
        <v>0</v>
      </c>
      <c r="AN16" s="194">
        <v>0</v>
      </c>
      <c r="AO16" s="194">
        <v>0</v>
      </c>
      <c r="AP16" s="194">
        <v>0</v>
      </c>
      <c r="AQ16" s="194">
        <v>0</v>
      </c>
      <c r="AR16" s="194">
        <f t="shared" si="0"/>
        <v>0</v>
      </c>
      <c r="AS16" s="23"/>
    </row>
    <row r="17" spans="1:45" s="89" customFormat="1" ht="17.100000000000001" customHeight="1">
      <c r="B17" s="77"/>
      <c r="C17" s="24" t="s">
        <v>47</v>
      </c>
      <c r="D17" s="194">
        <v>0</v>
      </c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  <c r="N17" s="194">
        <v>0</v>
      </c>
      <c r="O17" s="194">
        <v>0</v>
      </c>
      <c r="P17" s="194">
        <v>0</v>
      </c>
      <c r="Q17" s="194">
        <v>0</v>
      </c>
      <c r="R17" s="194">
        <v>0</v>
      </c>
      <c r="S17" s="194">
        <v>0</v>
      </c>
      <c r="T17" s="194">
        <v>0</v>
      </c>
      <c r="U17" s="194">
        <v>0</v>
      </c>
      <c r="V17" s="194">
        <v>0</v>
      </c>
      <c r="W17" s="194">
        <v>0</v>
      </c>
      <c r="X17" s="194">
        <v>0</v>
      </c>
      <c r="Y17" s="194">
        <v>0</v>
      </c>
      <c r="Z17" s="194">
        <v>0</v>
      </c>
      <c r="AA17" s="194">
        <v>0</v>
      </c>
      <c r="AB17" s="194">
        <v>0</v>
      </c>
      <c r="AC17" s="194">
        <v>0</v>
      </c>
      <c r="AD17" s="194">
        <v>0</v>
      </c>
      <c r="AE17" s="194">
        <v>0</v>
      </c>
      <c r="AF17" s="194">
        <v>0</v>
      </c>
      <c r="AG17" s="194">
        <v>0</v>
      </c>
      <c r="AH17" s="194">
        <v>0</v>
      </c>
      <c r="AI17" s="194">
        <v>0</v>
      </c>
      <c r="AJ17" s="194">
        <v>0</v>
      </c>
      <c r="AK17" s="194">
        <v>0</v>
      </c>
      <c r="AL17" s="194">
        <v>0</v>
      </c>
      <c r="AM17" s="194">
        <v>0</v>
      </c>
      <c r="AN17" s="194">
        <v>0</v>
      </c>
      <c r="AO17" s="194">
        <v>0</v>
      </c>
      <c r="AP17" s="194">
        <v>0</v>
      </c>
      <c r="AQ17" s="194">
        <v>0</v>
      </c>
      <c r="AR17" s="194">
        <f t="shared" si="0"/>
        <v>0</v>
      </c>
      <c r="AS17" s="23"/>
    </row>
    <row r="18" spans="1:45" s="171" customFormat="1" ht="17.100000000000001" customHeight="1">
      <c r="A18" s="168"/>
      <c r="B18" s="169"/>
      <c r="C18" s="32" t="s">
        <v>66</v>
      </c>
      <c r="D18" s="213">
        <f t="shared" ref="D18:AQ18" si="1">+SUM(D15,D12,D9)</f>
        <v>0</v>
      </c>
      <c r="E18" s="213">
        <f t="shared" ref="E18" si="2">+SUM(E15,E12,E9)</f>
        <v>0</v>
      </c>
      <c r="F18" s="213">
        <f t="shared" si="1"/>
        <v>0</v>
      </c>
      <c r="G18" s="213">
        <f t="shared" si="1"/>
        <v>0</v>
      </c>
      <c r="H18" s="213">
        <f t="shared" si="1"/>
        <v>0</v>
      </c>
      <c r="I18" s="213">
        <f t="shared" si="1"/>
        <v>0</v>
      </c>
      <c r="J18" s="213">
        <f t="shared" si="1"/>
        <v>0</v>
      </c>
      <c r="K18" s="213">
        <f t="shared" si="1"/>
        <v>0</v>
      </c>
      <c r="L18" s="213">
        <f t="shared" si="1"/>
        <v>0</v>
      </c>
      <c r="M18" s="213">
        <f t="shared" si="1"/>
        <v>0</v>
      </c>
      <c r="N18" s="213">
        <f t="shared" si="1"/>
        <v>0</v>
      </c>
      <c r="O18" s="213">
        <f t="shared" si="1"/>
        <v>0</v>
      </c>
      <c r="P18" s="213">
        <f t="shared" si="1"/>
        <v>0</v>
      </c>
      <c r="Q18" s="213">
        <f t="shared" si="1"/>
        <v>21.407874</v>
      </c>
      <c r="R18" s="213">
        <f t="shared" si="1"/>
        <v>0</v>
      </c>
      <c r="S18" s="213">
        <f t="shared" si="1"/>
        <v>0</v>
      </c>
      <c r="T18" s="213">
        <f t="shared" si="1"/>
        <v>0</v>
      </c>
      <c r="U18" s="213">
        <f t="shared" si="1"/>
        <v>0</v>
      </c>
      <c r="V18" s="213">
        <f t="shared" si="1"/>
        <v>0</v>
      </c>
      <c r="W18" s="213">
        <f t="shared" si="1"/>
        <v>0</v>
      </c>
      <c r="X18" s="213">
        <f t="shared" si="1"/>
        <v>0</v>
      </c>
      <c r="Y18" s="213">
        <f t="shared" si="1"/>
        <v>0</v>
      </c>
      <c r="Z18" s="213">
        <f t="shared" si="1"/>
        <v>0</v>
      </c>
      <c r="AA18" s="213">
        <f t="shared" si="1"/>
        <v>0</v>
      </c>
      <c r="AB18" s="213">
        <f t="shared" si="1"/>
        <v>0</v>
      </c>
      <c r="AC18" s="213">
        <f t="shared" si="1"/>
        <v>0</v>
      </c>
      <c r="AD18" s="213">
        <f t="shared" si="1"/>
        <v>0</v>
      </c>
      <c r="AE18" s="213">
        <f t="shared" si="1"/>
        <v>0</v>
      </c>
      <c r="AF18" s="213">
        <f t="shared" si="1"/>
        <v>30003.718405489893</v>
      </c>
      <c r="AG18" s="213">
        <f t="shared" si="1"/>
        <v>0</v>
      </c>
      <c r="AH18" s="213">
        <f t="shared" si="1"/>
        <v>0</v>
      </c>
      <c r="AI18" s="213">
        <f t="shared" si="1"/>
        <v>0</v>
      </c>
      <c r="AJ18" s="213">
        <f t="shared" si="1"/>
        <v>0</v>
      </c>
      <c r="AK18" s="213">
        <f t="shared" si="1"/>
        <v>0</v>
      </c>
      <c r="AL18" s="213">
        <f t="shared" si="1"/>
        <v>0</v>
      </c>
      <c r="AM18" s="213">
        <f t="shared" si="1"/>
        <v>0</v>
      </c>
      <c r="AN18" s="213">
        <f t="shared" si="1"/>
        <v>0</v>
      </c>
      <c r="AO18" s="213">
        <f t="shared" si="1"/>
        <v>0</v>
      </c>
      <c r="AP18" s="213">
        <f t="shared" si="1"/>
        <v>0</v>
      </c>
      <c r="AQ18" s="213">
        <f t="shared" si="1"/>
        <v>0</v>
      </c>
      <c r="AR18" s="194">
        <f t="shared" si="0"/>
        <v>30025.126279489894</v>
      </c>
      <c r="AS18" s="170"/>
    </row>
    <row r="19" spans="1:45" s="171" customFormat="1" ht="17.100000000000001" customHeight="1">
      <c r="A19" s="168"/>
      <c r="B19" s="169"/>
      <c r="C19" s="28" t="s">
        <v>97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14"/>
      <c r="AR19" s="194">
        <v>0</v>
      </c>
      <c r="AS19" s="170"/>
    </row>
    <row r="20" spans="1:45" s="171" customFormat="1" ht="17.100000000000001" customHeight="1">
      <c r="A20" s="168"/>
      <c r="B20" s="169"/>
      <c r="C20" s="28" t="s">
        <v>98</v>
      </c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194">
        <v>0</v>
      </c>
      <c r="AS20" s="170"/>
    </row>
    <row r="21" spans="1:45" s="91" customFormat="1" ht="30" customHeight="1">
      <c r="B21" s="83"/>
      <c r="C21" s="30" t="s">
        <v>114</v>
      </c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7"/>
    </row>
    <row r="22" spans="1:45" s="89" customFormat="1" ht="17.100000000000001" customHeight="1">
      <c r="B22" s="75"/>
      <c r="C22" s="23" t="s">
        <v>9</v>
      </c>
      <c r="D22" s="194">
        <v>0</v>
      </c>
      <c r="E22" s="194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194">
        <v>0</v>
      </c>
      <c r="Q22" s="194">
        <v>0</v>
      </c>
      <c r="R22" s="194">
        <v>0</v>
      </c>
      <c r="S22" s="194">
        <v>0</v>
      </c>
      <c r="T22" s="194">
        <v>0</v>
      </c>
      <c r="U22" s="194">
        <v>0</v>
      </c>
      <c r="V22" s="194">
        <v>0</v>
      </c>
      <c r="W22" s="194">
        <v>0</v>
      </c>
      <c r="X22" s="194">
        <v>0</v>
      </c>
      <c r="Y22" s="194">
        <v>0</v>
      </c>
      <c r="Z22" s="194">
        <v>0</v>
      </c>
      <c r="AA22" s="216">
        <v>0</v>
      </c>
      <c r="AB22" s="216">
        <v>0</v>
      </c>
      <c r="AC22" s="216">
        <v>0</v>
      </c>
      <c r="AD22" s="216">
        <v>0</v>
      </c>
      <c r="AE22" s="216">
        <v>0</v>
      </c>
      <c r="AF22" s="216">
        <v>0</v>
      </c>
      <c r="AG22" s="216">
        <v>0</v>
      </c>
      <c r="AH22" s="216">
        <v>0</v>
      </c>
      <c r="AI22" s="216">
        <v>0</v>
      </c>
      <c r="AJ22" s="216">
        <v>0</v>
      </c>
      <c r="AK22" s="216">
        <v>0</v>
      </c>
      <c r="AL22" s="216">
        <v>0</v>
      </c>
      <c r="AM22" s="216">
        <v>0</v>
      </c>
      <c r="AN22" s="216">
        <v>0</v>
      </c>
      <c r="AO22" s="216">
        <v>0</v>
      </c>
      <c r="AP22" s="216">
        <v>0</v>
      </c>
      <c r="AQ22" s="216">
        <v>0</v>
      </c>
      <c r="AR22" s="194">
        <f t="shared" ref="AR22:AR31" si="3">+SUM(D22:AQ22)</f>
        <v>0</v>
      </c>
      <c r="AS22" s="23"/>
    </row>
    <row r="23" spans="1:45" s="89" customFormat="1" ht="17.100000000000001" customHeight="1">
      <c r="B23" s="77"/>
      <c r="C23" s="24" t="s">
        <v>46</v>
      </c>
      <c r="D23" s="194">
        <v>0</v>
      </c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216">
        <v>0</v>
      </c>
      <c r="AB23" s="216">
        <v>0</v>
      </c>
      <c r="AC23" s="216">
        <v>0</v>
      </c>
      <c r="AD23" s="216">
        <v>0</v>
      </c>
      <c r="AE23" s="216">
        <v>0</v>
      </c>
      <c r="AF23" s="216">
        <v>0</v>
      </c>
      <c r="AG23" s="216">
        <v>0</v>
      </c>
      <c r="AH23" s="216">
        <v>0</v>
      </c>
      <c r="AI23" s="216">
        <v>0</v>
      </c>
      <c r="AJ23" s="216">
        <v>0</v>
      </c>
      <c r="AK23" s="216">
        <v>0</v>
      </c>
      <c r="AL23" s="216">
        <v>0</v>
      </c>
      <c r="AM23" s="216">
        <v>0</v>
      </c>
      <c r="AN23" s="216">
        <v>0</v>
      </c>
      <c r="AO23" s="216">
        <v>0</v>
      </c>
      <c r="AP23" s="216">
        <v>0</v>
      </c>
      <c r="AQ23" s="216">
        <v>0</v>
      </c>
      <c r="AR23" s="194">
        <f t="shared" si="3"/>
        <v>0</v>
      </c>
      <c r="AS23" s="23"/>
    </row>
    <row r="24" spans="1:45" s="89" customFormat="1" ht="17.100000000000001" customHeight="1">
      <c r="B24" s="77"/>
      <c r="C24" s="24" t="s">
        <v>47</v>
      </c>
      <c r="D24" s="194">
        <v>0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0</v>
      </c>
      <c r="N24" s="194">
        <v>0</v>
      </c>
      <c r="O24" s="194">
        <v>0</v>
      </c>
      <c r="P24" s="194">
        <v>0</v>
      </c>
      <c r="Q24" s="194">
        <v>0</v>
      </c>
      <c r="R24" s="194">
        <v>0</v>
      </c>
      <c r="S24" s="194">
        <v>0</v>
      </c>
      <c r="T24" s="194">
        <v>0</v>
      </c>
      <c r="U24" s="194">
        <v>0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216">
        <v>0</v>
      </c>
      <c r="AB24" s="216">
        <v>0</v>
      </c>
      <c r="AC24" s="216">
        <v>0</v>
      </c>
      <c r="AD24" s="216">
        <v>0</v>
      </c>
      <c r="AE24" s="216">
        <v>0</v>
      </c>
      <c r="AF24" s="216">
        <v>0</v>
      </c>
      <c r="AG24" s="216">
        <v>0</v>
      </c>
      <c r="AH24" s="216">
        <v>0</v>
      </c>
      <c r="AI24" s="216">
        <v>0</v>
      </c>
      <c r="AJ24" s="216">
        <v>0</v>
      </c>
      <c r="AK24" s="216">
        <v>0</v>
      </c>
      <c r="AL24" s="216">
        <v>0</v>
      </c>
      <c r="AM24" s="216">
        <v>0</v>
      </c>
      <c r="AN24" s="216">
        <v>0</v>
      </c>
      <c r="AO24" s="216">
        <v>0</v>
      </c>
      <c r="AP24" s="216">
        <v>0</v>
      </c>
      <c r="AQ24" s="216">
        <v>0</v>
      </c>
      <c r="AR24" s="194">
        <f t="shared" si="3"/>
        <v>0</v>
      </c>
      <c r="AS24" s="23"/>
    </row>
    <row r="25" spans="1:45" s="171" customFormat="1" ht="17.100000000000001" customHeight="1">
      <c r="A25" s="168"/>
      <c r="B25" s="169"/>
      <c r="C25" s="32" t="s">
        <v>10</v>
      </c>
      <c r="D25" s="194">
        <v>0</v>
      </c>
      <c r="E25" s="194">
        <v>0</v>
      </c>
      <c r="F25" s="194">
        <v>0</v>
      </c>
      <c r="G25" s="194">
        <v>0</v>
      </c>
      <c r="H25" s="194">
        <v>0</v>
      </c>
      <c r="I25" s="194">
        <v>0</v>
      </c>
      <c r="J25" s="194">
        <v>0</v>
      </c>
      <c r="K25" s="194">
        <v>0</v>
      </c>
      <c r="L25" s="194">
        <v>0</v>
      </c>
      <c r="M25" s="194">
        <v>0</v>
      </c>
      <c r="N25" s="194">
        <v>0</v>
      </c>
      <c r="O25" s="194">
        <v>0</v>
      </c>
      <c r="P25" s="194">
        <v>0</v>
      </c>
      <c r="Q25" s="194">
        <v>0</v>
      </c>
      <c r="R25" s="194">
        <v>0</v>
      </c>
      <c r="S25" s="194">
        <v>0</v>
      </c>
      <c r="T25" s="194">
        <v>0</v>
      </c>
      <c r="U25" s="194">
        <v>0</v>
      </c>
      <c r="V25" s="194">
        <v>0</v>
      </c>
      <c r="W25" s="194">
        <v>0</v>
      </c>
      <c r="X25" s="194">
        <v>0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0</v>
      </c>
      <c r="AI25" s="194">
        <v>0</v>
      </c>
      <c r="AJ25" s="194">
        <v>0</v>
      </c>
      <c r="AK25" s="194">
        <v>0</v>
      </c>
      <c r="AL25" s="194">
        <v>0</v>
      </c>
      <c r="AM25" s="194">
        <v>0</v>
      </c>
      <c r="AN25" s="194">
        <v>0</v>
      </c>
      <c r="AO25" s="194">
        <v>0</v>
      </c>
      <c r="AP25" s="194">
        <v>0</v>
      </c>
      <c r="AQ25" s="194">
        <v>0</v>
      </c>
      <c r="AR25" s="194">
        <f t="shared" si="3"/>
        <v>0</v>
      </c>
      <c r="AS25" s="170"/>
    </row>
    <row r="26" spans="1:45" s="89" customFormat="1" ht="17.100000000000001" customHeight="1">
      <c r="B26" s="77"/>
      <c r="C26" s="24" t="s">
        <v>46</v>
      </c>
      <c r="D26" s="194">
        <v>0</v>
      </c>
      <c r="E26" s="194">
        <v>0</v>
      </c>
      <c r="F26" s="194">
        <v>0</v>
      </c>
      <c r="G26" s="194">
        <v>0</v>
      </c>
      <c r="H26" s="194">
        <v>0</v>
      </c>
      <c r="I26" s="194">
        <v>0</v>
      </c>
      <c r="J26" s="194">
        <v>0</v>
      </c>
      <c r="K26" s="194">
        <v>0</v>
      </c>
      <c r="L26" s="194">
        <v>0</v>
      </c>
      <c r="M26" s="194">
        <v>0</v>
      </c>
      <c r="N26" s="194">
        <v>0</v>
      </c>
      <c r="O26" s="194">
        <v>0</v>
      </c>
      <c r="P26" s="194">
        <v>0</v>
      </c>
      <c r="Q26" s="194">
        <v>0</v>
      </c>
      <c r="R26" s="194">
        <v>0</v>
      </c>
      <c r="S26" s="194">
        <v>0</v>
      </c>
      <c r="T26" s="194">
        <v>0</v>
      </c>
      <c r="U26" s="194">
        <v>0</v>
      </c>
      <c r="V26" s="194">
        <v>0</v>
      </c>
      <c r="W26" s="194">
        <v>0</v>
      </c>
      <c r="X26" s="194">
        <v>0</v>
      </c>
      <c r="Y26" s="194">
        <v>0</v>
      </c>
      <c r="Z26" s="194">
        <v>0</v>
      </c>
      <c r="AA26" s="216">
        <v>0</v>
      </c>
      <c r="AB26" s="216">
        <v>0</v>
      </c>
      <c r="AC26" s="216">
        <v>0</v>
      </c>
      <c r="AD26" s="216">
        <v>0</v>
      </c>
      <c r="AE26" s="216">
        <v>0</v>
      </c>
      <c r="AF26" s="216">
        <v>0</v>
      </c>
      <c r="AG26" s="216">
        <v>0</v>
      </c>
      <c r="AH26" s="216">
        <v>0</v>
      </c>
      <c r="AI26" s="216">
        <v>0</v>
      </c>
      <c r="AJ26" s="216">
        <v>0</v>
      </c>
      <c r="AK26" s="216">
        <v>0</v>
      </c>
      <c r="AL26" s="216">
        <v>0</v>
      </c>
      <c r="AM26" s="216">
        <v>0</v>
      </c>
      <c r="AN26" s="216">
        <v>0</v>
      </c>
      <c r="AO26" s="216">
        <v>0</v>
      </c>
      <c r="AP26" s="216">
        <v>0</v>
      </c>
      <c r="AQ26" s="216">
        <v>0</v>
      </c>
      <c r="AR26" s="194">
        <f t="shared" si="3"/>
        <v>0</v>
      </c>
      <c r="AS26" s="23"/>
    </row>
    <row r="27" spans="1:45" s="89" customFormat="1" ht="17.100000000000001" customHeight="1">
      <c r="B27" s="77"/>
      <c r="C27" s="24" t="s">
        <v>47</v>
      </c>
      <c r="D27" s="194">
        <v>0</v>
      </c>
      <c r="E27" s="194">
        <v>0</v>
      </c>
      <c r="F27" s="194">
        <v>0</v>
      </c>
      <c r="G27" s="194">
        <v>0</v>
      </c>
      <c r="H27" s="194">
        <v>0</v>
      </c>
      <c r="I27" s="194">
        <v>0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194">
        <v>0</v>
      </c>
      <c r="R27" s="194">
        <v>0</v>
      </c>
      <c r="S27" s="194">
        <v>0</v>
      </c>
      <c r="T27" s="194">
        <v>0</v>
      </c>
      <c r="U27" s="194">
        <v>0</v>
      </c>
      <c r="V27" s="194">
        <v>0</v>
      </c>
      <c r="W27" s="194">
        <v>0</v>
      </c>
      <c r="X27" s="194">
        <v>0</v>
      </c>
      <c r="Y27" s="194">
        <v>0</v>
      </c>
      <c r="Z27" s="194">
        <v>0</v>
      </c>
      <c r="AA27" s="216">
        <v>0</v>
      </c>
      <c r="AB27" s="216">
        <v>0</v>
      </c>
      <c r="AC27" s="216">
        <v>0</v>
      </c>
      <c r="AD27" s="216">
        <v>0</v>
      </c>
      <c r="AE27" s="216">
        <v>0</v>
      </c>
      <c r="AF27" s="216">
        <v>0</v>
      </c>
      <c r="AG27" s="216">
        <v>0</v>
      </c>
      <c r="AH27" s="216">
        <v>0</v>
      </c>
      <c r="AI27" s="216">
        <v>0</v>
      </c>
      <c r="AJ27" s="216">
        <v>0</v>
      </c>
      <c r="AK27" s="216">
        <v>0</v>
      </c>
      <c r="AL27" s="216">
        <v>0</v>
      </c>
      <c r="AM27" s="216">
        <v>0</v>
      </c>
      <c r="AN27" s="216">
        <v>0</v>
      </c>
      <c r="AO27" s="216">
        <v>0</v>
      </c>
      <c r="AP27" s="216">
        <v>0</v>
      </c>
      <c r="AQ27" s="216">
        <v>0</v>
      </c>
      <c r="AR27" s="194">
        <f t="shared" si="3"/>
        <v>0</v>
      </c>
      <c r="AS27" s="23"/>
    </row>
    <row r="28" spans="1:45" s="171" customFormat="1" ht="17.100000000000001" customHeight="1">
      <c r="A28" s="168"/>
      <c r="B28" s="169"/>
      <c r="C28" s="32" t="s">
        <v>11</v>
      </c>
      <c r="D28" s="194">
        <v>0</v>
      </c>
      <c r="E28" s="194">
        <v>0</v>
      </c>
      <c r="F28" s="194">
        <v>0</v>
      </c>
      <c r="G28" s="194">
        <v>0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0</v>
      </c>
      <c r="N28" s="194">
        <v>0</v>
      </c>
      <c r="O28" s="194">
        <v>0</v>
      </c>
      <c r="P28" s="194">
        <v>0</v>
      </c>
      <c r="Q28" s="194">
        <v>0</v>
      </c>
      <c r="R28" s="194">
        <v>0</v>
      </c>
      <c r="S28" s="194">
        <v>0</v>
      </c>
      <c r="T28" s="194">
        <v>0</v>
      </c>
      <c r="U28" s="194">
        <v>0</v>
      </c>
      <c r="V28" s="194">
        <v>0</v>
      </c>
      <c r="W28" s="194">
        <v>0</v>
      </c>
      <c r="X28" s="194">
        <v>0</v>
      </c>
      <c r="Y28" s="194">
        <v>0</v>
      </c>
      <c r="Z28" s="194">
        <v>0</v>
      </c>
      <c r="AA28" s="194">
        <v>0</v>
      </c>
      <c r="AB28" s="194">
        <v>0</v>
      </c>
      <c r="AC28" s="194">
        <v>0</v>
      </c>
      <c r="AD28" s="194">
        <v>0</v>
      </c>
      <c r="AE28" s="194">
        <v>0</v>
      </c>
      <c r="AF28" s="194">
        <v>0</v>
      </c>
      <c r="AG28" s="194">
        <v>0</v>
      </c>
      <c r="AH28" s="194">
        <v>0</v>
      </c>
      <c r="AI28" s="194">
        <v>0</v>
      </c>
      <c r="AJ28" s="194">
        <v>0</v>
      </c>
      <c r="AK28" s="194">
        <v>0</v>
      </c>
      <c r="AL28" s="194">
        <v>0</v>
      </c>
      <c r="AM28" s="194">
        <v>0</v>
      </c>
      <c r="AN28" s="194">
        <v>0</v>
      </c>
      <c r="AO28" s="194">
        <v>0</v>
      </c>
      <c r="AP28" s="194">
        <v>0</v>
      </c>
      <c r="AQ28" s="194">
        <v>0</v>
      </c>
      <c r="AR28" s="194">
        <f t="shared" si="3"/>
        <v>0</v>
      </c>
      <c r="AS28" s="170"/>
    </row>
    <row r="29" spans="1:45" s="89" customFormat="1" ht="17.100000000000001" customHeight="1">
      <c r="B29" s="77"/>
      <c r="C29" s="24" t="s">
        <v>46</v>
      </c>
      <c r="D29" s="194">
        <v>0</v>
      </c>
      <c r="E29" s="194">
        <v>0</v>
      </c>
      <c r="F29" s="194">
        <v>0</v>
      </c>
      <c r="G29" s="194">
        <v>0</v>
      </c>
      <c r="H29" s="194">
        <v>0</v>
      </c>
      <c r="I29" s="194">
        <v>0</v>
      </c>
      <c r="J29" s="194">
        <v>0</v>
      </c>
      <c r="K29" s="194">
        <v>0</v>
      </c>
      <c r="L29" s="194">
        <v>0</v>
      </c>
      <c r="M29" s="194">
        <v>0</v>
      </c>
      <c r="N29" s="194">
        <v>0</v>
      </c>
      <c r="O29" s="194">
        <v>0</v>
      </c>
      <c r="P29" s="194">
        <v>0</v>
      </c>
      <c r="Q29" s="194">
        <v>0</v>
      </c>
      <c r="R29" s="194">
        <v>0</v>
      </c>
      <c r="S29" s="194">
        <v>0</v>
      </c>
      <c r="T29" s="194">
        <v>0</v>
      </c>
      <c r="U29" s="194">
        <v>0</v>
      </c>
      <c r="V29" s="194">
        <v>0</v>
      </c>
      <c r="W29" s="194">
        <v>0</v>
      </c>
      <c r="X29" s="194">
        <v>0</v>
      </c>
      <c r="Y29" s="194">
        <v>0</v>
      </c>
      <c r="Z29" s="194">
        <v>0</v>
      </c>
      <c r="AA29" s="216">
        <v>0</v>
      </c>
      <c r="AB29" s="216">
        <v>0</v>
      </c>
      <c r="AC29" s="216">
        <v>0</v>
      </c>
      <c r="AD29" s="216">
        <v>0</v>
      </c>
      <c r="AE29" s="216">
        <v>0</v>
      </c>
      <c r="AF29" s="216">
        <v>0</v>
      </c>
      <c r="AG29" s="216">
        <v>0</v>
      </c>
      <c r="AH29" s="216">
        <v>0</v>
      </c>
      <c r="AI29" s="216">
        <v>0</v>
      </c>
      <c r="AJ29" s="216">
        <v>0</v>
      </c>
      <c r="AK29" s="216">
        <v>0</v>
      </c>
      <c r="AL29" s="216">
        <v>0</v>
      </c>
      <c r="AM29" s="216">
        <v>0</v>
      </c>
      <c r="AN29" s="216">
        <v>0</v>
      </c>
      <c r="AO29" s="216">
        <v>0</v>
      </c>
      <c r="AP29" s="216">
        <v>0</v>
      </c>
      <c r="AQ29" s="216">
        <v>0</v>
      </c>
      <c r="AR29" s="194">
        <f t="shared" si="3"/>
        <v>0</v>
      </c>
      <c r="AS29" s="23"/>
    </row>
    <row r="30" spans="1:45" s="89" customFormat="1" ht="17.100000000000001" customHeight="1">
      <c r="B30" s="77"/>
      <c r="C30" s="24" t="s">
        <v>47</v>
      </c>
      <c r="D30" s="194">
        <v>0</v>
      </c>
      <c r="E30" s="194">
        <v>0</v>
      </c>
      <c r="F30" s="194">
        <v>0</v>
      </c>
      <c r="G30" s="194">
        <v>0</v>
      </c>
      <c r="H30" s="194">
        <v>0</v>
      </c>
      <c r="I30" s="194">
        <v>0</v>
      </c>
      <c r="J30" s="194">
        <v>0</v>
      </c>
      <c r="K30" s="194">
        <v>0</v>
      </c>
      <c r="L30" s="194">
        <v>0</v>
      </c>
      <c r="M30" s="194">
        <v>0</v>
      </c>
      <c r="N30" s="194">
        <v>0</v>
      </c>
      <c r="O30" s="194">
        <v>0</v>
      </c>
      <c r="P30" s="194">
        <v>0</v>
      </c>
      <c r="Q30" s="194">
        <v>0</v>
      </c>
      <c r="R30" s="194">
        <v>0</v>
      </c>
      <c r="S30" s="194">
        <v>0</v>
      </c>
      <c r="T30" s="194">
        <v>0</v>
      </c>
      <c r="U30" s="194">
        <v>0</v>
      </c>
      <c r="V30" s="194">
        <v>0</v>
      </c>
      <c r="W30" s="194">
        <v>0</v>
      </c>
      <c r="X30" s="194">
        <v>0</v>
      </c>
      <c r="Y30" s="194">
        <v>0</v>
      </c>
      <c r="Z30" s="194">
        <v>0</v>
      </c>
      <c r="AA30" s="216">
        <v>0</v>
      </c>
      <c r="AB30" s="216">
        <v>0</v>
      </c>
      <c r="AC30" s="216">
        <v>0</v>
      </c>
      <c r="AD30" s="216">
        <v>0</v>
      </c>
      <c r="AE30" s="216">
        <v>0</v>
      </c>
      <c r="AF30" s="216">
        <v>0</v>
      </c>
      <c r="AG30" s="216">
        <v>0</v>
      </c>
      <c r="AH30" s="216">
        <v>0</v>
      </c>
      <c r="AI30" s="216">
        <v>0</v>
      </c>
      <c r="AJ30" s="216">
        <v>0</v>
      </c>
      <c r="AK30" s="216">
        <v>0</v>
      </c>
      <c r="AL30" s="216">
        <v>0</v>
      </c>
      <c r="AM30" s="216">
        <v>0</v>
      </c>
      <c r="AN30" s="216">
        <v>0</v>
      </c>
      <c r="AO30" s="216">
        <v>0</v>
      </c>
      <c r="AP30" s="216">
        <v>0</v>
      </c>
      <c r="AQ30" s="216">
        <v>0</v>
      </c>
      <c r="AR30" s="194">
        <f t="shared" si="3"/>
        <v>0</v>
      </c>
      <c r="AS30" s="23"/>
    </row>
    <row r="31" spans="1:45" s="170" customFormat="1" ht="17.100000000000001" customHeight="1">
      <c r="A31" s="168"/>
      <c r="B31" s="169"/>
      <c r="C31" s="32" t="s">
        <v>83</v>
      </c>
      <c r="D31" s="213">
        <f t="shared" ref="D31:AQ31" si="4">+SUM(D28,D25,D22)</f>
        <v>0</v>
      </c>
      <c r="E31" s="213">
        <f t="shared" ref="E31" si="5">+SUM(E28,E25,E22)</f>
        <v>0</v>
      </c>
      <c r="F31" s="213">
        <f t="shared" si="4"/>
        <v>0</v>
      </c>
      <c r="G31" s="213">
        <f t="shared" si="4"/>
        <v>0</v>
      </c>
      <c r="H31" s="213">
        <f t="shared" si="4"/>
        <v>0</v>
      </c>
      <c r="I31" s="213">
        <f t="shared" si="4"/>
        <v>0</v>
      </c>
      <c r="J31" s="213">
        <f t="shared" si="4"/>
        <v>0</v>
      </c>
      <c r="K31" s="213">
        <f t="shared" si="4"/>
        <v>0</v>
      </c>
      <c r="L31" s="213">
        <f t="shared" si="4"/>
        <v>0</v>
      </c>
      <c r="M31" s="213">
        <f t="shared" si="4"/>
        <v>0</v>
      </c>
      <c r="N31" s="213">
        <f t="shared" si="4"/>
        <v>0</v>
      </c>
      <c r="O31" s="213">
        <f t="shared" si="4"/>
        <v>0</v>
      </c>
      <c r="P31" s="213">
        <f t="shared" si="4"/>
        <v>0</v>
      </c>
      <c r="Q31" s="213">
        <f t="shared" si="4"/>
        <v>0</v>
      </c>
      <c r="R31" s="213">
        <f t="shared" si="4"/>
        <v>0</v>
      </c>
      <c r="S31" s="213">
        <f t="shared" si="4"/>
        <v>0</v>
      </c>
      <c r="T31" s="213">
        <f t="shared" si="4"/>
        <v>0</v>
      </c>
      <c r="U31" s="213">
        <f t="shared" si="4"/>
        <v>0</v>
      </c>
      <c r="V31" s="213">
        <f t="shared" si="4"/>
        <v>0</v>
      </c>
      <c r="W31" s="213">
        <f t="shared" si="4"/>
        <v>0</v>
      </c>
      <c r="X31" s="213">
        <f t="shared" si="4"/>
        <v>0</v>
      </c>
      <c r="Y31" s="213">
        <f t="shared" si="4"/>
        <v>0</v>
      </c>
      <c r="Z31" s="213">
        <f t="shared" si="4"/>
        <v>0</v>
      </c>
      <c r="AA31" s="213">
        <f t="shared" si="4"/>
        <v>0</v>
      </c>
      <c r="AB31" s="213">
        <f t="shared" si="4"/>
        <v>0</v>
      </c>
      <c r="AC31" s="213">
        <f t="shared" si="4"/>
        <v>0</v>
      </c>
      <c r="AD31" s="213">
        <f t="shared" si="4"/>
        <v>0</v>
      </c>
      <c r="AE31" s="213">
        <f t="shared" si="4"/>
        <v>0</v>
      </c>
      <c r="AF31" s="213">
        <f t="shared" si="4"/>
        <v>0</v>
      </c>
      <c r="AG31" s="213">
        <f t="shared" si="4"/>
        <v>0</v>
      </c>
      <c r="AH31" s="213">
        <f t="shared" si="4"/>
        <v>0</v>
      </c>
      <c r="AI31" s="213">
        <f t="shared" si="4"/>
        <v>0</v>
      </c>
      <c r="AJ31" s="213">
        <f t="shared" si="4"/>
        <v>0</v>
      </c>
      <c r="AK31" s="213">
        <f t="shared" si="4"/>
        <v>0</v>
      </c>
      <c r="AL31" s="213">
        <f t="shared" si="4"/>
        <v>0</v>
      </c>
      <c r="AM31" s="213">
        <f t="shared" si="4"/>
        <v>0</v>
      </c>
      <c r="AN31" s="213">
        <f t="shared" si="4"/>
        <v>0</v>
      </c>
      <c r="AO31" s="213">
        <f t="shared" si="4"/>
        <v>0</v>
      </c>
      <c r="AP31" s="213">
        <f t="shared" si="4"/>
        <v>0</v>
      </c>
      <c r="AQ31" s="213">
        <f t="shared" si="4"/>
        <v>0</v>
      </c>
      <c r="AR31" s="194">
        <f t="shared" si="3"/>
        <v>0</v>
      </c>
    </row>
    <row r="32" spans="1:45" s="171" customFormat="1" ht="17.100000000000001" customHeight="1">
      <c r="A32" s="168"/>
      <c r="B32" s="169"/>
      <c r="C32" s="28" t="s">
        <v>97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14"/>
      <c r="AR32" s="194">
        <v>0</v>
      </c>
      <c r="AS32" s="170"/>
    </row>
    <row r="33" spans="1:45" s="171" customFormat="1" ht="17.100000000000001" customHeight="1">
      <c r="A33" s="168"/>
      <c r="B33" s="169"/>
      <c r="C33" s="28" t="s">
        <v>98</v>
      </c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194">
        <v>0</v>
      </c>
      <c r="AS33" s="170"/>
    </row>
    <row r="34" spans="1:45" s="91" customFormat="1" ht="30" customHeight="1">
      <c r="B34" s="83"/>
      <c r="C34" s="30" t="s">
        <v>115</v>
      </c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7"/>
    </row>
    <row r="35" spans="1:45" s="89" customFormat="1" ht="17.100000000000001" customHeight="1">
      <c r="B35" s="75"/>
      <c r="C35" s="23" t="s">
        <v>9</v>
      </c>
      <c r="D35" s="194">
        <v>0</v>
      </c>
      <c r="E35" s="194">
        <v>0</v>
      </c>
      <c r="F35" s="194">
        <v>0</v>
      </c>
      <c r="G35" s="194">
        <v>0</v>
      </c>
      <c r="H35" s="194">
        <v>0</v>
      </c>
      <c r="I35" s="194">
        <v>0</v>
      </c>
      <c r="J35" s="194">
        <v>0</v>
      </c>
      <c r="K35" s="194">
        <v>0</v>
      </c>
      <c r="L35" s="194">
        <v>0</v>
      </c>
      <c r="M35" s="194">
        <v>0</v>
      </c>
      <c r="N35" s="194">
        <v>0</v>
      </c>
      <c r="O35" s="194">
        <v>70.869789165301711</v>
      </c>
      <c r="P35" s="194">
        <v>0</v>
      </c>
      <c r="Q35" s="194">
        <v>454.40173781082854</v>
      </c>
      <c r="R35" s="194">
        <v>0</v>
      </c>
      <c r="S35" s="194">
        <v>0</v>
      </c>
      <c r="T35" s="194">
        <v>0</v>
      </c>
      <c r="U35" s="194">
        <v>0</v>
      </c>
      <c r="V35" s="194">
        <v>0</v>
      </c>
      <c r="W35" s="194">
        <v>0</v>
      </c>
      <c r="X35" s="194">
        <v>0</v>
      </c>
      <c r="Y35" s="194">
        <v>0</v>
      </c>
      <c r="Z35" s="194">
        <v>0</v>
      </c>
      <c r="AA35" s="216">
        <v>0</v>
      </c>
      <c r="AB35" s="216">
        <v>0</v>
      </c>
      <c r="AC35" s="216">
        <v>0</v>
      </c>
      <c r="AD35" s="216">
        <v>0</v>
      </c>
      <c r="AE35" s="216">
        <v>0</v>
      </c>
      <c r="AF35" s="216">
        <v>18486.652453946517</v>
      </c>
      <c r="AG35" s="216">
        <v>0</v>
      </c>
      <c r="AH35" s="216">
        <v>0</v>
      </c>
      <c r="AI35" s="216">
        <v>0</v>
      </c>
      <c r="AJ35" s="216">
        <v>0</v>
      </c>
      <c r="AK35" s="216">
        <v>0</v>
      </c>
      <c r="AL35" s="216">
        <v>0</v>
      </c>
      <c r="AM35" s="216">
        <v>0</v>
      </c>
      <c r="AN35" s="216">
        <v>0</v>
      </c>
      <c r="AO35" s="216">
        <v>28.337324000000002</v>
      </c>
      <c r="AP35" s="216">
        <v>0</v>
      </c>
      <c r="AQ35" s="216">
        <v>0</v>
      </c>
      <c r="AR35" s="194">
        <f t="shared" ref="AR35:AR44" si="6">+SUM(D35:AQ35)</f>
        <v>19040.261304922649</v>
      </c>
      <c r="AS35" s="23"/>
    </row>
    <row r="36" spans="1:45" s="89" customFormat="1" ht="17.100000000000001" customHeight="1">
      <c r="B36" s="77"/>
      <c r="C36" s="24" t="s">
        <v>46</v>
      </c>
      <c r="D36" s="194">
        <v>0</v>
      </c>
      <c r="E36" s="194">
        <v>0</v>
      </c>
      <c r="F36" s="194">
        <v>0</v>
      </c>
      <c r="G36" s="194">
        <v>0</v>
      </c>
      <c r="H36" s="194">
        <v>0</v>
      </c>
      <c r="I36" s="194">
        <v>0</v>
      </c>
      <c r="J36" s="194">
        <v>0</v>
      </c>
      <c r="K36" s="194">
        <v>0</v>
      </c>
      <c r="L36" s="194">
        <v>0</v>
      </c>
      <c r="M36" s="194">
        <v>0</v>
      </c>
      <c r="N36" s="194">
        <v>0</v>
      </c>
      <c r="O36" s="194">
        <v>0</v>
      </c>
      <c r="P36" s="194">
        <v>0</v>
      </c>
      <c r="Q36" s="194">
        <v>80.906551347234739</v>
      </c>
      <c r="R36" s="194">
        <v>0</v>
      </c>
      <c r="S36" s="194">
        <v>0</v>
      </c>
      <c r="T36" s="194">
        <v>0</v>
      </c>
      <c r="U36" s="194">
        <v>0</v>
      </c>
      <c r="V36" s="194">
        <v>0</v>
      </c>
      <c r="W36" s="194">
        <v>0</v>
      </c>
      <c r="X36" s="194">
        <v>0</v>
      </c>
      <c r="Y36" s="194">
        <v>0</v>
      </c>
      <c r="Z36" s="194">
        <v>0</v>
      </c>
      <c r="AA36" s="216">
        <v>0</v>
      </c>
      <c r="AB36" s="216">
        <v>0</v>
      </c>
      <c r="AC36" s="216">
        <v>0</v>
      </c>
      <c r="AD36" s="216">
        <v>0</v>
      </c>
      <c r="AE36" s="216">
        <v>0</v>
      </c>
      <c r="AF36" s="216">
        <v>5646.899196297989</v>
      </c>
      <c r="AG36" s="216">
        <v>0</v>
      </c>
      <c r="AH36" s="216">
        <v>0</v>
      </c>
      <c r="AI36" s="216">
        <v>0</v>
      </c>
      <c r="AJ36" s="216">
        <v>0</v>
      </c>
      <c r="AK36" s="216">
        <v>0</v>
      </c>
      <c r="AL36" s="216">
        <v>0</v>
      </c>
      <c r="AM36" s="216">
        <v>0</v>
      </c>
      <c r="AN36" s="216">
        <v>0</v>
      </c>
      <c r="AO36" s="216">
        <v>0</v>
      </c>
      <c r="AP36" s="216">
        <v>0</v>
      </c>
      <c r="AQ36" s="216">
        <v>0</v>
      </c>
      <c r="AR36" s="194">
        <f t="shared" si="6"/>
        <v>5727.8057476452241</v>
      </c>
      <c r="AS36" s="23"/>
    </row>
    <row r="37" spans="1:45" s="89" customFormat="1" ht="17.100000000000001" customHeight="1">
      <c r="B37" s="77"/>
      <c r="C37" s="24" t="s">
        <v>47</v>
      </c>
      <c r="D37" s="194">
        <v>0</v>
      </c>
      <c r="E37" s="194">
        <v>0</v>
      </c>
      <c r="F37" s="194">
        <v>0</v>
      </c>
      <c r="G37" s="194">
        <v>0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0</v>
      </c>
      <c r="N37" s="194">
        <v>0</v>
      </c>
      <c r="O37" s="194">
        <v>70.869789165301711</v>
      </c>
      <c r="P37" s="194">
        <v>0</v>
      </c>
      <c r="Q37" s="194">
        <v>373.49518646359377</v>
      </c>
      <c r="R37" s="194">
        <v>0</v>
      </c>
      <c r="S37" s="194">
        <v>0</v>
      </c>
      <c r="T37" s="194">
        <v>0</v>
      </c>
      <c r="U37" s="194">
        <v>0</v>
      </c>
      <c r="V37" s="194">
        <v>0</v>
      </c>
      <c r="W37" s="194">
        <v>0</v>
      </c>
      <c r="X37" s="194">
        <v>0</v>
      </c>
      <c r="Y37" s="194">
        <v>0</v>
      </c>
      <c r="Z37" s="194">
        <v>0</v>
      </c>
      <c r="AA37" s="216">
        <v>0</v>
      </c>
      <c r="AB37" s="216">
        <v>0</v>
      </c>
      <c r="AC37" s="216">
        <v>0</v>
      </c>
      <c r="AD37" s="216">
        <v>0</v>
      </c>
      <c r="AE37" s="216">
        <v>0</v>
      </c>
      <c r="AF37" s="216">
        <v>12839.753257648526</v>
      </c>
      <c r="AG37" s="216">
        <v>0</v>
      </c>
      <c r="AH37" s="216">
        <v>0</v>
      </c>
      <c r="AI37" s="216">
        <v>0</v>
      </c>
      <c r="AJ37" s="216">
        <v>0</v>
      </c>
      <c r="AK37" s="216">
        <v>0</v>
      </c>
      <c r="AL37" s="216">
        <v>0</v>
      </c>
      <c r="AM37" s="216">
        <v>0</v>
      </c>
      <c r="AN37" s="216">
        <v>0</v>
      </c>
      <c r="AO37" s="216">
        <v>28.337324000000002</v>
      </c>
      <c r="AP37" s="216">
        <v>0</v>
      </c>
      <c r="AQ37" s="216">
        <v>0</v>
      </c>
      <c r="AR37" s="194">
        <f t="shared" si="6"/>
        <v>13312.455557277422</v>
      </c>
      <c r="AS37" s="23"/>
    </row>
    <row r="38" spans="1:45" s="171" customFormat="1" ht="17.100000000000001" customHeight="1">
      <c r="A38" s="168"/>
      <c r="B38" s="169"/>
      <c r="C38" s="32" t="s">
        <v>10</v>
      </c>
      <c r="D38" s="194">
        <v>0</v>
      </c>
      <c r="E38" s="194">
        <v>0</v>
      </c>
      <c r="F38" s="194">
        <v>0</v>
      </c>
      <c r="G38" s="194">
        <v>0</v>
      </c>
      <c r="H38" s="194">
        <v>0</v>
      </c>
      <c r="I38" s="194">
        <v>0</v>
      </c>
      <c r="J38" s="194">
        <v>0</v>
      </c>
      <c r="K38" s="194">
        <v>0</v>
      </c>
      <c r="L38" s="194">
        <v>0</v>
      </c>
      <c r="M38" s="194">
        <v>0</v>
      </c>
      <c r="N38" s="194">
        <v>0</v>
      </c>
      <c r="O38" s="194">
        <v>8.4122452812470669</v>
      </c>
      <c r="P38" s="194">
        <v>0</v>
      </c>
      <c r="Q38" s="194">
        <v>35.021712999999998</v>
      </c>
      <c r="R38" s="194">
        <v>0</v>
      </c>
      <c r="S38" s="194">
        <v>0</v>
      </c>
      <c r="T38" s="194">
        <v>0</v>
      </c>
      <c r="U38" s="194">
        <v>0</v>
      </c>
      <c r="V38" s="194">
        <v>0</v>
      </c>
      <c r="W38" s="194">
        <v>0</v>
      </c>
      <c r="X38" s="194">
        <v>0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0</v>
      </c>
      <c r="AE38" s="194">
        <v>0</v>
      </c>
      <c r="AF38" s="194">
        <v>1925.7054232475143</v>
      </c>
      <c r="AG38" s="194">
        <v>0</v>
      </c>
      <c r="AH38" s="194">
        <v>0</v>
      </c>
      <c r="AI38" s="194">
        <v>0</v>
      </c>
      <c r="AJ38" s="194">
        <v>0</v>
      </c>
      <c r="AK38" s="194">
        <v>0</v>
      </c>
      <c r="AL38" s="194">
        <v>0</v>
      </c>
      <c r="AM38" s="194">
        <v>0</v>
      </c>
      <c r="AN38" s="194">
        <v>0</v>
      </c>
      <c r="AO38" s="194">
        <v>0</v>
      </c>
      <c r="AP38" s="194">
        <v>0</v>
      </c>
      <c r="AQ38" s="194">
        <v>0</v>
      </c>
      <c r="AR38" s="194">
        <f t="shared" si="6"/>
        <v>1969.1393815287613</v>
      </c>
      <c r="AS38" s="170"/>
    </row>
    <row r="39" spans="1:45" s="89" customFormat="1" ht="17.100000000000001" customHeight="1">
      <c r="B39" s="77"/>
      <c r="C39" s="24" t="s">
        <v>46</v>
      </c>
      <c r="D39" s="194">
        <v>0</v>
      </c>
      <c r="E39" s="194">
        <v>0</v>
      </c>
      <c r="F39" s="194">
        <v>0</v>
      </c>
      <c r="G39" s="194">
        <v>0</v>
      </c>
      <c r="H39" s="194">
        <v>0</v>
      </c>
      <c r="I39" s="194">
        <v>0</v>
      </c>
      <c r="J39" s="194">
        <v>0</v>
      </c>
      <c r="K39" s="194">
        <v>0</v>
      </c>
      <c r="L39" s="194">
        <v>0</v>
      </c>
      <c r="M39" s="194">
        <v>0</v>
      </c>
      <c r="N39" s="194">
        <v>0</v>
      </c>
      <c r="O39" s="194">
        <v>0</v>
      </c>
      <c r="P39" s="194">
        <v>0</v>
      </c>
      <c r="Q39" s="194">
        <v>35.021712999999998</v>
      </c>
      <c r="R39" s="194">
        <v>0</v>
      </c>
      <c r="S39" s="194">
        <v>0</v>
      </c>
      <c r="T39" s="194">
        <v>0</v>
      </c>
      <c r="U39" s="194">
        <v>0</v>
      </c>
      <c r="V39" s="194">
        <v>0</v>
      </c>
      <c r="W39" s="194">
        <v>0</v>
      </c>
      <c r="X39" s="194">
        <v>0</v>
      </c>
      <c r="Y39" s="194">
        <v>0</v>
      </c>
      <c r="Z39" s="194">
        <v>0</v>
      </c>
      <c r="AA39" s="216">
        <v>0</v>
      </c>
      <c r="AB39" s="216">
        <v>0</v>
      </c>
      <c r="AC39" s="216">
        <v>0</v>
      </c>
      <c r="AD39" s="216">
        <v>0</v>
      </c>
      <c r="AE39" s="216">
        <v>0</v>
      </c>
      <c r="AF39" s="216">
        <v>503.71871960145597</v>
      </c>
      <c r="AG39" s="216">
        <v>0</v>
      </c>
      <c r="AH39" s="216">
        <v>0</v>
      </c>
      <c r="AI39" s="216">
        <v>0</v>
      </c>
      <c r="AJ39" s="216">
        <v>0</v>
      </c>
      <c r="AK39" s="216">
        <v>0</v>
      </c>
      <c r="AL39" s="216">
        <v>0</v>
      </c>
      <c r="AM39" s="216">
        <v>0</v>
      </c>
      <c r="AN39" s="216">
        <v>0</v>
      </c>
      <c r="AO39" s="216">
        <v>0</v>
      </c>
      <c r="AP39" s="216">
        <v>0</v>
      </c>
      <c r="AQ39" s="216">
        <v>0</v>
      </c>
      <c r="AR39" s="194">
        <f t="shared" si="6"/>
        <v>538.74043260145595</v>
      </c>
      <c r="AS39" s="23"/>
    </row>
    <row r="40" spans="1:45" s="89" customFormat="1" ht="17.100000000000001" customHeight="1">
      <c r="B40" s="77"/>
      <c r="C40" s="24" t="s">
        <v>47</v>
      </c>
      <c r="D40" s="194">
        <v>0</v>
      </c>
      <c r="E40" s="194">
        <v>0</v>
      </c>
      <c r="F40" s="194">
        <v>0</v>
      </c>
      <c r="G40" s="194">
        <v>0</v>
      </c>
      <c r="H40" s="194">
        <v>0</v>
      </c>
      <c r="I40" s="194">
        <v>0</v>
      </c>
      <c r="J40" s="194">
        <v>0</v>
      </c>
      <c r="K40" s="194">
        <v>0</v>
      </c>
      <c r="L40" s="194">
        <v>0</v>
      </c>
      <c r="M40" s="194">
        <v>0</v>
      </c>
      <c r="N40" s="194">
        <v>0</v>
      </c>
      <c r="O40" s="194">
        <v>8.4122452812470669</v>
      </c>
      <c r="P40" s="194">
        <v>0</v>
      </c>
      <c r="Q40" s="194">
        <v>0</v>
      </c>
      <c r="R40" s="194">
        <v>0</v>
      </c>
      <c r="S40" s="194">
        <v>0</v>
      </c>
      <c r="T40" s="194">
        <v>0</v>
      </c>
      <c r="U40" s="194">
        <v>0</v>
      </c>
      <c r="V40" s="194">
        <v>0</v>
      </c>
      <c r="W40" s="194">
        <v>0</v>
      </c>
      <c r="X40" s="194">
        <v>0</v>
      </c>
      <c r="Y40" s="194">
        <v>0</v>
      </c>
      <c r="Z40" s="194">
        <v>0</v>
      </c>
      <c r="AA40" s="216">
        <v>0</v>
      </c>
      <c r="AB40" s="216">
        <v>0</v>
      </c>
      <c r="AC40" s="216">
        <v>0</v>
      </c>
      <c r="AD40" s="216">
        <v>0</v>
      </c>
      <c r="AE40" s="216">
        <v>0</v>
      </c>
      <c r="AF40" s="216">
        <v>1421.9867036460582</v>
      </c>
      <c r="AG40" s="216">
        <v>0</v>
      </c>
      <c r="AH40" s="216">
        <v>0</v>
      </c>
      <c r="AI40" s="216">
        <v>0</v>
      </c>
      <c r="AJ40" s="216">
        <v>0</v>
      </c>
      <c r="AK40" s="216">
        <v>0</v>
      </c>
      <c r="AL40" s="216">
        <v>0</v>
      </c>
      <c r="AM40" s="216">
        <v>0</v>
      </c>
      <c r="AN40" s="216">
        <v>0</v>
      </c>
      <c r="AO40" s="216">
        <v>0</v>
      </c>
      <c r="AP40" s="216">
        <v>0</v>
      </c>
      <c r="AQ40" s="216">
        <v>0</v>
      </c>
      <c r="AR40" s="194">
        <f t="shared" si="6"/>
        <v>1430.3989489273054</v>
      </c>
      <c r="AS40" s="23"/>
    </row>
    <row r="41" spans="1:45" s="171" customFormat="1" ht="17.100000000000001" customHeight="1">
      <c r="A41" s="168"/>
      <c r="B41" s="169"/>
      <c r="C41" s="32" t="s">
        <v>11</v>
      </c>
      <c r="D41" s="194">
        <v>0</v>
      </c>
      <c r="E41" s="194">
        <v>0</v>
      </c>
      <c r="F41" s="194">
        <v>0</v>
      </c>
      <c r="G41" s="194">
        <v>0</v>
      </c>
      <c r="H41" s="194">
        <v>0</v>
      </c>
      <c r="I41" s="194">
        <v>0</v>
      </c>
      <c r="J41" s="194">
        <v>0</v>
      </c>
      <c r="K41" s="194">
        <v>0</v>
      </c>
      <c r="L41" s="194">
        <v>0</v>
      </c>
      <c r="M41" s="194">
        <v>0</v>
      </c>
      <c r="N41" s="194">
        <v>0</v>
      </c>
      <c r="O41" s="194">
        <v>0</v>
      </c>
      <c r="P41" s="194">
        <v>0</v>
      </c>
      <c r="Q41" s="194">
        <v>157.06772190240889</v>
      </c>
      <c r="R41" s="194">
        <v>0</v>
      </c>
      <c r="S41" s="194">
        <v>0</v>
      </c>
      <c r="T41" s="194">
        <v>0</v>
      </c>
      <c r="U41" s="194">
        <v>0</v>
      </c>
      <c r="V41" s="194">
        <v>0</v>
      </c>
      <c r="W41" s="194">
        <v>0</v>
      </c>
      <c r="X41" s="194">
        <v>0</v>
      </c>
      <c r="Y41" s="194">
        <v>0</v>
      </c>
      <c r="Z41" s="194">
        <v>0</v>
      </c>
      <c r="AA41" s="194">
        <v>0</v>
      </c>
      <c r="AB41" s="194">
        <v>0</v>
      </c>
      <c r="AC41" s="194">
        <v>0</v>
      </c>
      <c r="AD41" s="194">
        <v>0</v>
      </c>
      <c r="AE41" s="194">
        <v>0</v>
      </c>
      <c r="AF41" s="194">
        <v>509.65660046865804</v>
      </c>
      <c r="AG41" s="194">
        <v>0</v>
      </c>
      <c r="AH41" s="194">
        <v>0</v>
      </c>
      <c r="AI41" s="194">
        <v>0</v>
      </c>
      <c r="AJ41" s="194">
        <v>0</v>
      </c>
      <c r="AK41" s="194">
        <v>0</v>
      </c>
      <c r="AL41" s="194">
        <v>0</v>
      </c>
      <c r="AM41" s="194">
        <v>0</v>
      </c>
      <c r="AN41" s="194">
        <v>0</v>
      </c>
      <c r="AO41" s="194">
        <v>0</v>
      </c>
      <c r="AP41" s="194">
        <v>0</v>
      </c>
      <c r="AQ41" s="194">
        <v>0</v>
      </c>
      <c r="AR41" s="194">
        <f t="shared" si="6"/>
        <v>666.72432237106693</v>
      </c>
      <c r="AS41" s="170"/>
    </row>
    <row r="42" spans="1:45" s="89" customFormat="1" ht="17.100000000000001" customHeight="1">
      <c r="B42" s="77"/>
      <c r="C42" s="24" t="s">
        <v>46</v>
      </c>
      <c r="D42" s="194">
        <v>0</v>
      </c>
      <c r="E42" s="194">
        <v>0</v>
      </c>
      <c r="F42" s="194">
        <v>0</v>
      </c>
      <c r="G42" s="194">
        <v>0</v>
      </c>
      <c r="H42" s="194">
        <v>0</v>
      </c>
      <c r="I42" s="194">
        <v>0</v>
      </c>
      <c r="J42" s="194">
        <v>0</v>
      </c>
      <c r="K42" s="194">
        <v>0</v>
      </c>
      <c r="L42" s="194">
        <v>0</v>
      </c>
      <c r="M42" s="194">
        <v>0</v>
      </c>
      <c r="N42" s="194">
        <v>0</v>
      </c>
      <c r="O42" s="194">
        <v>0</v>
      </c>
      <c r="P42" s="194">
        <v>0</v>
      </c>
      <c r="Q42" s="194">
        <v>157.06772190240889</v>
      </c>
      <c r="R42" s="194">
        <v>0</v>
      </c>
      <c r="S42" s="194">
        <v>0</v>
      </c>
      <c r="T42" s="194">
        <v>0</v>
      </c>
      <c r="U42" s="194">
        <v>0</v>
      </c>
      <c r="V42" s="194">
        <v>0</v>
      </c>
      <c r="W42" s="194">
        <v>0</v>
      </c>
      <c r="X42" s="194">
        <v>0</v>
      </c>
      <c r="Y42" s="194">
        <v>0</v>
      </c>
      <c r="Z42" s="194">
        <v>0</v>
      </c>
      <c r="AA42" s="216">
        <v>0</v>
      </c>
      <c r="AB42" s="216">
        <v>0</v>
      </c>
      <c r="AC42" s="216">
        <v>0</v>
      </c>
      <c r="AD42" s="216">
        <v>0</v>
      </c>
      <c r="AE42" s="216">
        <v>0</v>
      </c>
      <c r="AF42" s="216">
        <v>509.65660046865804</v>
      </c>
      <c r="AG42" s="216">
        <v>0</v>
      </c>
      <c r="AH42" s="216">
        <v>0</v>
      </c>
      <c r="AI42" s="216">
        <v>0</v>
      </c>
      <c r="AJ42" s="216">
        <v>0</v>
      </c>
      <c r="AK42" s="216">
        <v>0</v>
      </c>
      <c r="AL42" s="216">
        <v>0</v>
      </c>
      <c r="AM42" s="216">
        <v>0</v>
      </c>
      <c r="AN42" s="216">
        <v>0</v>
      </c>
      <c r="AO42" s="216">
        <v>0</v>
      </c>
      <c r="AP42" s="216">
        <v>0</v>
      </c>
      <c r="AQ42" s="216">
        <v>0</v>
      </c>
      <c r="AR42" s="194">
        <f t="shared" si="6"/>
        <v>666.72432237106693</v>
      </c>
      <c r="AS42" s="23"/>
    </row>
    <row r="43" spans="1:45" s="89" customFormat="1" ht="17.100000000000001" customHeight="1">
      <c r="B43" s="77"/>
      <c r="C43" s="24" t="s">
        <v>47</v>
      </c>
      <c r="D43" s="194">
        <v>0</v>
      </c>
      <c r="E43" s="194">
        <v>0</v>
      </c>
      <c r="F43" s="194">
        <v>0</v>
      </c>
      <c r="G43" s="194">
        <v>0</v>
      </c>
      <c r="H43" s="194">
        <v>0</v>
      </c>
      <c r="I43" s="194">
        <v>0</v>
      </c>
      <c r="J43" s="194">
        <v>0</v>
      </c>
      <c r="K43" s="194">
        <v>0</v>
      </c>
      <c r="L43" s="194">
        <v>0</v>
      </c>
      <c r="M43" s="194">
        <v>0</v>
      </c>
      <c r="N43" s="194">
        <v>0</v>
      </c>
      <c r="O43" s="194">
        <v>0</v>
      </c>
      <c r="P43" s="194">
        <v>0</v>
      </c>
      <c r="Q43" s="194">
        <v>0</v>
      </c>
      <c r="R43" s="194">
        <v>0</v>
      </c>
      <c r="S43" s="194">
        <v>0</v>
      </c>
      <c r="T43" s="194">
        <v>0</v>
      </c>
      <c r="U43" s="194">
        <v>0</v>
      </c>
      <c r="V43" s="194">
        <v>0</v>
      </c>
      <c r="W43" s="194">
        <v>0</v>
      </c>
      <c r="X43" s="194">
        <v>0</v>
      </c>
      <c r="Y43" s="194">
        <v>0</v>
      </c>
      <c r="Z43" s="194">
        <v>0</v>
      </c>
      <c r="AA43" s="216">
        <v>0</v>
      </c>
      <c r="AB43" s="216">
        <v>0</v>
      </c>
      <c r="AC43" s="216">
        <v>0</v>
      </c>
      <c r="AD43" s="216">
        <v>0</v>
      </c>
      <c r="AE43" s="216">
        <v>0</v>
      </c>
      <c r="AF43" s="216">
        <v>0</v>
      </c>
      <c r="AG43" s="216">
        <v>0</v>
      </c>
      <c r="AH43" s="216">
        <v>0</v>
      </c>
      <c r="AI43" s="216">
        <v>0</v>
      </c>
      <c r="AJ43" s="216">
        <v>0</v>
      </c>
      <c r="AK43" s="216">
        <v>0</v>
      </c>
      <c r="AL43" s="216">
        <v>0</v>
      </c>
      <c r="AM43" s="216">
        <v>0</v>
      </c>
      <c r="AN43" s="216">
        <v>0</v>
      </c>
      <c r="AO43" s="216">
        <v>0</v>
      </c>
      <c r="AP43" s="216">
        <v>0</v>
      </c>
      <c r="AQ43" s="216">
        <v>0</v>
      </c>
      <c r="AR43" s="194">
        <f t="shared" si="6"/>
        <v>0</v>
      </c>
      <c r="AS43" s="23"/>
    </row>
    <row r="44" spans="1:45" s="170" customFormat="1" ht="17.100000000000001" customHeight="1">
      <c r="A44" s="168"/>
      <c r="B44" s="169"/>
      <c r="C44" s="32" t="s">
        <v>84</v>
      </c>
      <c r="D44" s="213">
        <f t="shared" ref="D44:AQ44" si="7">+SUM(D41,D38,D35)</f>
        <v>0</v>
      </c>
      <c r="E44" s="213">
        <f t="shared" ref="E44" si="8">+SUM(E41,E38,E35)</f>
        <v>0</v>
      </c>
      <c r="F44" s="213">
        <f t="shared" si="7"/>
        <v>0</v>
      </c>
      <c r="G44" s="213">
        <f t="shared" si="7"/>
        <v>0</v>
      </c>
      <c r="H44" s="213">
        <f t="shared" si="7"/>
        <v>0</v>
      </c>
      <c r="I44" s="213">
        <f t="shared" si="7"/>
        <v>0</v>
      </c>
      <c r="J44" s="213">
        <f t="shared" si="7"/>
        <v>0</v>
      </c>
      <c r="K44" s="213">
        <f t="shared" si="7"/>
        <v>0</v>
      </c>
      <c r="L44" s="213">
        <f t="shared" si="7"/>
        <v>0</v>
      </c>
      <c r="M44" s="213">
        <f t="shared" si="7"/>
        <v>0</v>
      </c>
      <c r="N44" s="213">
        <f t="shared" si="7"/>
        <v>0</v>
      </c>
      <c r="O44" s="213">
        <f t="shared" si="7"/>
        <v>79.282034446548778</v>
      </c>
      <c r="P44" s="213">
        <f t="shared" si="7"/>
        <v>0</v>
      </c>
      <c r="Q44" s="213">
        <f t="shared" si="7"/>
        <v>646.49117271323746</v>
      </c>
      <c r="R44" s="213">
        <f t="shared" si="7"/>
        <v>0</v>
      </c>
      <c r="S44" s="213">
        <f t="shared" si="7"/>
        <v>0</v>
      </c>
      <c r="T44" s="213">
        <f t="shared" si="7"/>
        <v>0</v>
      </c>
      <c r="U44" s="213">
        <f t="shared" si="7"/>
        <v>0</v>
      </c>
      <c r="V44" s="213">
        <f t="shared" si="7"/>
        <v>0</v>
      </c>
      <c r="W44" s="213">
        <f t="shared" si="7"/>
        <v>0</v>
      </c>
      <c r="X44" s="213">
        <f t="shared" si="7"/>
        <v>0</v>
      </c>
      <c r="Y44" s="213">
        <f t="shared" si="7"/>
        <v>0</v>
      </c>
      <c r="Z44" s="213">
        <f t="shared" si="7"/>
        <v>0</v>
      </c>
      <c r="AA44" s="213">
        <f t="shared" si="7"/>
        <v>0</v>
      </c>
      <c r="AB44" s="213">
        <f t="shared" si="7"/>
        <v>0</v>
      </c>
      <c r="AC44" s="213">
        <f t="shared" si="7"/>
        <v>0</v>
      </c>
      <c r="AD44" s="213">
        <f t="shared" si="7"/>
        <v>0</v>
      </c>
      <c r="AE44" s="213">
        <f t="shared" si="7"/>
        <v>0</v>
      </c>
      <c r="AF44" s="213">
        <f t="shared" si="7"/>
        <v>20922.014477662691</v>
      </c>
      <c r="AG44" s="213">
        <f t="shared" si="7"/>
        <v>0</v>
      </c>
      <c r="AH44" s="213">
        <f t="shared" si="7"/>
        <v>0</v>
      </c>
      <c r="AI44" s="213">
        <f t="shared" si="7"/>
        <v>0</v>
      </c>
      <c r="AJ44" s="213">
        <f t="shared" si="7"/>
        <v>0</v>
      </c>
      <c r="AK44" s="213">
        <f t="shared" si="7"/>
        <v>0</v>
      </c>
      <c r="AL44" s="213">
        <f t="shared" si="7"/>
        <v>0</v>
      </c>
      <c r="AM44" s="213">
        <f t="shared" si="7"/>
        <v>0</v>
      </c>
      <c r="AN44" s="213">
        <f t="shared" si="7"/>
        <v>0</v>
      </c>
      <c r="AO44" s="213">
        <f t="shared" si="7"/>
        <v>28.337324000000002</v>
      </c>
      <c r="AP44" s="213">
        <f t="shared" si="7"/>
        <v>0</v>
      </c>
      <c r="AQ44" s="213">
        <f t="shared" si="7"/>
        <v>0</v>
      </c>
      <c r="AR44" s="194">
        <f t="shared" si="6"/>
        <v>21676.125008822477</v>
      </c>
    </row>
    <row r="45" spans="1:45" s="171" customFormat="1" ht="17.100000000000001" customHeight="1">
      <c r="A45" s="168"/>
      <c r="B45" s="169"/>
      <c r="C45" s="28" t="s">
        <v>97</v>
      </c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14"/>
      <c r="AR45" s="194">
        <v>2491.8123659660355</v>
      </c>
      <c r="AS45" s="170"/>
    </row>
    <row r="46" spans="1:45" s="171" customFormat="1" ht="17.100000000000001" customHeight="1">
      <c r="A46" s="168"/>
      <c r="B46" s="169"/>
      <c r="C46" s="28" t="s">
        <v>98</v>
      </c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194">
        <v>0</v>
      </c>
      <c r="AS46" s="170"/>
    </row>
    <row r="47" spans="1:45" s="91" customFormat="1" ht="24.95" customHeight="1">
      <c r="B47" s="83"/>
      <c r="C47" s="30" t="s">
        <v>86</v>
      </c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7"/>
    </row>
    <row r="48" spans="1:45" s="89" customFormat="1" ht="17.100000000000001" customHeight="1">
      <c r="B48" s="75"/>
      <c r="C48" s="23" t="s">
        <v>9</v>
      </c>
      <c r="D48" s="194">
        <v>0</v>
      </c>
      <c r="E48" s="194">
        <v>0</v>
      </c>
      <c r="F48" s="194">
        <v>0</v>
      </c>
      <c r="G48" s="194">
        <v>0</v>
      </c>
      <c r="H48" s="194">
        <v>0</v>
      </c>
      <c r="I48" s="194">
        <v>0</v>
      </c>
      <c r="J48" s="194">
        <v>0</v>
      </c>
      <c r="K48" s="194">
        <v>0</v>
      </c>
      <c r="L48" s="194">
        <v>0</v>
      </c>
      <c r="M48" s="194">
        <v>0</v>
      </c>
      <c r="N48" s="194">
        <v>0</v>
      </c>
      <c r="O48" s="194">
        <v>0</v>
      </c>
      <c r="P48" s="194">
        <v>0</v>
      </c>
      <c r="Q48" s="194">
        <v>20.209790399999999</v>
      </c>
      <c r="R48" s="194">
        <v>0</v>
      </c>
      <c r="S48" s="194">
        <v>0</v>
      </c>
      <c r="T48" s="194">
        <v>0</v>
      </c>
      <c r="U48" s="194">
        <v>0</v>
      </c>
      <c r="V48" s="194">
        <v>0</v>
      </c>
      <c r="W48" s="194">
        <v>0</v>
      </c>
      <c r="X48" s="194">
        <v>0</v>
      </c>
      <c r="Y48" s="194">
        <v>0</v>
      </c>
      <c r="Z48" s="194">
        <v>0</v>
      </c>
      <c r="AA48" s="216">
        <v>0</v>
      </c>
      <c r="AB48" s="216">
        <v>0</v>
      </c>
      <c r="AC48" s="216">
        <v>0</v>
      </c>
      <c r="AD48" s="216">
        <v>0</v>
      </c>
      <c r="AE48" s="216">
        <v>0</v>
      </c>
      <c r="AF48" s="216">
        <v>53.935227950828867</v>
      </c>
      <c r="AG48" s="216">
        <v>0</v>
      </c>
      <c r="AH48" s="216">
        <v>0</v>
      </c>
      <c r="AI48" s="216">
        <v>0</v>
      </c>
      <c r="AJ48" s="216">
        <v>0</v>
      </c>
      <c r="AK48" s="216">
        <v>0</v>
      </c>
      <c r="AL48" s="216">
        <v>0</v>
      </c>
      <c r="AM48" s="216">
        <v>0</v>
      </c>
      <c r="AN48" s="216">
        <v>0</v>
      </c>
      <c r="AO48" s="216">
        <v>0</v>
      </c>
      <c r="AP48" s="216">
        <v>0</v>
      </c>
      <c r="AQ48" s="216">
        <v>0</v>
      </c>
      <c r="AR48" s="194">
        <f t="shared" ref="AR48:AR57" si="9">+SUM(D48:AQ48)</f>
        <v>74.145018350828863</v>
      </c>
      <c r="AS48" s="23"/>
    </row>
    <row r="49" spans="1:45" s="89" customFormat="1" ht="17.100000000000001" customHeight="1">
      <c r="B49" s="77"/>
      <c r="C49" s="24" t="s">
        <v>46</v>
      </c>
      <c r="D49" s="194">
        <v>0</v>
      </c>
      <c r="E49" s="194">
        <v>0</v>
      </c>
      <c r="F49" s="194">
        <v>0</v>
      </c>
      <c r="G49" s="194">
        <v>0</v>
      </c>
      <c r="H49" s="194">
        <v>0</v>
      </c>
      <c r="I49" s="194">
        <v>0</v>
      </c>
      <c r="J49" s="194">
        <v>0</v>
      </c>
      <c r="K49" s="194">
        <v>0</v>
      </c>
      <c r="L49" s="194">
        <v>0</v>
      </c>
      <c r="M49" s="194">
        <v>0</v>
      </c>
      <c r="N49" s="194">
        <v>0</v>
      </c>
      <c r="O49" s="194">
        <v>0</v>
      </c>
      <c r="P49" s="194">
        <v>0</v>
      </c>
      <c r="Q49" s="194">
        <v>0</v>
      </c>
      <c r="R49" s="194">
        <v>0</v>
      </c>
      <c r="S49" s="194">
        <v>0</v>
      </c>
      <c r="T49" s="194">
        <v>0</v>
      </c>
      <c r="U49" s="194">
        <v>0</v>
      </c>
      <c r="V49" s="194">
        <v>0</v>
      </c>
      <c r="W49" s="194">
        <v>0</v>
      </c>
      <c r="X49" s="194">
        <v>0</v>
      </c>
      <c r="Y49" s="194">
        <v>0</v>
      </c>
      <c r="Z49" s="194">
        <v>0</v>
      </c>
      <c r="AA49" s="216">
        <v>0</v>
      </c>
      <c r="AB49" s="216">
        <v>0</v>
      </c>
      <c r="AC49" s="216">
        <v>0</v>
      </c>
      <c r="AD49" s="216">
        <v>0</v>
      </c>
      <c r="AE49" s="216">
        <v>0</v>
      </c>
      <c r="AF49" s="216">
        <v>0</v>
      </c>
      <c r="AG49" s="216">
        <v>0</v>
      </c>
      <c r="AH49" s="216">
        <v>0</v>
      </c>
      <c r="AI49" s="216">
        <v>0</v>
      </c>
      <c r="AJ49" s="216">
        <v>0</v>
      </c>
      <c r="AK49" s="216">
        <v>0</v>
      </c>
      <c r="AL49" s="216">
        <v>0</v>
      </c>
      <c r="AM49" s="216">
        <v>0</v>
      </c>
      <c r="AN49" s="216">
        <v>0</v>
      </c>
      <c r="AO49" s="216">
        <v>0</v>
      </c>
      <c r="AP49" s="216">
        <v>0</v>
      </c>
      <c r="AQ49" s="216">
        <v>0</v>
      </c>
      <c r="AR49" s="194">
        <f t="shared" si="9"/>
        <v>0</v>
      </c>
      <c r="AS49" s="23"/>
    </row>
    <row r="50" spans="1:45" s="89" customFormat="1" ht="17.100000000000001" customHeight="1">
      <c r="B50" s="77"/>
      <c r="C50" s="24" t="s">
        <v>47</v>
      </c>
      <c r="D50" s="194">
        <v>0</v>
      </c>
      <c r="E50" s="194">
        <v>0</v>
      </c>
      <c r="F50" s="194">
        <v>0</v>
      </c>
      <c r="G50" s="194">
        <v>0</v>
      </c>
      <c r="H50" s="194">
        <v>0</v>
      </c>
      <c r="I50" s="194">
        <v>0</v>
      </c>
      <c r="J50" s="194">
        <v>0</v>
      </c>
      <c r="K50" s="194">
        <v>0</v>
      </c>
      <c r="L50" s="194">
        <v>0</v>
      </c>
      <c r="M50" s="194">
        <v>0</v>
      </c>
      <c r="N50" s="194">
        <v>0</v>
      </c>
      <c r="O50" s="194">
        <v>0</v>
      </c>
      <c r="P50" s="194">
        <v>0</v>
      </c>
      <c r="Q50" s="194">
        <v>20.209790399999999</v>
      </c>
      <c r="R50" s="194">
        <v>0</v>
      </c>
      <c r="S50" s="194">
        <v>0</v>
      </c>
      <c r="T50" s="194">
        <v>0</v>
      </c>
      <c r="U50" s="194">
        <v>0</v>
      </c>
      <c r="V50" s="194">
        <v>0</v>
      </c>
      <c r="W50" s="194">
        <v>0</v>
      </c>
      <c r="X50" s="194">
        <v>0</v>
      </c>
      <c r="Y50" s="194">
        <v>0</v>
      </c>
      <c r="Z50" s="194">
        <v>0</v>
      </c>
      <c r="AA50" s="216">
        <v>0</v>
      </c>
      <c r="AB50" s="216">
        <v>0</v>
      </c>
      <c r="AC50" s="216">
        <v>0</v>
      </c>
      <c r="AD50" s="216">
        <v>0</v>
      </c>
      <c r="AE50" s="216">
        <v>0</v>
      </c>
      <c r="AF50" s="216">
        <v>53.935227950828867</v>
      </c>
      <c r="AG50" s="216">
        <v>0</v>
      </c>
      <c r="AH50" s="216">
        <v>0</v>
      </c>
      <c r="AI50" s="216">
        <v>0</v>
      </c>
      <c r="AJ50" s="216">
        <v>0</v>
      </c>
      <c r="AK50" s="216">
        <v>0</v>
      </c>
      <c r="AL50" s="216">
        <v>0</v>
      </c>
      <c r="AM50" s="216">
        <v>0</v>
      </c>
      <c r="AN50" s="216">
        <v>0</v>
      </c>
      <c r="AO50" s="216">
        <v>0</v>
      </c>
      <c r="AP50" s="216">
        <v>0</v>
      </c>
      <c r="AQ50" s="216">
        <v>0</v>
      </c>
      <c r="AR50" s="194">
        <f t="shared" si="9"/>
        <v>74.145018350828863</v>
      </c>
      <c r="AS50" s="23"/>
    </row>
    <row r="51" spans="1:45" s="171" customFormat="1" ht="17.100000000000001" customHeight="1">
      <c r="A51" s="168"/>
      <c r="B51" s="169"/>
      <c r="C51" s="32" t="s">
        <v>10</v>
      </c>
      <c r="D51" s="194">
        <v>0</v>
      </c>
      <c r="E51" s="194">
        <v>0</v>
      </c>
      <c r="F51" s="194">
        <v>0</v>
      </c>
      <c r="G51" s="194">
        <v>0</v>
      </c>
      <c r="H51" s="194">
        <v>0</v>
      </c>
      <c r="I51" s="194">
        <v>0</v>
      </c>
      <c r="J51" s="194">
        <v>0</v>
      </c>
      <c r="K51" s="194">
        <v>0</v>
      </c>
      <c r="L51" s="194">
        <v>0</v>
      </c>
      <c r="M51" s="194">
        <v>0</v>
      </c>
      <c r="N51" s="194">
        <v>0</v>
      </c>
      <c r="O51" s="194">
        <v>0</v>
      </c>
      <c r="P51" s="194">
        <v>0</v>
      </c>
      <c r="Q51" s="194">
        <v>0</v>
      </c>
      <c r="R51" s="194">
        <v>0</v>
      </c>
      <c r="S51" s="194">
        <v>0</v>
      </c>
      <c r="T51" s="194">
        <v>0</v>
      </c>
      <c r="U51" s="194">
        <v>0</v>
      </c>
      <c r="V51" s="194">
        <v>0</v>
      </c>
      <c r="W51" s="194">
        <v>0</v>
      </c>
      <c r="X51" s="194">
        <v>0</v>
      </c>
      <c r="Y51" s="194">
        <v>0</v>
      </c>
      <c r="Z51" s="194">
        <v>0</v>
      </c>
      <c r="AA51" s="194">
        <v>0</v>
      </c>
      <c r="AB51" s="194">
        <v>0</v>
      </c>
      <c r="AC51" s="194">
        <v>0</v>
      </c>
      <c r="AD51" s="194">
        <v>0</v>
      </c>
      <c r="AE51" s="194">
        <v>0</v>
      </c>
      <c r="AF51" s="194">
        <v>1.7471928400000001</v>
      </c>
      <c r="AG51" s="194">
        <v>0</v>
      </c>
      <c r="AH51" s="194">
        <v>0</v>
      </c>
      <c r="AI51" s="194">
        <v>0</v>
      </c>
      <c r="AJ51" s="194">
        <v>0</v>
      </c>
      <c r="AK51" s="194">
        <v>0</v>
      </c>
      <c r="AL51" s="194">
        <v>0</v>
      </c>
      <c r="AM51" s="194">
        <v>0</v>
      </c>
      <c r="AN51" s="194">
        <v>0</v>
      </c>
      <c r="AO51" s="194">
        <v>0</v>
      </c>
      <c r="AP51" s="194">
        <v>0</v>
      </c>
      <c r="AQ51" s="194">
        <v>0</v>
      </c>
      <c r="AR51" s="194">
        <f t="shared" si="9"/>
        <v>1.7471928400000001</v>
      </c>
      <c r="AS51" s="170"/>
    </row>
    <row r="52" spans="1:45" s="89" customFormat="1" ht="17.100000000000001" customHeight="1">
      <c r="B52" s="77"/>
      <c r="C52" s="24" t="s">
        <v>46</v>
      </c>
      <c r="D52" s="194">
        <v>0</v>
      </c>
      <c r="E52" s="194">
        <v>0</v>
      </c>
      <c r="F52" s="194">
        <v>0</v>
      </c>
      <c r="G52" s="194">
        <v>0</v>
      </c>
      <c r="H52" s="194">
        <v>0</v>
      </c>
      <c r="I52" s="194">
        <v>0</v>
      </c>
      <c r="J52" s="194">
        <v>0</v>
      </c>
      <c r="K52" s="194">
        <v>0</v>
      </c>
      <c r="L52" s="194">
        <v>0</v>
      </c>
      <c r="M52" s="194">
        <v>0</v>
      </c>
      <c r="N52" s="194">
        <v>0</v>
      </c>
      <c r="O52" s="194">
        <v>0</v>
      </c>
      <c r="P52" s="194">
        <v>0</v>
      </c>
      <c r="Q52" s="194">
        <v>0</v>
      </c>
      <c r="R52" s="194">
        <v>0</v>
      </c>
      <c r="S52" s="194">
        <v>0</v>
      </c>
      <c r="T52" s="194">
        <v>0</v>
      </c>
      <c r="U52" s="194">
        <v>0</v>
      </c>
      <c r="V52" s="194">
        <v>0</v>
      </c>
      <c r="W52" s="194">
        <v>0</v>
      </c>
      <c r="X52" s="194">
        <v>0</v>
      </c>
      <c r="Y52" s="194">
        <v>0</v>
      </c>
      <c r="Z52" s="194">
        <v>0</v>
      </c>
      <c r="AA52" s="216">
        <v>0</v>
      </c>
      <c r="AB52" s="216">
        <v>0</v>
      </c>
      <c r="AC52" s="216">
        <v>0</v>
      </c>
      <c r="AD52" s="216">
        <v>0</v>
      </c>
      <c r="AE52" s="216">
        <v>0</v>
      </c>
      <c r="AF52" s="216">
        <v>0</v>
      </c>
      <c r="AG52" s="216">
        <v>0</v>
      </c>
      <c r="AH52" s="216">
        <v>0</v>
      </c>
      <c r="AI52" s="216">
        <v>0</v>
      </c>
      <c r="AJ52" s="216">
        <v>0</v>
      </c>
      <c r="AK52" s="216">
        <v>0</v>
      </c>
      <c r="AL52" s="216">
        <v>0</v>
      </c>
      <c r="AM52" s="216">
        <v>0</v>
      </c>
      <c r="AN52" s="216">
        <v>0</v>
      </c>
      <c r="AO52" s="216">
        <v>0</v>
      </c>
      <c r="AP52" s="216">
        <v>0</v>
      </c>
      <c r="AQ52" s="216">
        <v>0</v>
      </c>
      <c r="AR52" s="194">
        <f t="shared" si="9"/>
        <v>0</v>
      </c>
      <c r="AS52" s="23"/>
    </row>
    <row r="53" spans="1:45" s="89" customFormat="1" ht="17.100000000000001" customHeight="1">
      <c r="B53" s="77"/>
      <c r="C53" s="24" t="s">
        <v>47</v>
      </c>
      <c r="D53" s="194">
        <v>0</v>
      </c>
      <c r="E53" s="194">
        <v>0</v>
      </c>
      <c r="F53" s="194">
        <v>0</v>
      </c>
      <c r="G53" s="194">
        <v>0</v>
      </c>
      <c r="H53" s="194">
        <v>0</v>
      </c>
      <c r="I53" s="194">
        <v>0</v>
      </c>
      <c r="J53" s="194">
        <v>0</v>
      </c>
      <c r="K53" s="194">
        <v>0</v>
      </c>
      <c r="L53" s="194">
        <v>0</v>
      </c>
      <c r="M53" s="194">
        <v>0</v>
      </c>
      <c r="N53" s="194">
        <v>0</v>
      </c>
      <c r="O53" s="194">
        <v>0</v>
      </c>
      <c r="P53" s="194">
        <v>0</v>
      </c>
      <c r="Q53" s="194">
        <v>0</v>
      </c>
      <c r="R53" s="194">
        <v>0</v>
      </c>
      <c r="S53" s="194">
        <v>0</v>
      </c>
      <c r="T53" s="194">
        <v>0</v>
      </c>
      <c r="U53" s="194">
        <v>0</v>
      </c>
      <c r="V53" s="194">
        <v>0</v>
      </c>
      <c r="W53" s="194">
        <v>0</v>
      </c>
      <c r="X53" s="194">
        <v>0</v>
      </c>
      <c r="Y53" s="194">
        <v>0</v>
      </c>
      <c r="Z53" s="194">
        <v>0</v>
      </c>
      <c r="AA53" s="216">
        <v>0</v>
      </c>
      <c r="AB53" s="216">
        <v>0</v>
      </c>
      <c r="AC53" s="216">
        <v>0</v>
      </c>
      <c r="AD53" s="216">
        <v>0</v>
      </c>
      <c r="AE53" s="216">
        <v>0</v>
      </c>
      <c r="AF53" s="216">
        <v>1.7471928400000001</v>
      </c>
      <c r="AG53" s="216">
        <v>0</v>
      </c>
      <c r="AH53" s="216">
        <v>0</v>
      </c>
      <c r="AI53" s="216">
        <v>0</v>
      </c>
      <c r="AJ53" s="216">
        <v>0</v>
      </c>
      <c r="AK53" s="216">
        <v>0</v>
      </c>
      <c r="AL53" s="216">
        <v>0</v>
      </c>
      <c r="AM53" s="216">
        <v>0</v>
      </c>
      <c r="AN53" s="216">
        <v>0</v>
      </c>
      <c r="AO53" s="216">
        <v>0</v>
      </c>
      <c r="AP53" s="216">
        <v>0</v>
      </c>
      <c r="AQ53" s="216">
        <v>0</v>
      </c>
      <c r="AR53" s="194">
        <f t="shared" si="9"/>
        <v>1.7471928400000001</v>
      </c>
      <c r="AS53" s="23"/>
    </row>
    <row r="54" spans="1:45" s="171" customFormat="1" ht="17.100000000000001" customHeight="1">
      <c r="A54" s="168"/>
      <c r="B54" s="169"/>
      <c r="C54" s="32" t="s">
        <v>11</v>
      </c>
      <c r="D54" s="194">
        <v>0</v>
      </c>
      <c r="E54" s="194">
        <v>0</v>
      </c>
      <c r="F54" s="194">
        <v>0</v>
      </c>
      <c r="G54" s="194">
        <v>0</v>
      </c>
      <c r="H54" s="194">
        <v>0</v>
      </c>
      <c r="I54" s="194">
        <v>0</v>
      </c>
      <c r="J54" s="194">
        <v>0</v>
      </c>
      <c r="K54" s="194">
        <v>0</v>
      </c>
      <c r="L54" s="194">
        <v>0</v>
      </c>
      <c r="M54" s="194">
        <v>0</v>
      </c>
      <c r="N54" s="194">
        <v>0</v>
      </c>
      <c r="O54" s="194">
        <v>0</v>
      </c>
      <c r="P54" s="194">
        <v>0</v>
      </c>
      <c r="Q54" s="194">
        <v>34.967075897285994</v>
      </c>
      <c r="R54" s="194">
        <v>0</v>
      </c>
      <c r="S54" s="194">
        <v>0</v>
      </c>
      <c r="T54" s="194">
        <v>0</v>
      </c>
      <c r="U54" s="194">
        <v>0</v>
      </c>
      <c r="V54" s="194">
        <v>0</v>
      </c>
      <c r="W54" s="194">
        <v>0</v>
      </c>
      <c r="X54" s="194">
        <v>0</v>
      </c>
      <c r="Y54" s="194">
        <v>0</v>
      </c>
      <c r="Z54" s="194">
        <v>0</v>
      </c>
      <c r="AA54" s="194">
        <v>0</v>
      </c>
      <c r="AB54" s="194">
        <v>0</v>
      </c>
      <c r="AC54" s="194">
        <v>0</v>
      </c>
      <c r="AD54" s="194">
        <v>0</v>
      </c>
      <c r="AE54" s="194">
        <v>0</v>
      </c>
      <c r="AF54" s="194">
        <v>69.934904140828863</v>
      </c>
      <c r="AG54" s="194">
        <v>0</v>
      </c>
      <c r="AH54" s="194">
        <v>0</v>
      </c>
      <c r="AI54" s="194">
        <v>0</v>
      </c>
      <c r="AJ54" s="194">
        <v>0</v>
      </c>
      <c r="AK54" s="194">
        <v>0</v>
      </c>
      <c r="AL54" s="194">
        <v>0</v>
      </c>
      <c r="AM54" s="194">
        <v>0</v>
      </c>
      <c r="AN54" s="194">
        <v>0</v>
      </c>
      <c r="AO54" s="194">
        <v>0</v>
      </c>
      <c r="AP54" s="194">
        <v>0</v>
      </c>
      <c r="AQ54" s="194">
        <v>0</v>
      </c>
      <c r="AR54" s="194">
        <f t="shared" si="9"/>
        <v>104.90198003811486</v>
      </c>
      <c r="AS54" s="170"/>
    </row>
    <row r="55" spans="1:45" s="89" customFormat="1" ht="17.100000000000001" customHeight="1">
      <c r="B55" s="77"/>
      <c r="C55" s="24" t="s">
        <v>46</v>
      </c>
      <c r="D55" s="194">
        <v>0</v>
      </c>
      <c r="E55" s="194">
        <v>0</v>
      </c>
      <c r="F55" s="194">
        <v>0</v>
      </c>
      <c r="G55" s="194">
        <v>0</v>
      </c>
      <c r="H55" s="194">
        <v>0</v>
      </c>
      <c r="I55" s="194">
        <v>0</v>
      </c>
      <c r="J55" s="194">
        <v>0</v>
      </c>
      <c r="K55" s="194">
        <v>0</v>
      </c>
      <c r="L55" s="194">
        <v>0</v>
      </c>
      <c r="M55" s="194">
        <v>0</v>
      </c>
      <c r="N55" s="194">
        <v>0</v>
      </c>
      <c r="O55" s="194">
        <v>0</v>
      </c>
      <c r="P55" s="194">
        <v>0</v>
      </c>
      <c r="Q55" s="194">
        <v>34.967075897285994</v>
      </c>
      <c r="R55" s="194">
        <v>0</v>
      </c>
      <c r="S55" s="194">
        <v>0</v>
      </c>
      <c r="T55" s="194">
        <v>0</v>
      </c>
      <c r="U55" s="194">
        <v>0</v>
      </c>
      <c r="V55" s="194">
        <v>0</v>
      </c>
      <c r="W55" s="194">
        <v>0</v>
      </c>
      <c r="X55" s="194">
        <v>0</v>
      </c>
      <c r="Y55" s="194">
        <v>0</v>
      </c>
      <c r="Z55" s="194">
        <v>0</v>
      </c>
      <c r="AA55" s="216">
        <v>0</v>
      </c>
      <c r="AB55" s="216">
        <v>0</v>
      </c>
      <c r="AC55" s="216">
        <v>0</v>
      </c>
      <c r="AD55" s="216">
        <v>0</v>
      </c>
      <c r="AE55" s="216">
        <v>0</v>
      </c>
      <c r="AF55" s="216">
        <v>69.934904140828863</v>
      </c>
      <c r="AG55" s="216">
        <v>0</v>
      </c>
      <c r="AH55" s="216">
        <v>0</v>
      </c>
      <c r="AI55" s="216">
        <v>0</v>
      </c>
      <c r="AJ55" s="216">
        <v>0</v>
      </c>
      <c r="AK55" s="216">
        <v>0</v>
      </c>
      <c r="AL55" s="216">
        <v>0</v>
      </c>
      <c r="AM55" s="216">
        <v>0</v>
      </c>
      <c r="AN55" s="216">
        <v>0</v>
      </c>
      <c r="AO55" s="216">
        <v>0</v>
      </c>
      <c r="AP55" s="216">
        <v>0</v>
      </c>
      <c r="AQ55" s="216">
        <v>0</v>
      </c>
      <c r="AR55" s="194">
        <f t="shared" si="9"/>
        <v>104.90198003811486</v>
      </c>
      <c r="AS55" s="23"/>
    </row>
    <row r="56" spans="1:45" s="89" customFormat="1" ht="17.100000000000001" customHeight="1">
      <c r="B56" s="77"/>
      <c r="C56" s="24" t="s">
        <v>47</v>
      </c>
      <c r="D56" s="194">
        <v>0</v>
      </c>
      <c r="E56" s="194">
        <v>0</v>
      </c>
      <c r="F56" s="194">
        <v>0</v>
      </c>
      <c r="G56" s="194">
        <v>0</v>
      </c>
      <c r="H56" s="194">
        <v>0</v>
      </c>
      <c r="I56" s="194">
        <v>0</v>
      </c>
      <c r="J56" s="194">
        <v>0</v>
      </c>
      <c r="K56" s="194">
        <v>0</v>
      </c>
      <c r="L56" s="194">
        <v>0</v>
      </c>
      <c r="M56" s="194">
        <v>0</v>
      </c>
      <c r="N56" s="194">
        <v>0</v>
      </c>
      <c r="O56" s="194">
        <v>0</v>
      </c>
      <c r="P56" s="194">
        <v>0</v>
      </c>
      <c r="Q56" s="194">
        <v>0</v>
      </c>
      <c r="R56" s="194">
        <v>0</v>
      </c>
      <c r="S56" s="194">
        <v>0</v>
      </c>
      <c r="T56" s="194">
        <v>0</v>
      </c>
      <c r="U56" s="194">
        <v>0</v>
      </c>
      <c r="V56" s="194">
        <v>0</v>
      </c>
      <c r="W56" s="194">
        <v>0</v>
      </c>
      <c r="X56" s="194">
        <v>0</v>
      </c>
      <c r="Y56" s="194">
        <v>0</v>
      </c>
      <c r="Z56" s="194">
        <v>0</v>
      </c>
      <c r="AA56" s="216">
        <v>0</v>
      </c>
      <c r="AB56" s="216">
        <v>0</v>
      </c>
      <c r="AC56" s="216">
        <v>0</v>
      </c>
      <c r="AD56" s="216">
        <v>0</v>
      </c>
      <c r="AE56" s="216">
        <v>0</v>
      </c>
      <c r="AF56" s="216">
        <v>0</v>
      </c>
      <c r="AG56" s="216">
        <v>0</v>
      </c>
      <c r="AH56" s="216">
        <v>0</v>
      </c>
      <c r="AI56" s="216">
        <v>0</v>
      </c>
      <c r="AJ56" s="216">
        <v>0</v>
      </c>
      <c r="AK56" s="216">
        <v>0</v>
      </c>
      <c r="AL56" s="216">
        <v>0</v>
      </c>
      <c r="AM56" s="216">
        <v>0</v>
      </c>
      <c r="AN56" s="216">
        <v>0</v>
      </c>
      <c r="AO56" s="216">
        <v>0</v>
      </c>
      <c r="AP56" s="216">
        <v>0</v>
      </c>
      <c r="AQ56" s="216">
        <v>0</v>
      </c>
      <c r="AR56" s="194">
        <f t="shared" si="9"/>
        <v>0</v>
      </c>
      <c r="AS56" s="23"/>
    </row>
    <row r="57" spans="1:45" s="171" customFormat="1" ht="17.100000000000001" customHeight="1">
      <c r="A57" s="168"/>
      <c r="B57" s="169"/>
      <c r="C57" s="32" t="s">
        <v>85</v>
      </c>
      <c r="D57" s="213">
        <f t="shared" ref="D57:AQ57" si="10">+SUM(D54,D51,D48)</f>
        <v>0</v>
      </c>
      <c r="E57" s="213">
        <f t="shared" ref="E57" si="11">+SUM(E54,E51,E48)</f>
        <v>0</v>
      </c>
      <c r="F57" s="213">
        <f t="shared" si="10"/>
        <v>0</v>
      </c>
      <c r="G57" s="213">
        <f t="shared" si="10"/>
        <v>0</v>
      </c>
      <c r="H57" s="213">
        <f t="shared" si="10"/>
        <v>0</v>
      </c>
      <c r="I57" s="213">
        <f t="shared" si="10"/>
        <v>0</v>
      </c>
      <c r="J57" s="213">
        <f t="shared" si="10"/>
        <v>0</v>
      </c>
      <c r="K57" s="213">
        <f t="shared" si="10"/>
        <v>0</v>
      </c>
      <c r="L57" s="213">
        <f t="shared" si="10"/>
        <v>0</v>
      </c>
      <c r="M57" s="213">
        <f t="shared" si="10"/>
        <v>0</v>
      </c>
      <c r="N57" s="213">
        <f t="shared" si="10"/>
        <v>0</v>
      </c>
      <c r="O57" s="213">
        <f t="shared" si="10"/>
        <v>0</v>
      </c>
      <c r="P57" s="213">
        <f t="shared" si="10"/>
        <v>0</v>
      </c>
      <c r="Q57" s="213">
        <f t="shared" si="10"/>
        <v>55.176866297285997</v>
      </c>
      <c r="R57" s="213">
        <f t="shared" si="10"/>
        <v>0</v>
      </c>
      <c r="S57" s="213">
        <f t="shared" si="10"/>
        <v>0</v>
      </c>
      <c r="T57" s="213">
        <f t="shared" si="10"/>
        <v>0</v>
      </c>
      <c r="U57" s="213">
        <f t="shared" si="10"/>
        <v>0</v>
      </c>
      <c r="V57" s="213">
        <f t="shared" si="10"/>
        <v>0</v>
      </c>
      <c r="W57" s="213">
        <f t="shared" si="10"/>
        <v>0</v>
      </c>
      <c r="X57" s="213">
        <f t="shared" si="10"/>
        <v>0</v>
      </c>
      <c r="Y57" s="213">
        <f t="shared" si="10"/>
        <v>0</v>
      </c>
      <c r="Z57" s="213">
        <f t="shared" si="10"/>
        <v>0</v>
      </c>
      <c r="AA57" s="213">
        <f t="shared" si="10"/>
        <v>0</v>
      </c>
      <c r="AB57" s="213">
        <f t="shared" si="10"/>
        <v>0</v>
      </c>
      <c r="AC57" s="213">
        <f t="shared" si="10"/>
        <v>0</v>
      </c>
      <c r="AD57" s="213">
        <f t="shared" si="10"/>
        <v>0</v>
      </c>
      <c r="AE57" s="213">
        <f t="shared" si="10"/>
        <v>0</v>
      </c>
      <c r="AF57" s="213">
        <f t="shared" si="10"/>
        <v>125.61732493165772</v>
      </c>
      <c r="AG57" s="213">
        <f t="shared" si="10"/>
        <v>0</v>
      </c>
      <c r="AH57" s="213">
        <f t="shared" si="10"/>
        <v>0</v>
      </c>
      <c r="AI57" s="213">
        <f t="shared" si="10"/>
        <v>0</v>
      </c>
      <c r="AJ57" s="213">
        <f t="shared" si="10"/>
        <v>0</v>
      </c>
      <c r="AK57" s="213">
        <f t="shared" si="10"/>
        <v>0</v>
      </c>
      <c r="AL57" s="213">
        <f t="shared" si="10"/>
        <v>0</v>
      </c>
      <c r="AM57" s="213">
        <f t="shared" si="10"/>
        <v>0</v>
      </c>
      <c r="AN57" s="213">
        <f t="shared" si="10"/>
        <v>0</v>
      </c>
      <c r="AO57" s="213">
        <f t="shared" si="10"/>
        <v>0</v>
      </c>
      <c r="AP57" s="213">
        <f t="shared" si="10"/>
        <v>0</v>
      </c>
      <c r="AQ57" s="213">
        <f t="shared" si="10"/>
        <v>0</v>
      </c>
      <c r="AR57" s="194">
        <f t="shared" si="9"/>
        <v>180.7941912289437</v>
      </c>
      <c r="AS57" s="170"/>
    </row>
    <row r="58" spans="1:45" s="171" customFormat="1" ht="17.100000000000001" customHeight="1">
      <c r="A58" s="168"/>
      <c r="B58" s="169"/>
      <c r="C58" s="28" t="s">
        <v>97</v>
      </c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14"/>
      <c r="AR58" s="194">
        <v>76.679064301657746</v>
      </c>
      <c r="AS58" s="170"/>
    </row>
    <row r="59" spans="1:45" s="171" customFormat="1" ht="17.100000000000001" customHeight="1">
      <c r="A59" s="168"/>
      <c r="B59" s="169"/>
      <c r="C59" s="28" t="s">
        <v>98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194">
        <v>0</v>
      </c>
      <c r="AS59" s="170"/>
    </row>
    <row r="60" spans="1:45" s="91" customFormat="1" ht="30" customHeight="1">
      <c r="B60" s="83"/>
      <c r="C60" s="30" t="s">
        <v>81</v>
      </c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196">
        <v>0</v>
      </c>
      <c r="AS60" s="27"/>
    </row>
    <row r="61" spans="1:45" s="171" customFormat="1" ht="17.100000000000001" customHeight="1">
      <c r="A61" s="168"/>
      <c r="B61" s="169"/>
      <c r="C61" s="28" t="s">
        <v>97</v>
      </c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14"/>
      <c r="AR61" s="194">
        <v>0</v>
      </c>
      <c r="AS61" s="170"/>
    </row>
    <row r="62" spans="1:45" s="171" customFormat="1" ht="17.100000000000001" customHeight="1">
      <c r="A62" s="168"/>
      <c r="B62" s="169"/>
      <c r="C62" s="28" t="s">
        <v>98</v>
      </c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194">
        <v>0</v>
      </c>
      <c r="AS62" s="170"/>
    </row>
    <row r="63" spans="1:45" s="91" customFormat="1" ht="30" customHeight="1">
      <c r="B63" s="83"/>
      <c r="C63" s="30" t="s">
        <v>116</v>
      </c>
      <c r="D63" s="201">
        <f t="shared" ref="D63:AQ63" si="12">+D18+D31+D44+D57+D60</f>
        <v>0</v>
      </c>
      <c r="E63" s="201">
        <f t="shared" si="12"/>
        <v>0</v>
      </c>
      <c r="F63" s="201">
        <f t="shared" si="12"/>
        <v>0</v>
      </c>
      <c r="G63" s="201">
        <f t="shared" si="12"/>
        <v>0</v>
      </c>
      <c r="H63" s="201">
        <f t="shared" si="12"/>
        <v>0</v>
      </c>
      <c r="I63" s="201">
        <f t="shared" si="12"/>
        <v>0</v>
      </c>
      <c r="J63" s="201">
        <f t="shared" si="12"/>
        <v>0</v>
      </c>
      <c r="K63" s="201">
        <f t="shared" si="12"/>
        <v>0</v>
      </c>
      <c r="L63" s="201">
        <f t="shared" si="12"/>
        <v>0</v>
      </c>
      <c r="M63" s="201">
        <f t="shared" si="12"/>
        <v>0</v>
      </c>
      <c r="N63" s="201">
        <f t="shared" si="12"/>
        <v>0</v>
      </c>
      <c r="O63" s="201">
        <f t="shared" si="12"/>
        <v>79.282034446548778</v>
      </c>
      <c r="P63" s="201">
        <f t="shared" si="12"/>
        <v>0</v>
      </c>
      <c r="Q63" s="201">
        <f t="shared" si="12"/>
        <v>723.07591301052344</v>
      </c>
      <c r="R63" s="201">
        <f t="shared" si="12"/>
        <v>0</v>
      </c>
      <c r="S63" s="201">
        <f t="shared" si="12"/>
        <v>0</v>
      </c>
      <c r="T63" s="201">
        <f t="shared" si="12"/>
        <v>0</v>
      </c>
      <c r="U63" s="201">
        <f t="shared" si="12"/>
        <v>0</v>
      </c>
      <c r="V63" s="201">
        <f t="shared" si="12"/>
        <v>0</v>
      </c>
      <c r="W63" s="201">
        <f t="shared" si="12"/>
        <v>0</v>
      </c>
      <c r="X63" s="201">
        <f t="shared" si="12"/>
        <v>0</v>
      </c>
      <c r="Y63" s="201">
        <f t="shared" si="12"/>
        <v>0</v>
      </c>
      <c r="Z63" s="201">
        <f t="shared" si="12"/>
        <v>0</v>
      </c>
      <c r="AA63" s="201">
        <f t="shared" si="12"/>
        <v>0</v>
      </c>
      <c r="AB63" s="201">
        <f t="shared" si="12"/>
        <v>0</v>
      </c>
      <c r="AC63" s="201">
        <f t="shared" si="12"/>
        <v>0</v>
      </c>
      <c r="AD63" s="201">
        <f t="shared" si="12"/>
        <v>0</v>
      </c>
      <c r="AE63" s="201">
        <f t="shared" si="12"/>
        <v>0</v>
      </c>
      <c r="AF63" s="201">
        <f t="shared" si="12"/>
        <v>51051.350208084237</v>
      </c>
      <c r="AG63" s="201">
        <f t="shared" si="12"/>
        <v>0</v>
      </c>
      <c r="AH63" s="201">
        <f t="shared" si="12"/>
        <v>0</v>
      </c>
      <c r="AI63" s="201">
        <f t="shared" si="12"/>
        <v>0</v>
      </c>
      <c r="AJ63" s="201">
        <f t="shared" si="12"/>
        <v>0</v>
      </c>
      <c r="AK63" s="201">
        <f t="shared" si="12"/>
        <v>0</v>
      </c>
      <c r="AL63" s="201">
        <f t="shared" si="12"/>
        <v>0</v>
      </c>
      <c r="AM63" s="201">
        <f t="shared" si="12"/>
        <v>0</v>
      </c>
      <c r="AN63" s="201">
        <f t="shared" si="12"/>
        <v>0</v>
      </c>
      <c r="AO63" s="201">
        <f t="shared" si="12"/>
        <v>28.337324000000002</v>
      </c>
      <c r="AP63" s="201">
        <f t="shared" si="12"/>
        <v>0</v>
      </c>
      <c r="AQ63" s="201">
        <f t="shared" si="12"/>
        <v>0</v>
      </c>
      <c r="AR63" s="201">
        <f>+SUM(D63:AQ63)+AR60</f>
        <v>51882.04547954131</v>
      </c>
      <c r="AS63" s="27"/>
    </row>
    <row r="64" spans="1:45" s="170" customFormat="1" ht="18.75" hidden="1">
      <c r="A64" s="168"/>
      <c r="B64" s="169"/>
      <c r="C64" s="172" t="s">
        <v>109</v>
      </c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197">
        <v>3464.9757867549597</v>
      </c>
    </row>
    <row r="65" spans="1:45" s="171" customFormat="1" ht="17.100000000000001" customHeight="1">
      <c r="A65" s="168"/>
      <c r="B65" s="169"/>
      <c r="C65" s="28" t="s">
        <v>97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14"/>
      <c r="AR65" s="194">
        <f>SUM(AR19,AR32,AR45,AR58,AR61)</f>
        <v>2568.4914302676934</v>
      </c>
      <c r="AS65" s="170"/>
    </row>
    <row r="66" spans="1:45" s="171" customFormat="1" ht="17.100000000000001" customHeight="1">
      <c r="A66" s="168"/>
      <c r="B66" s="169"/>
      <c r="C66" s="28" t="s">
        <v>98</v>
      </c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194">
        <f>SUM(AR20,AR33,AR46,AR59,AR62)</f>
        <v>0</v>
      </c>
      <c r="AS66" s="170"/>
    </row>
    <row r="67" spans="1:45" s="93" customFormat="1" ht="9.9499999999999993" customHeight="1">
      <c r="B67" s="152"/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5"/>
      <c r="AO67" s="156"/>
      <c r="AP67" s="180"/>
      <c r="AQ67" s="173"/>
      <c r="AR67" s="212"/>
      <c r="AS67" s="211"/>
    </row>
    <row r="84"/>
  </sheetData>
  <mergeCells count="5">
    <mergeCell ref="C2:AR2"/>
    <mergeCell ref="C3:AR3"/>
    <mergeCell ref="C4:AR4"/>
    <mergeCell ref="C5:AR5"/>
    <mergeCell ref="D6:AR6"/>
  </mergeCells>
  <phoneticPr fontId="0" type="noConversion"/>
  <conditionalFormatting sqref="D9:D18 D34:D44 D47:D57 D60 D67 D63:D64 F60:AR60 F47:AR57 Z19:AQ20 F18:Y20 Z18:AR18 F34:AR44 F9:AR17 F67:AN67 F63:AR64 D65:AQ66">
    <cfRule type="expression" dxfId="36" priority="69" stopIfTrue="1">
      <formula>AND(D9&lt;&gt;"",OR(D9&lt;0,NOT(ISNUMBER(D9))))</formula>
    </cfRule>
  </conditionalFormatting>
  <conditionalFormatting sqref="AQ67:AS67">
    <cfRule type="expression" dxfId="35" priority="70" stopIfTrue="1">
      <formula>AQ67=1</formula>
    </cfRule>
  </conditionalFormatting>
  <conditionalFormatting sqref="D21:D31 F21:AR31">
    <cfRule type="expression" dxfId="34" priority="66" stopIfTrue="1">
      <formula>AND(D21&lt;&gt;"",OR(D21&lt;0,NOT(ISNUMBER(D21))))</formula>
    </cfRule>
  </conditionalFormatting>
  <conditionalFormatting sqref="E9:E20 E34:E44 E47:E57 E60 E67 E63:E64">
    <cfRule type="expression" dxfId="33" priority="64" stopIfTrue="1">
      <formula>AND(E9&lt;&gt;"",OR(E9&lt;0,NOT(ISNUMBER(E9))))</formula>
    </cfRule>
  </conditionalFormatting>
  <conditionalFormatting sqref="E21:E31">
    <cfRule type="expression" dxfId="32" priority="63" stopIfTrue="1">
      <formula>AND(E21&lt;&gt;"",OR(E21&lt;0,NOT(ISNUMBER(E21))))</formula>
    </cfRule>
  </conditionalFormatting>
  <conditionalFormatting sqref="D19:AQ20">
    <cfRule type="expression" dxfId="31" priority="62" stopIfTrue="1">
      <formula>AND(D19&lt;&gt;"",OR(D19&lt;0,NOT(ISNUMBER(D19))))</formula>
    </cfRule>
  </conditionalFormatting>
  <conditionalFormatting sqref="E32:E33">
    <cfRule type="expression" dxfId="30" priority="56" stopIfTrue="1">
      <formula>AND(E32&lt;&gt;"",OR(E32&lt;0,NOT(ISNUMBER(E32))))</formula>
    </cfRule>
  </conditionalFormatting>
  <conditionalFormatting sqref="D6">
    <cfRule type="expression" dxfId="29" priority="489" stopIfTrue="1">
      <formula>COUNTA(D9:AR64)&lt;&gt;COUNTIF(D9:AR64,"&gt;=0")</formula>
    </cfRule>
  </conditionalFormatting>
  <conditionalFormatting sqref="F32:AQ33">
    <cfRule type="expression" dxfId="28" priority="57" stopIfTrue="1">
      <formula>AND(F32&lt;&gt;"",OR(F32&lt;0,NOT(ISNUMBER(F32))))</formula>
    </cfRule>
  </conditionalFormatting>
  <conditionalFormatting sqref="D32:AQ33">
    <cfRule type="expression" dxfId="27" priority="55" stopIfTrue="1">
      <formula>AND(D32&lt;&gt;"",OR(D32&lt;0,NOT(ISNUMBER(D32))))</formula>
    </cfRule>
  </conditionalFormatting>
  <conditionalFormatting sqref="AR45">
    <cfRule type="expression" dxfId="26" priority="49" stopIfTrue="1">
      <formula>AND(AR45&lt;&gt;"",OR(AR45&lt;0,NOT(ISNUMBER(AR45))))</formula>
    </cfRule>
  </conditionalFormatting>
  <conditionalFormatting sqref="F45:Y46 Z46:AR46 Z45:AQ45">
    <cfRule type="expression" dxfId="25" priority="52" stopIfTrue="1">
      <formula>AND(F45&lt;&gt;"",OR(F45&lt;0,NOT(ISNUMBER(F45))))</formula>
    </cfRule>
  </conditionalFormatting>
  <conditionalFormatting sqref="E45:E46">
    <cfRule type="expression" dxfId="24" priority="51" stopIfTrue="1">
      <formula>AND(E45&lt;&gt;"",OR(E45&lt;0,NOT(ISNUMBER(E45))))</formula>
    </cfRule>
  </conditionalFormatting>
  <conditionalFormatting sqref="D45:AQ46">
    <cfRule type="expression" dxfId="23" priority="50" stopIfTrue="1">
      <formula>AND(D45&lt;&gt;"",OR(D45&lt;0,NOT(ISNUMBER(D45))))</formula>
    </cfRule>
  </conditionalFormatting>
  <conditionalFormatting sqref="F58:AQ59">
    <cfRule type="expression" dxfId="22" priority="47" stopIfTrue="1">
      <formula>AND(F58&lt;&gt;"",OR(F58&lt;0,NOT(ISNUMBER(F58))))</formula>
    </cfRule>
  </conditionalFormatting>
  <conditionalFormatting sqref="E58:E59">
    <cfRule type="expression" dxfId="21" priority="46" stopIfTrue="1">
      <formula>AND(E58&lt;&gt;"",OR(E58&lt;0,NOT(ISNUMBER(E58))))</formula>
    </cfRule>
  </conditionalFormatting>
  <conditionalFormatting sqref="D58:AQ59">
    <cfRule type="expression" dxfId="20" priority="45" stopIfTrue="1">
      <formula>AND(D58&lt;&gt;"",OR(D58&lt;0,NOT(ISNUMBER(D58))))</formula>
    </cfRule>
  </conditionalFormatting>
  <conditionalFormatting sqref="AR65">
    <cfRule type="expression" dxfId="19" priority="35" stopIfTrue="1">
      <formula>AND(AR65&lt;&gt;"",OR(AR65&lt;0,NOT(ISNUMBER(AR65))))</formula>
    </cfRule>
  </conditionalFormatting>
  <conditionalFormatting sqref="E65:E66">
    <cfRule type="expression" dxfId="18" priority="41" stopIfTrue="1">
      <formula>AND(E65&lt;&gt;"",OR(E65&lt;0,NOT(ISNUMBER(E65))))</formula>
    </cfRule>
  </conditionalFormatting>
  <conditionalFormatting sqref="AR20">
    <cfRule type="expression" dxfId="17" priority="32" stopIfTrue="1">
      <formula>AND(AR20&lt;&gt;"",OR(AR20&lt;0,NOT(ISNUMBER(AR20))))</formula>
    </cfRule>
  </conditionalFormatting>
  <conditionalFormatting sqref="AR59">
    <cfRule type="expression" dxfId="16" priority="38" stopIfTrue="1">
      <formula>AND(AR59&lt;&gt;"",OR(AR59&lt;0,NOT(ISNUMBER(AR59))))</formula>
    </cfRule>
  </conditionalFormatting>
  <conditionalFormatting sqref="AR58">
    <cfRule type="expression" dxfId="15" priority="37" stopIfTrue="1">
      <formula>AND(AR58&lt;&gt;"",OR(AR58&lt;0,NOT(ISNUMBER(AR58))))</formula>
    </cfRule>
  </conditionalFormatting>
  <conditionalFormatting sqref="AR33">
    <cfRule type="expression" dxfId="14" priority="34" stopIfTrue="1">
      <formula>AND(AR33&lt;&gt;"",OR(AR33&lt;0,NOT(ISNUMBER(AR33))))</formula>
    </cfRule>
  </conditionalFormatting>
  <conditionalFormatting sqref="AR32">
    <cfRule type="expression" dxfId="13" priority="33" stopIfTrue="1">
      <formula>AND(AR32&lt;&gt;"",OR(AR32&lt;0,NOT(ISNUMBER(AR32))))</formula>
    </cfRule>
  </conditionalFormatting>
  <conditionalFormatting sqref="AR19">
    <cfRule type="expression" dxfId="12" priority="31" stopIfTrue="1">
      <formula>AND(AR19&lt;&gt;"",OR(AR19&lt;0,NOT(ISNUMBER(AR19))))</formula>
    </cfRule>
  </conditionalFormatting>
  <conditionalFormatting sqref="F61:AQ62">
    <cfRule type="expression" dxfId="11" priority="28" stopIfTrue="1">
      <formula>AND(F61&lt;&gt;"",OR(F61&lt;0,NOT(ISNUMBER(F61))))</formula>
    </cfRule>
  </conditionalFormatting>
  <conditionalFormatting sqref="E61:E62">
    <cfRule type="expression" dxfId="10" priority="27" stopIfTrue="1">
      <formula>AND(E61&lt;&gt;"",OR(E61&lt;0,NOT(ISNUMBER(E61))))</formula>
    </cfRule>
  </conditionalFormatting>
  <conditionalFormatting sqref="D61:AQ62">
    <cfRule type="expression" dxfId="9" priority="26" stopIfTrue="1">
      <formula>AND(D61&lt;&gt;"",OR(D61&lt;0,NOT(ISNUMBER(D61))))</formula>
    </cfRule>
  </conditionalFormatting>
  <conditionalFormatting sqref="AR62">
    <cfRule type="expression" dxfId="8" priority="25" stopIfTrue="1">
      <formula>AND(AR62&lt;&gt;"",OR(AR62&lt;0,NOT(ISNUMBER(AR62))))</formula>
    </cfRule>
  </conditionalFormatting>
  <conditionalFormatting sqref="AR61">
    <cfRule type="expression" dxfId="7" priority="24" stopIfTrue="1">
      <formula>AND(AR61&lt;&gt;"",OR(AR61&lt;0,NOT(ISNUMBER(AR61))))</formula>
    </cfRule>
  </conditionalFormatting>
  <conditionalFormatting sqref="AR66">
    <cfRule type="expression" dxfId="6" priority="23" stopIfTrue="1">
      <formula>AND(AR66&lt;&gt;"",OR(AR66&lt;0,NOT(ISNUMBER(AR66))))</formula>
    </cfRule>
  </conditionalFormatting>
  <conditionalFormatting sqref="E6">
    <cfRule type="expression" dxfId="5" priority="528" stopIfTrue="1">
      <formula>COUNTA(E9:AR64)&lt;&gt;COUNTIF(E9:AR64,"&gt;=0")</formula>
    </cfRule>
  </conditionalFormatting>
  <conditionalFormatting sqref="Z6">
    <cfRule type="expression" dxfId="4" priority="595" stopIfTrue="1">
      <formula>COUNTA(Z9:AS64)&lt;&gt;COUNTIF(Z9:AS64,"&gt;=0")</formula>
    </cfRule>
  </conditionalFormatting>
  <conditionalFormatting sqref="F6:H6">
    <cfRule type="expression" dxfId="3" priority="619" stopIfTrue="1">
      <formula>COUNTA(F9:AR64)&lt;&gt;COUNTIF(F9:AR64,"&gt;=0")</formula>
    </cfRule>
  </conditionalFormatting>
  <conditionalFormatting sqref="I6:Y6">
    <cfRule type="expression" dxfId="2" priority="622" stopIfTrue="1">
      <formula>COUNTA(I9:AS64)&lt;&gt;COUNTIF(I9:AS64,"&gt;=0")</formula>
    </cfRule>
  </conditionalFormatting>
  <conditionalFormatting sqref="AC6:AR6">
    <cfRule type="expression" dxfId="1" priority="623" stopIfTrue="1">
      <formula>COUNTA(AC9:AS64)&lt;&gt;COUNTIF(AC9:AS64,"&gt;=0")</formula>
    </cfRule>
  </conditionalFormatting>
  <conditionalFormatting sqref="AA6:AB6">
    <cfRule type="expression" dxfId="0" priority="624" stopIfTrue="1">
      <formula>COUNTA(AA9:AS64)&lt;&gt;COUNTIF(AA9:AS64,"&gt;=0")</formula>
    </cfRule>
  </conditionalFormatting>
  <pageMargins left="0.23622047244094491" right="0.23622047244094491" top="0.47244094488188981" bottom="0" header="0.31496062992125984" footer="0.31496062992125984"/>
  <pageSetup paperSize="8" scale="60" orientation="landscape" r:id="rId1"/>
  <headerFooter alignWithMargins="0">
    <oddFooter>&amp;R2019 Triennial Central Bank Survey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f782d0c1-2c6e-41d0-8577-3b32051219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Methodology</TermName>
          <TermId xmlns="http://schemas.microsoft.com/office/infopath/2007/PartnerControls">0afe3e46-9fd2-4e5e-9ba9-d4f47f820782</TermId>
        </TermInfo>
        <TermInfo xmlns="http://schemas.microsoft.com/office/infopath/2007/PartnerControls">
          <TermName xmlns="http://schemas.microsoft.com/office/infopath/2007/PartnerControls">Triennial Survey</TermName>
          <TermId xmlns="http://schemas.microsoft.com/office/infopath/2007/PartnerControls">498cb51a-3375-4a01-9ecd-bf14a4123c0b</TermId>
        </TermInfo>
        <TermInfo xmlns="http://schemas.microsoft.com/office/infopath/2007/PartnerControls">
          <TermName xmlns="http://schemas.microsoft.com/office/infopath/2007/PartnerControls">2019 Triennial Survey</TermName>
          <TermId xmlns="http://schemas.microsoft.com/office/infopath/2007/PartnerControls">cb8b2933-19a5-4b76-b89c-a0e9851c62f9</TermId>
        </TermInfo>
      </Terms>
    </TaxKeywordTaxHTField>
    <BisInstitutionTaxHTField0 xmlns="5472c07c-607f-4038-a619-6f6b6fb1cdb2">
      <Terms xmlns="http://schemas.microsoft.com/office/infopath/2007/PartnerControls"/>
    </BisInstitutionTaxHTField0>
    <IsMyDocuments xmlns="5472c07c-607f-4038-a619-6f6b6fb1cdb2">false</IsMyDocuments>
    <BisConfidentiality xmlns="5472c07c-607f-4038-a619-6f6b6fb1cdb2">Restricted</BisConfidentiality>
    <TaxCatchAll xmlns="f782d0c1-2c6e-41d0-8577-3b320512196a">
      <Value>426</Value>
      <Value>431</Value>
      <Value>416</Value>
    </TaxCatchAll>
    <BisCurrentVersion xmlns="5472c07c-607f-4038-a619-6f6b6fb1cdb2">0.6</BisCurrentVersion>
    <IconOverlay xmlns="http://schemas.microsoft.com/sharepoint/v4" xsi:nil="true"/>
    <BisAuthorssTaxHTField0 xmlns="f782d0c1-2c6e-41d0-8577-3b320512196a">
      <Terms xmlns="http://schemas.microsoft.com/office/infopath/2007/PartnerControls"/>
    </BisAuthorssTaxHTField0>
    <BisDataSet xmlns="f782d0c1-2c6e-41d0-8577-3b320512196a">TRI</BisDataSet>
    <BisDocumentTypeTaxHTField0 xmlns="f782d0c1-2c6e-41d0-8577-3b320512196a">
      <Terms xmlns="http://schemas.microsoft.com/office/infopath/2007/PartnerControls"/>
    </BisDocumentTypeTaxHTField0>
    <BisIBFSArea xmlns="f782d0c1-2c6e-41d0-8577-3b320512196a" xsi:nil="true"/>
    <BisIBFSCountry xmlns="f782d0c1-2c6e-41d0-8577-3b320512196a" xsi:nil="true"/>
    <BisRecipientsTaxHTField0 xmlns="5472c07c-607f-4038-a619-6f6b6fb1cdb2">
      <Terms xmlns="http://schemas.microsoft.com/office/infopath/2007/PartnerControls"/>
    </BisRecipientsTaxHTField0>
    <BisDocumentDate xmlns="5472c07c-607f-4038-a619-6f6b6fb1cdb2">2018-10-08T22:00:00+00:00</BisDocumentDate>
    <BisProjectCode xmlns="5472c07c-607f-4038-a619-6f6b6fb1cdb2" xsi:nil="true"/>
    <BisAdditionalLinks xmlns="5472c07c-607f-4038-a619-6f6b6fb1cdb2" xsi:nil="true"/>
    <BisPermalink xmlns="5472c07c-607f-4038-a619-6f6b6fb1cdb2">
      <Url>https://sp.bisinfo.org/sites/med/ibfs/Compilation/_layouts/15/Bis/Permalink.aspx?DocId=a45e2c6f-2bfc-4dab-a011-570370624400-0.5&amp;Version=0.6</Url>
      <Description>a45e2c6f-2bfc-4dab-a011-570370624400-0.5</Description>
    </BisPermalink>
    <BisProductCode xmlns="5472c07c-607f-4038-a619-6f6b6fb1cdb2" xsi:nil="true"/>
    <BisRetention xmlns="5472c07c-607f-4038-a619-6f6b6fb1cdb2">Permanent</BisRetention>
    <BisTransmission xmlns="5472c07c-607f-4038-a619-6f6b6fb1cdb2">Internal</BisTransmission>
    <_dlc_DocId xmlns="f782d0c1-2c6e-41d0-8577-3b320512196a">3facb246-ae1d-4dc3-af7f-70409953f739-0.27</_dlc_DocId>
    <_dlc_DocIdUrl xmlns="f782d0c1-2c6e-41d0-8577-3b320512196a">
      <Url>https://sp.bisinfo.org/sites/med/ibfs/Compilation/_layouts/15/DocIdRedir.aspx?ID=3facb246-ae1d-4dc3-af7f-70409953f739-0.27</Url>
      <Description>3facb246-ae1d-4dc3-af7f-70409953f739-0.27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mpilation document" ma:contentTypeID="0x01010066E6577C753B40CABFD9C9409CB523E500F29B7ADD6FBD744582C6C7416E913B4900297A14A852ACE740968574D30711400D" ma:contentTypeVersion="176" ma:contentTypeDescription="Base ContentType for all Bis Documents." ma:contentTypeScope="" ma:versionID="f7503d966208fdec8abb818576f3a48e">
  <xsd:schema xmlns:xsd="http://www.w3.org/2001/XMLSchema" xmlns:xs="http://www.w3.org/2001/XMLSchema" xmlns:p="http://schemas.microsoft.com/office/2006/metadata/properties" xmlns:ns2="f782d0c1-2c6e-41d0-8577-3b320512196a" xmlns:ns3="5472c07c-607f-4038-a619-6f6b6fb1cdb2" xmlns:ns4="http://schemas.microsoft.com/sharepoint/v4" targetNamespace="http://schemas.microsoft.com/office/2006/metadata/properties" ma:root="true" ma:fieldsID="78971ec831f9bd3463b14ff9c05d9eec" ns2:_="" ns3:_="" ns4:_="">
    <xsd:import namespace="f782d0c1-2c6e-41d0-8577-3b320512196a"/>
    <xsd:import namespace="5472c07c-607f-4038-a619-6f6b6fb1cdb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BisIBFSArea" minOccurs="0"/>
                <xsd:element ref="ns2:BisIBFSCountry" minOccurs="0"/>
                <xsd:element ref="ns2:BisDataSet" minOccurs="0"/>
                <xsd:element ref="ns3:BisPermalink" minOccurs="0"/>
                <xsd:element ref="ns3:BisConfidentiality"/>
                <xsd:element ref="ns2:TaxKeywordTaxHTField" minOccurs="0"/>
                <xsd:element ref="ns2:_dlc_DocId" minOccurs="0"/>
                <xsd:element ref="ns2:TaxCatchAll" minOccurs="0"/>
                <xsd:element ref="ns3:BisCurrentVersion" minOccurs="0"/>
                <xsd:element ref="ns3:BisRecipientsTaxHTField0" minOccurs="0"/>
                <xsd:element ref="ns2:_dlc_DocIdUrl" minOccurs="0"/>
                <xsd:element ref="ns4:IconOverlay" minOccurs="0"/>
                <xsd:element ref="ns2:BisAuthorssTaxHTField0" minOccurs="0"/>
                <xsd:element ref="ns2:_dlc_DocIdPersistId" minOccurs="0"/>
                <xsd:element ref="ns3:IsMyDocuments" minOccurs="0"/>
                <xsd:element ref="ns3:BisInstitutionTaxHTField0" minOccurs="0"/>
                <xsd:element ref="ns2:BisDocumentTypeTaxHTField0" minOccurs="0"/>
                <xsd:element ref="ns3:BisRetention"/>
                <xsd:element ref="ns3:BisTransmission" minOccurs="0"/>
                <xsd:element ref="ns3:BisDocumentDate" minOccurs="0"/>
                <xsd:element ref="ns3:BisProjectCode" minOccurs="0"/>
                <xsd:element ref="ns3:BisProductCode" minOccurs="0"/>
                <xsd:element ref="ns3:BisAdditional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2d0c1-2c6e-41d0-8577-3b320512196a" elementFormDefault="qualified">
    <xsd:import namespace="http://schemas.microsoft.com/office/2006/documentManagement/types"/>
    <xsd:import namespace="http://schemas.microsoft.com/office/infopath/2007/PartnerControls"/>
    <xsd:element name="BisIBFSArea" ma:index="2" nillable="true" ma:displayName="Area" ma:default="" ma:format="Dropdown" ma:internalName="BisIBFSArea" ma:readOnly="false">
      <xsd:simpleType>
        <xsd:restriction base="dms:Choice">
          <xsd:enumeration value="Guidelines"/>
          <xsd:enumeration value="Calendar"/>
          <xsd:enumeration value="Study Group"/>
          <xsd:enumeration value="DSD"/>
          <xsd:enumeration value="Rep. Template"/>
          <xsd:enumeration value="Practices"/>
          <xsd:enumeration value="Survey"/>
          <xsd:enumeration value="Methodology"/>
          <xsd:enumeration value="Processing"/>
        </xsd:restriction>
      </xsd:simpleType>
    </xsd:element>
    <xsd:element name="BisIBFSCountry" ma:index="3" nillable="true" ma:displayName="Country" ma:default="" ma:format="Dropdown" ma:internalName="BisIBFSCountry" ma:readOnly="false">
      <xsd:simpleType>
        <xsd:restriction base="dms:Choice">
          <xsd:enumeration value="All Countries"/>
          <xsd:enumeration value="AR"/>
          <xsd:enumeration value="AT"/>
          <xsd:enumeration value="AU"/>
          <xsd:enumeration value="BE"/>
          <xsd:enumeration value="BG"/>
          <xsd:enumeration value="BH"/>
          <xsd:enumeration value="BR"/>
          <xsd:enumeration value="CA"/>
          <xsd:enumeration value="CH"/>
          <xsd:enumeration value="CL"/>
          <xsd:enumeration value="CN"/>
          <xsd:enumeration value="CO"/>
          <xsd:enumeration value="CZ"/>
          <xsd:enumeration value="DE"/>
          <xsd:enumeration value="DK"/>
          <xsd:enumeration value="EE"/>
          <xsd:enumeration value="ES"/>
          <xsd:enumeration value="FI"/>
          <xsd:enumeration value="FR"/>
          <xsd:enumeration value="GB"/>
          <xsd:enumeration value="GR"/>
          <xsd:enumeration value="HK"/>
          <xsd:enumeration value="HU"/>
          <xsd:enumeration value="ID"/>
          <xsd:enumeration value="IE"/>
          <xsd:enumeration value="IL"/>
          <xsd:enumeration value="IN"/>
          <xsd:enumeration value="IT"/>
          <xsd:enumeration value="JP"/>
          <xsd:enumeration value="KR"/>
          <xsd:enumeration value="LT"/>
          <xsd:enumeration value="LU"/>
          <xsd:enumeration value="LV"/>
          <xsd:enumeration value="MX"/>
          <xsd:enumeration value="MY"/>
          <xsd:enumeration value="NL"/>
          <xsd:enumeration value="NO"/>
          <xsd:enumeration value="NZ"/>
          <xsd:enumeration value="PE"/>
          <xsd:enumeration value="PH"/>
          <xsd:enumeration value="PL"/>
          <xsd:enumeration value="PT"/>
          <xsd:enumeration value="RO"/>
          <xsd:enumeration value="RU"/>
          <xsd:enumeration value="SA"/>
          <xsd:enumeration value="SE"/>
          <xsd:enumeration value="SG"/>
          <xsd:enumeration value="SI"/>
          <xsd:enumeration value="SK"/>
          <xsd:enumeration value="TH"/>
          <xsd:enumeration value="TR"/>
          <xsd:enumeration value="TW"/>
          <xsd:enumeration value="US"/>
          <xsd:enumeration value="ZA"/>
        </xsd:restriction>
      </xsd:simpleType>
    </xsd:element>
    <xsd:element name="BisDataSet" ma:index="4" nillable="true" ma:displayName="Dataset" ma:format="Dropdown" ma:internalName="BisDataSet" ma:readOnly="false">
      <xsd:simpleType>
        <xsd:restriction base="dms:Choice">
          <xsd:enumeration value="Banking"/>
          <xsd:enumeration value="CBS"/>
          <xsd:enumeration value="LBS"/>
          <xsd:enumeration value="OTC"/>
          <xsd:enumeration value="SFT"/>
          <xsd:enumeration value="TRI"/>
        </xsd:restriction>
      </xsd:simple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218490a2-a8bd-4701-ac03-3028876db9c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TaxCatchAll" ma:index="16" nillable="true" ma:displayName="Taxonomy Catch All Column" ma:description="" ma:hidden="true" ma:list="{a822f4e8-09f2-4508-ab61-425d33dcc47a}" ma:internalName="TaxCatchAll" ma:showField="CatchAllData" ma:web="f782d0c1-2c6e-41d0-8577-3b32051219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isAuthorssTaxHTField0" ma:index="21" nillable="true" ma:taxonomy="true" ma:internalName="BisAuthorssTaxHTField0" ma:taxonomyFieldName="BisAuthors" ma:displayName="Author" ma:fieldId="{0b3121bf-a404-47f3-89a2-8100c52bbe6e}" ma:taxonomyMulti="true" ma:sspId="218490a2-a8bd-4701-ac03-3028876db9c3" ma:termSetId="f60d76a3-74ac-4579-8d83-fa03eb287a33" ma:anchorId="349201b0-55be-4fd0-a41a-985dc4cfdf31" ma:open="false" ma:isKeyword="false">
      <xsd:complexType>
        <xsd:sequence>
          <xsd:element ref="pc:Terms" minOccurs="0" maxOccurs="1"/>
        </xsd:sequence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isDocumentTypeTaxHTField0" ma:index="26" nillable="true" ma:taxonomy="true" ma:internalName="BisDocumentTypeTaxHTField0" ma:taxonomyFieldName="BisDocumentType" ma:displayName="Document Type" ma:fieldId="{3d4bd279-eb4d-4358-a57b-72096c80fdc3}" ma:taxonomyMulti="true" ma:sspId="218490a2-a8bd-4701-ac03-3028876db9c3" ma:termSetId="f0cb95e7-3db9-47fc-88a4-89326bc60752" ma:anchorId="c786001b-2301-4abe-adca-015d172bb848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2c07c-607f-4038-a619-6f6b6fb1cdb2" elementFormDefault="qualified">
    <xsd:import namespace="http://schemas.microsoft.com/office/2006/documentManagement/types"/>
    <xsd:import namespace="http://schemas.microsoft.com/office/infopath/2007/PartnerControls"/>
    <xsd:element name="BisPermalink" ma:index="6" nillable="true" ma:displayName="Permalink" ma:description="The permanent link to the document." ma:format="Hyperlink" ma:hidden="true" ma:internalName="BisPerma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isConfidentiality" ma:index="7" ma:displayName="Confidentiality" ma:default="Restricted" ma:description="The confidentiality of the document in a Document Library." ma:internalName="BisConfidentiality">
      <xsd:simpleType>
        <xsd:restriction base="dms:Choice">
          <xsd:enumeration value="Public"/>
          <xsd:enumeration value="Restricted"/>
          <xsd:enumeration value="Confidential"/>
        </xsd:restriction>
      </xsd:simpleType>
    </xsd:element>
    <xsd:element name="BisCurrentVersion" ma:index="17" nillable="true" ma:displayName="Current Version" ma:description="The current version of the document." ma:hidden="true" ma:internalName="BisCurrentVersion">
      <xsd:simpleType>
        <xsd:restriction base="dms:Text"/>
      </xsd:simpleType>
    </xsd:element>
    <xsd:element name="BisRecipientsTaxHTField0" ma:index="18" nillable="true" ma:taxonomy="true" ma:internalName="BisRecipientsTaxHTField0" ma:taxonomyFieldName="BisRecipients" ma:displayName="Recipients" ma:readOnly="false" ma:fieldId="{e7fea616-6871-49b2-95f5-be5c1d92eabc}" ma:taxonomyMulti="true" ma:sspId="218490a2-a8bd-4701-ac03-3028876db9c3" ma:termSetId="f60d76a3-74ac-4579-8d83-fa03eb287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sMyDocuments" ma:index="23" nillable="true" ma:displayName="Is My Documents" ma:default="0" ma:description="This field is added to all BIS contenttypes to allow files and folders from MySite to be copied/moved to Bis Document Libraries" ma:hidden="true" ma:internalName="IsMyDocuments">
      <xsd:simpleType>
        <xsd:restriction base="dms:Boolean"/>
      </xsd:simpleType>
    </xsd:element>
    <xsd:element name="BisInstitutionTaxHTField0" ma:index="24" nillable="true" ma:taxonomy="true" ma:internalName="BisInstitutionTaxHTField0" ma:taxonomyFieldName="BisInstitution" ma:displayName="Institution" ma:fieldId="{35f4c919-cca5-4807-8085-d895c74d72a0}" ma:taxonomyMulti="true" ma:sspId="218490a2-a8bd-4701-ac03-3028876db9c3" ma:termSetId="69f701bf-a3ed-40c8-acf8-dd2a240044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isRetention" ma:index="31" ma:displayName="Retention" ma:default="Compliance" ma:description="The retention period associated with the container or item (applied when the item archived)." ma:internalName="BisRetention">
      <xsd:simpleType>
        <xsd:restriction base="dms:Choice">
          <xsd:enumeration value="Routine"/>
          <xsd:enumeration value="Compliance"/>
          <xsd:enumeration value="Permanent"/>
          <xsd:enumeration value="Unknown"/>
        </xsd:restriction>
      </xsd:simpleType>
    </xsd:element>
    <xsd:element name="BisTransmission" ma:index="32" nillable="true" ma:displayName="Transmission" ma:default="Internal" ma:description="The transmission associated with the container or item." ma:hidden="true" ma:internalName="BisTransmission" ma:readOnly="false">
      <xsd:simpleType>
        <xsd:restriction base="dms:Choice">
          <xsd:enumeration value="Incoming"/>
          <xsd:enumeration value="Internal"/>
          <xsd:enumeration value="Outgoing"/>
        </xsd:restriction>
      </xsd:simpleType>
    </xsd:element>
    <xsd:element name="BisDocumentDate" ma:index="33" nillable="true" ma:displayName="Document Date" ma:default="[today]" ma:description="The document date associated with the container or item." ma:format="DateOnly" ma:internalName="BisDocumentDate">
      <xsd:simpleType>
        <xsd:restriction base="dms:DateTime"/>
      </xsd:simpleType>
    </xsd:element>
    <xsd:element name="BisProjectCode" ma:index="35" nillable="true" ma:displayName="Project Code" ma:default="" ma:description="A unique Id for the project (PMA or otherwise)." ma:hidden="true" ma:internalName="BisProjectCode" ma:readOnly="false">
      <xsd:simpleType>
        <xsd:restriction base="dms:Text"/>
      </xsd:simpleType>
    </xsd:element>
    <xsd:element name="BisProductCode" ma:index="36" nillable="true" ma:displayName="Product Code" ma:default="" ma:description="A unique Id for the product associated with the project (from the product directory)." ma:hidden="true" ma:internalName="BisProductCode" ma:readOnly="false">
      <xsd:simpleType>
        <xsd:restriction base="dms:Text"/>
      </xsd:simpleType>
    </xsd:element>
    <xsd:element name="BisAdditionalLinks" ma:index="37" nillable="true" ma:displayName="Links" ma:description="Provides an easy way to copy various links of an item." ma:hidden="true" ma:internalName="BisAdditionalLink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5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Checked In (Document Id Service)</Name>
    <Synchronization>Synchronous</Synchronization>
    <Type>10004</Type>
    <SequenceNumber>20000</SequenceNumber>
    <Url/>
    <Assembly>Bis.CollaborationPlatform.SharePoint.Services, Version=15.2.0.0, Culture=neutral, PublicKeyToken=334ed2d369ac9e80</Assembly>
    <Class>Bis.CollaborationPlatform.SharePoint.Services.Events.DocumentEventReceiver</Class>
    <Data/>
    <Filter/>
  </Receiver>
  <Receiver>
    <Name>Document Updated (Document Id Service)</Name>
    <Synchronization>Synchronous</Synchronization>
    <Type>10002</Type>
    <SequenceNumber>20001</SequenceNumber>
    <Url/>
    <Assembly>Bis.CollaborationPlatform.SharePoint.Services, Version=15.2.0.0, Culture=neutral, PublicKeyToken=334ed2d369ac9e80</Assembly>
    <Class>Bis.CollaborationPlatform.SharePoint.Services.Events.DocumentEventReceiver</Class>
    <Data/>
    <Filter/>
  </Receiver>
  <Receiver>
    <Name>Document Adding (Document Id Service)</Name>
    <Synchronization>Synchronous</Synchronization>
    <Type>1</Type>
    <SequenceNumber>20002</SequenceNumber>
    <Url/>
    <Assembly>Bis.CollaborationPlatform.SharePoint.Services, Version=15.2.0.0, Culture=neutral, PublicKeyToken=334ed2d369ac9e80</Assembly>
    <Class>Bis.CollaborationPlatform.SharePoint.Services.Events.DocumentEventReceiver</Class>
    <Data/>
    <Filter/>
  </Receiver>
  <Receiver>
    <Name>Item Adding (Metadata Push)</Name>
    <Synchronization>Synchronous</Synchronization>
    <Type>1</Type>
    <SequenceNumber>1010</SequenceNumber>
    <Url/>
    <Assembly>Bis.CollaborationPlatform.SharePoint.Services, Version=15.2.0.0, Culture=neutral, PublicKeyToken=334ed2d369ac9e80</Assembly>
    <Class>Bis.CollaborationPlatform.SharePoint.Services.Events.MetadataPushEventReceiver</Class>
    <Data/>
    <Filter/>
  </Receiver>
  <Receiver>
    <Name>Item Updating (Metadata Push)</Name>
    <Synchronization>Synchronous</Synchronization>
    <Type>2</Type>
    <SequenceNumber>1010</SequenceNumber>
    <Url/>
    <Assembly>Bis.CollaborationPlatform.SharePoint.Services, Version=15.2.0.0, Culture=neutral, PublicKeyToken=334ed2d369ac9e80</Assembly>
    <Class>Bis.CollaborationPlatform.SharePoint.Services.Events.MetadataPushEventReceiver</Class>
    <Data/>
    <Filter/>
  </Receiver>
</spe:Receivers>
</file>

<file path=customXml/itemProps1.xml><?xml version="1.0" encoding="utf-8"?>
<ds:datastoreItem xmlns:ds="http://schemas.openxmlformats.org/officeDocument/2006/customXml" ds:itemID="{2D412814-358F-4EF2-B2A7-CE5226B77ED8}">
  <ds:schemaRefs>
    <ds:schemaRef ds:uri="http://schemas.microsoft.com/office/2006/documentManagement/types"/>
    <ds:schemaRef ds:uri="http://purl.org/dc/terms/"/>
    <ds:schemaRef ds:uri="5472c07c-607f-4038-a619-6f6b6fb1cdb2"/>
    <ds:schemaRef ds:uri="http://purl.org/dc/elements/1.1/"/>
    <ds:schemaRef ds:uri="http://www.w3.org/XML/1998/namespace"/>
    <ds:schemaRef ds:uri="http://purl.org/dc/dcmitype/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f782d0c1-2c6e-41d0-8577-3b320512196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83C7941-EAEF-4A88-A556-4B475DC966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54B33E-638C-45C6-8985-852A4404D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82d0c1-2c6e-41d0-8577-3b320512196a"/>
    <ds:schemaRef ds:uri="5472c07c-607f-4038-a619-6f6b6fb1cdb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544BEFE-B539-445C-BFD1-B9506DC99E6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9</vt:i4>
      </vt:variant>
    </vt:vector>
  </HeadingPairs>
  <TitlesOfParts>
    <vt:vector size="15" baseType="lpstr">
      <vt:lpstr>Front</vt:lpstr>
      <vt:lpstr>A1</vt:lpstr>
      <vt:lpstr>A2</vt:lpstr>
      <vt:lpstr>A3</vt:lpstr>
      <vt:lpstr>A4</vt:lpstr>
      <vt:lpstr>B</vt:lpstr>
      <vt:lpstr>'A1'!Obszar_wydruku</vt:lpstr>
      <vt:lpstr>'A2'!Obszar_wydruku</vt:lpstr>
      <vt:lpstr>'A3'!Obszar_wydruku</vt:lpstr>
      <vt:lpstr>'A4'!Obszar_wydruku</vt:lpstr>
      <vt:lpstr>B!Obszar_wydruku</vt:lpstr>
      <vt:lpstr>'A1'!Tytuły_wydruku</vt:lpstr>
      <vt:lpstr>'A2'!Tytuły_wydruku</vt:lpstr>
      <vt:lpstr>'A3'!Tytuły_wydruku</vt:lpstr>
      <vt:lpstr>'A4'!Tytuły_wydruku</vt:lpstr>
    </vt:vector>
  </TitlesOfParts>
  <Company>BIS-BRI-BIZ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CBMEDPE</dc:creator>
  <cp:keywords>Methodology; 2019 Triennial Survey; Triennial Survey</cp:keywords>
  <dc:description>Final</dc:description>
  <cp:lastModifiedBy>WRIF</cp:lastModifiedBy>
  <cp:lastPrinted>2019-01-11T09:55:33Z</cp:lastPrinted>
  <dcterms:created xsi:type="dcterms:W3CDTF">2000-03-23T14:24:07Z</dcterms:created>
  <dcterms:modified xsi:type="dcterms:W3CDTF">2022-10-25T08:31:13Z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nectionCount">
    <vt:lpwstr>0</vt:lpwstr>
  </property>
  <property fmtid="{D5CDD505-2E9C-101B-9397-08002B2CF9AE}" pid="3" name="ContentTypeId">
    <vt:lpwstr>0x01010066E6577C753B40CABFD9C9409CB523E500F29B7ADD6FBD744582C6C7416E913B4900297A14A852ACE740968574D30711400D</vt:lpwstr>
  </property>
  <property fmtid="{D5CDD505-2E9C-101B-9397-08002B2CF9AE}" pid="4" name="_dlc_DocIdItemGuid">
    <vt:lpwstr>8dca6eed-8437-4fc3-a600-8b2312256684</vt:lpwstr>
  </property>
  <property fmtid="{D5CDD505-2E9C-101B-9397-08002B2CF9AE}" pid="5" name="TaxKeyword">
    <vt:lpwstr>426;#Methodology|0afe3e46-9fd2-4e5e-9ba9-d4f47f820782;#431;#Triennial Survey|498cb51a-3375-4a01-9ecd-bf14a4123c0b;#416;#2019 Triennial Survey|cb8b2933-19a5-4b76-b89c-a0e9851c62f9</vt:lpwstr>
  </property>
  <property fmtid="{D5CDD505-2E9C-101B-9397-08002B2CF9AE}" pid="6" name="BisDocumentType">
    <vt:lpwstr/>
  </property>
  <property fmtid="{D5CDD505-2E9C-101B-9397-08002B2CF9AE}" pid="7" name="BisInstitution">
    <vt:lpwstr/>
  </property>
  <property fmtid="{D5CDD505-2E9C-101B-9397-08002B2CF9AE}" pid="8" name="BisRecipients">
    <vt:lpwstr/>
  </property>
  <property fmtid="{D5CDD505-2E9C-101B-9397-08002B2CF9AE}" pid="9" name="BisAuthors">
    <vt:lpwstr/>
  </property>
</Properties>
</file>